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Default Extension="doc" ContentType="application/msword"/>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xlsBook"/>
  <mc:AlternateContent xmlns:mc="http://schemas.openxmlformats.org/markup-compatibility/2006">
    <mc:Choice Requires="x15">
      <x15ac:absPath xmlns:x15ac="http://schemas.microsoft.com/office/spreadsheetml/2010/11/ac" url="C:\Intel\X\"/>
    </mc:Choice>
  </mc:AlternateContent>
  <bookViews>
    <workbookView xWindow="3510" yWindow="0" windowWidth="14820" windowHeight="9795" tabRatio="916" firstSheet="4" activeTab="4"/>
  </bookViews>
  <sheets>
    <sheet name="modList00" sheetId="623" state="veryHidden" r:id="rId1"/>
    <sheet name="modList02" sheetId="645" state="veryHidden" r:id="rId2"/>
    <sheet name="Инструкция" sheetId="525" r:id="rId3"/>
    <sheet name="Лог обновления" sheetId="429" state="veryHidden" r:id="rId4"/>
    <sheet name="Титульный" sheetId="437" r:id="rId5"/>
    <sheet name="Территории" sheetId="601" r:id="rId6"/>
    <sheet name="Перечень тарифов" sheetId="540" r:id="rId7"/>
    <sheet name="Форма 1.0.1 | Т-ТЭ | &gt;=25МВт" sheetId="634" state="veryHidden" r:id="rId8"/>
    <sheet name="Форма 4.2.1 | Т-ТЭ | &gt;=25МВт" sheetId="624" state="veryHidden" r:id="rId9"/>
    <sheet name="Форма 1.0.1 | Т-ТЭ | ТСО" sheetId="614" state="veryHidden" r:id="rId10"/>
    <sheet name="Форма 4.2.1 | Т-ТЭ | ТСО" sheetId="625" state="veryHidden" r:id="rId11"/>
    <sheet name="Форма 1.0.1 | Т-ТЭ | потр" sheetId="643" r:id="rId12"/>
    <sheet name="Форма 4.2.1 | Т-ТЭ | потр" sheetId="642" r:id="rId13"/>
    <sheet name="Форма 1.0.1 | Т-ТЭ | предел" sheetId="635" state="veryHidden" r:id="rId14"/>
    <sheet name="Форма 4.2.1 | Т-ТЭ | предел" sheetId="626" state="veryHidden" r:id="rId15"/>
    <sheet name="Форма 1.0.1 | Т-ТЭ | индикат" sheetId="641" state="veryHidden" r:id="rId16"/>
    <sheet name="Форма 4.2.1 | Т-ТЭ | индикат" sheetId="640" state="veryHidden" r:id="rId17"/>
    <sheet name="Форма 1.0.1 | Резерв мощности" sheetId="636" state="veryHidden" r:id="rId18"/>
    <sheet name="Форма 4.2.1 | Резерв мощности" sheetId="631" state="veryHidden" r:id="rId19"/>
    <sheet name="Форма 1.0.1 | Т-ТН" sheetId="637" state="veryHidden" r:id="rId20"/>
    <sheet name="Форма 4.2.2 | Т-ТН" sheetId="627" state="veryHidden" r:id="rId21"/>
    <sheet name="Форма 1.0.1 | Т-передача ТЭ" sheetId="638" state="veryHidden" r:id="rId22"/>
    <sheet name="Форма 4.2.2 | Т-передача ТЭ" sheetId="629" state="veryHidden" r:id="rId23"/>
    <sheet name="Форма 1.0.1 | Т-передача ТН" sheetId="639" state="veryHidden" r:id="rId24"/>
    <sheet name="Форма 4.2.2 | Т-передача ТН" sheetId="630" state="veryHidden" r:id="rId25"/>
    <sheet name="Форма 1.0.1 | Т-гор.вода" sheetId="616" state="veryHidden" r:id="rId26"/>
    <sheet name="Форма 4.2.3 | Т-гор.вода" sheetId="628" state="veryHidden" r:id="rId27"/>
    <sheet name="Форма 1.0.1 | Т-подкл" sheetId="618" state="veryHidden" r:id="rId28"/>
    <sheet name="Форма 4.2.4 | Т-подкл" sheetId="633" state="veryHidden" r:id="rId29"/>
    <sheet name="Форма 1.0.1 | Т-подкл(инд)" sheetId="617" state="veryHidden" r:id="rId30"/>
    <sheet name="Форма 4.2.5 | Т-подкл(инд)" sheetId="632" state="veryHidden" r:id="rId31"/>
    <sheet name="Форма 1.0.1 | Форма 4.7" sheetId="622" r:id="rId32"/>
    <sheet name="Форма 4.7" sheetId="608" r:id="rId33"/>
    <sheet name="Форма 1.0.1 | Форма 4.8" sheetId="646" r:id="rId34"/>
    <sheet name="Форма 4.8" sheetId="610" r:id="rId35"/>
    <sheet name="Форма 1.0.2" sheetId="550" state="veryHidden" r:id="rId36"/>
    <sheet name="Сведения об изменении" sheetId="568" r:id="rId37"/>
    <sheet name="Комментарии" sheetId="431" r:id="rId38"/>
    <sheet name="Проверка" sheetId="546" r:id="rId39"/>
    <sheet name="et_union_hor" sheetId="471" state="veryHidden" r:id="rId40"/>
    <sheet name="TEHSHEET" sheetId="205" state="veryHidden" r:id="rId41"/>
    <sheet name="modListTempFilter" sheetId="620" state="veryHidden" r:id="rId42"/>
    <sheet name="modCheckCyan" sheetId="612" state="veryHidden" r:id="rId43"/>
    <sheet name="REESTR_LINK" sheetId="602" state="veryHidden" r:id="rId44"/>
    <sheet name="REESTR_DS" sheetId="603" state="veryHidden" r:id="rId45"/>
    <sheet name="modHTTP" sheetId="604" state="veryHidden" r:id="rId46"/>
    <sheet name="modfrmRezimChoose" sheetId="609" state="veryHidden" r:id="rId47"/>
    <sheet name="modSheetMain" sheetId="599" state="veryHidden" r:id="rId48"/>
    <sheet name="REESTR_VT" sheetId="577" state="veryHidden" r:id="rId49"/>
    <sheet name="REESTR_VED" sheetId="579" state="veryHidden" r:id="rId50"/>
    <sheet name="modfrmReestrObj" sheetId="570" state="veryHidden" r:id="rId51"/>
    <sheet name="AllSheetsInThisWorkbook" sheetId="389" state="veryHidden" r:id="rId52"/>
    <sheet name="et_union_vert" sheetId="521" state="veryHidden" r:id="rId53"/>
    <sheet name="modInstruction" sheetId="605" state="veryHidden" r:id="rId54"/>
    <sheet name="modRegion" sheetId="528" state="veryHidden" r:id="rId55"/>
    <sheet name="modReestr" sheetId="433" state="veryHidden" r:id="rId56"/>
    <sheet name="modfrmReestr" sheetId="434" state="veryHidden" r:id="rId57"/>
    <sheet name="modUpdTemplMain" sheetId="424" state="veryHidden" r:id="rId58"/>
    <sheet name="REESTR_ORG" sheetId="390" state="veryHidden" r:id="rId59"/>
    <sheet name="modClassifierValidate" sheetId="400" state="veryHidden" r:id="rId60"/>
    <sheet name="modProv" sheetId="520" state="veryHidden" r:id="rId61"/>
    <sheet name="modHyp" sheetId="398" state="veryHidden" r:id="rId62"/>
    <sheet name="modServiceModule" sheetId="594" state="veryHidden" r:id="rId63"/>
    <sheet name="modList01" sheetId="551" state="veryHidden" r:id="rId64"/>
    <sheet name="modList03" sheetId="549" state="veryHidden" r:id="rId65"/>
    <sheet name="REESTR_MO_FILTER" sheetId="621" state="veryHidden" r:id="rId66"/>
    <sheet name="REESTR_MO" sheetId="518" state="veryHidden" r:id="rId67"/>
    <sheet name="modInfo" sheetId="513" state="veryHidden" r:id="rId68"/>
    <sheet name="modList05" sheetId="619" state="veryHidden" r:id="rId69"/>
    <sheet name="modList06" sheetId="553" state="veryHidden" r:id="rId70"/>
    <sheet name="modList07" sheetId="569" state="veryHidden" r:id="rId71"/>
    <sheet name="modList11" sheetId="539" state="veryHidden" r:id="rId72"/>
    <sheet name="modList12" sheetId="611" state="veryHidden" r:id="rId73"/>
    <sheet name="modfrmDateChoose" sheetId="517" state="veryHidden" r:id="rId74"/>
    <sheet name="modComm" sheetId="514" state="veryHidden" r:id="rId75"/>
    <sheet name="modThisWorkbook" sheetId="511" state="veryHidden" r:id="rId76"/>
    <sheet name="modfrmReestrMR" sheetId="519" state="veryHidden" r:id="rId77"/>
    <sheet name="modfrmCheckUpdates" sheetId="512" state="veryHidden" r:id="rId78"/>
  </sheets>
  <definedNames>
    <definedName name="_xlnm._FilterDatabase" localSheetId="38" hidden="1">Проверка!$B$4:$D$4</definedName>
    <definedName name="activity">'Перечень тарифов'!$F$20:$F$26</definedName>
    <definedName name="add_CS_List05_1">'Форма 1.0.1 | Т-ТЭ | &gt;=25МВт'!$G$17</definedName>
    <definedName name="add_CS_List05_10">'Форма 1.0.1 | Т-подкл'!$G$17</definedName>
    <definedName name="add_CS_List05_2">'Форма 1.0.1 | Т-ТЭ | ТСО'!$G$17</definedName>
    <definedName name="add_CS_List05_3">'Форма 1.0.1 | Т-ТЭ | предел'!$G$17</definedName>
    <definedName name="add_CS_List05_3_i">'Форма 1.0.1 | Т-ТЭ | индикат'!$G$17</definedName>
    <definedName name="add_CS_List05_4">'Форма 1.0.1 | Т-ТН'!$G$17</definedName>
    <definedName name="add_CS_List05_5">'Форма 1.0.1 | Т-гор.вода'!$G$17</definedName>
    <definedName name="add_CS_List05_6">'Форма 1.0.1 | Т-передача ТЭ'!$G$17</definedName>
    <definedName name="add_CS_List05_7">'Форма 1.0.1 | Т-передача ТН'!$G$17</definedName>
    <definedName name="add_CS_List05_8">'Форма 1.0.1 | Резерв мощности'!$G$17</definedName>
    <definedName name="add_CS_List05_9">'Форма 1.0.1 | Т-подкл(инд)'!$G$17</definedName>
    <definedName name="add_CT_1">'Форма 4.2.1 | Т-ТЭ | &gt;=25МВт'!$M$30</definedName>
    <definedName name="add_CT_10">'Форма 4.2.4 | Т-подкл'!$M$29</definedName>
    <definedName name="add_CT_2">'Форма 4.2.1 | Т-ТЭ | ТСО'!$M$30</definedName>
    <definedName name="add_CT_3">'Форма 4.2.1 | Т-ТЭ | предел'!$M$32</definedName>
    <definedName name="add_CT_3_i">'Форма 4.2.1 | Т-ТЭ | индикат'!$M$32</definedName>
    <definedName name="add_CT_4">'Форма 4.2.2 | Т-ТН'!$M$30</definedName>
    <definedName name="add_CT_5">'Форма 4.2.3 | Т-гор.вода'!$M$32</definedName>
    <definedName name="add_CT_6">'Форма 4.2.2 | Т-передача ТЭ'!$M$30</definedName>
    <definedName name="add_CT_7">'Форма 4.2.2 | Т-передача ТН'!$M$30</definedName>
    <definedName name="add_CT_8">'Форма 4.2.1 | Резерв мощности'!$M$30</definedName>
    <definedName name="add_CT_9">'Форма 4.2.5 | Т-подкл(инд)'!$M$27</definedName>
    <definedName name="add_MO_1">'Форма 4.2.1 | Т-ТЭ | &gt;=25МВт'!$M$31</definedName>
    <definedName name="add_MO_10">'Форма 4.2.4 | Т-подкл'!$M$30</definedName>
    <definedName name="add_MO_2">'Форма 4.2.1 | Т-ТЭ | ТСО'!$M$31</definedName>
    <definedName name="add_MO_3">'Форма 4.2.1 | Т-ТЭ | предел'!$M$33</definedName>
    <definedName name="add_MO_3_i">'Форма 4.2.1 | Т-ТЭ | индикат'!$M$33</definedName>
    <definedName name="add_MO_4">'Форма 4.2.2 | Т-ТН'!$M$31</definedName>
    <definedName name="add_MO_5">'Форма 4.2.3 | Т-гор.вода'!$M$33</definedName>
    <definedName name="add_MO_6">'Форма 4.2.2 | Т-передача ТЭ'!$M$31</definedName>
    <definedName name="add_MO_7">'Форма 4.2.2 | Т-передача ТН'!$M$31</definedName>
    <definedName name="add_MO_8">'Форма 4.2.1 | Резерв мощности'!$M$31</definedName>
    <definedName name="add_MO_9">'Форма 4.2.5 | Т-подкл(инд)'!$M$28</definedName>
    <definedName name="add_MO_List05_1">'Форма 1.0.1 | Т-ТЭ | &gt;=25МВт'!$G$14</definedName>
    <definedName name="add_MO_List05_10">'Форма 1.0.1 | Т-подкл'!$G$14</definedName>
    <definedName name="add_MO_List05_2">'Форма 1.0.1 | Т-ТЭ | ТСО'!$G$14</definedName>
    <definedName name="add_MO_List05_3">'Форма 1.0.1 | Т-ТЭ | предел'!$G$14</definedName>
    <definedName name="add_MO_List05_3_i">'Форма 1.0.1 | Т-ТЭ | индикат'!$G$14</definedName>
    <definedName name="add_MO_List05_4">'Форма 1.0.1 | Т-ТН'!$G$14</definedName>
    <definedName name="add_MO_List05_5">'Форма 1.0.1 | Т-гор.вода'!$G$14</definedName>
    <definedName name="add_MO_List05_6">'Форма 1.0.1 | Т-передача ТЭ'!$G$14</definedName>
    <definedName name="add_MO_List05_7">'Форма 1.0.1 | Т-передача ТН'!$G$14</definedName>
    <definedName name="add_MO_List05_8">'Форма 1.0.1 | Резерв мощности'!$G$14</definedName>
    <definedName name="add_MO_List05_9">'Форма 1.0.1 | Т-подкл(инд)'!$G$14</definedName>
    <definedName name="add_MR_List05_1">'Форма 1.0.1 | Т-ТЭ | &gt;=25МВт'!$G$15</definedName>
    <definedName name="add_MR_List05_10">'Форма 1.0.1 | Т-подкл'!$G$15</definedName>
    <definedName name="add_MR_List05_2">'Форма 1.0.1 | Т-ТЭ | ТСО'!$G$15</definedName>
    <definedName name="add_MR_List05_3">'Форма 1.0.1 | Т-ТЭ | предел'!$G$15</definedName>
    <definedName name="add_MR_List05_3_i">'Форма 1.0.1 | Т-ТЭ | индикат'!$G$15</definedName>
    <definedName name="add_MR_List05_4">'Форма 1.0.1 | Т-ТН'!$G$15</definedName>
    <definedName name="add_MR_List05_5">'Форма 1.0.1 | Т-гор.вода'!$G$15</definedName>
    <definedName name="add_MR_List05_6">'Форма 1.0.1 | Т-передача ТЭ'!$G$15</definedName>
    <definedName name="add_MR_List05_7">'Форма 1.0.1 | Т-передача ТН'!$G$15</definedName>
    <definedName name="add_MR_List05_8">'Форма 1.0.1 | Резерв мощности'!$G$15</definedName>
    <definedName name="add_MR_List05_9">'Форма 1.0.1 | Т-подкл(инд)'!$G$15</definedName>
    <definedName name="add_POST_5">'Форма 4.2.3 | Т-гор.вода'!$M$27</definedName>
    <definedName name="add_Rate_1">'Форма 4.2.1 | Т-ТЭ | &gt;=25МВт'!$M$32</definedName>
    <definedName name="add_Rate_10">'Форма 4.2.4 | Т-подкл'!$M$31</definedName>
    <definedName name="add_Rate_2">'Форма 4.2.1 | Т-ТЭ | ТСО'!$M$32</definedName>
    <definedName name="add_Rate_3">'Форма 4.2.1 | Т-ТЭ | предел'!$M$34</definedName>
    <definedName name="add_Rate_3_i">'Форма 4.2.1 | Т-ТЭ | индикат'!$M$34</definedName>
    <definedName name="add_Rate_4">'Форма 4.2.2 | Т-ТН'!$M$32</definedName>
    <definedName name="add_Rate_5">'Форма 4.2.3 | Т-гор.вода'!$M$34</definedName>
    <definedName name="add_Rate_6">'Форма 4.2.2 | Т-передача ТЭ'!$M$32</definedName>
    <definedName name="add_Rate_7">'Форма 4.2.2 | Т-передача ТН'!$M$32</definedName>
    <definedName name="add_Rate_8">'Форма 4.2.1 | Резерв мощности'!$M$32</definedName>
    <definedName name="add_Rate_9">'Форма 4.2.5 | Т-подкл(инд)'!$M$29</definedName>
    <definedName name="add_Scheme_6">'Форма 4.2.2 | Т-передача ТЭ'!$M$28</definedName>
    <definedName name="add_TER_List05_1">'Форма 1.0.1 | Т-ТЭ | &gt;=25МВт'!$G$16</definedName>
    <definedName name="add_TER_List05_10">'Форма 1.0.1 | Т-подкл'!$G$16</definedName>
    <definedName name="add_TER_List05_2">'Форма 1.0.1 | Т-ТЭ | ТСО'!$G$16</definedName>
    <definedName name="add_TER_List05_3">'Форма 1.0.1 | Т-ТЭ | предел'!$G$16</definedName>
    <definedName name="add_TER_List05_3_i">'Форма 1.0.1 | Т-ТЭ | индикат'!$G$16</definedName>
    <definedName name="add_TER_List05_4">'Форма 1.0.1 | Т-ТН'!$G$16</definedName>
    <definedName name="add_TER_List05_5">'Форма 1.0.1 | Т-гор.вода'!$G$16</definedName>
    <definedName name="add_TER_List05_6">'Форма 1.0.1 | Т-передача ТЭ'!$G$16</definedName>
    <definedName name="add_TER_List05_7">'Форма 1.0.1 | Т-передача ТН'!$G$16</definedName>
    <definedName name="add_TER_List05_8">'Форма 1.0.1 | Резерв мощности'!$G$16</definedName>
    <definedName name="add_TER_List05_9">'Форма 1.0.1 | Т-подкл(инд)'!$G$16</definedName>
    <definedName name="add_Warm_1">'Форма 4.2.1 | Т-ТЭ | &gt;=25МВт'!$M$29</definedName>
    <definedName name="add_Warm_10">'Форма 4.2.4 | Т-подкл'!$M$28</definedName>
    <definedName name="add_Warm_2">'Форма 4.2.1 | Т-ТЭ | ТСО'!$M$29</definedName>
    <definedName name="add_Warm_3">'Форма 4.2.1 | Т-ТЭ | предел'!$M$31</definedName>
    <definedName name="add_Warm_3_i">'Форма 4.2.1 | Т-ТЭ | индикат'!$M$31</definedName>
    <definedName name="add_Warm_4">'Форма 4.2.2 | Т-ТН'!$M$29</definedName>
    <definedName name="add_Warm_5">'Форма 4.2.3 | Т-гор.вода'!$M$31</definedName>
    <definedName name="add_Warm_6">'Форма 4.2.2 | Т-передача ТЭ'!$M$29</definedName>
    <definedName name="add_Warm_7">'Форма 4.2.2 | Т-передача ТН'!$M$29</definedName>
    <definedName name="add_Warm_8">'Форма 4.2.1 | Резерв мощности'!$M$29</definedName>
    <definedName name="add_Warm_9">'Форма 4.2.5 | Т-подкл(инд)'!$M$26</definedName>
    <definedName name="anscount" hidden="1">1</definedName>
    <definedName name="checkCell_List01">Территории!$D$15:$L$15</definedName>
    <definedName name="checkCell_List02">'Перечень тарифов'!$E$20:$W$26</definedName>
    <definedName name="checkCell_List06_1">'Форма 4.2.1 | Т-ТЭ | &gt;=25МВт'!$M$18:$W$32</definedName>
    <definedName name="checkCell_List06_1_double_date">'Форма 4.2.1 | Т-ТЭ | &gt;=25МВт'!$X$18:$X$32</definedName>
    <definedName name="checkCell_List06_1_unique_t">'Форма 4.2.1 | Т-ТЭ | &gt;=25МВт'!$M$18:$M$32</definedName>
    <definedName name="checkCell_List06_1_unique_t1">'Форма 4.2.1 | Т-ТЭ | &gt;=25МВт'!$Y$18:$Y$32</definedName>
    <definedName name="checkCell_List06_10">'Форма 4.2.4 | Т-подкл'!$M$19:$AG$31</definedName>
    <definedName name="checkCell_List06_10_double_date">'Форма 4.2.4 | Т-подкл'!$AH$19:$AH$31</definedName>
    <definedName name="checkCell_List06_10_plata">'Форма 4.2.4 | Т-подкл'!$Z$15:$AA$31</definedName>
    <definedName name="checkCell_List06_10_unique">'Форма 4.2.4 | Т-подкл'!$AI$19:$AI$31</definedName>
    <definedName name="checkCell_List06_13">'Форма 4.2.1 | Т-ТЭ | потр'!$M$18:$W$28</definedName>
    <definedName name="checkCell_List06_13_double_date">'Форма 4.2.1 | Т-ТЭ | потр'!$X$18:$X$28</definedName>
    <definedName name="checkCell_List06_13_unique_t">'Форма 4.2.1 | Т-ТЭ | потр'!$M$18:$M$28</definedName>
    <definedName name="checkCell_List06_13_unique_t1">'Форма 4.2.1 | Т-ТЭ | потр'!$Y$18:$Y$28</definedName>
    <definedName name="checkCell_List06_2">'Форма 4.2.1 | Т-ТЭ | ТСО'!$M$18:$W$32</definedName>
    <definedName name="checkCell_List06_2_double_date">'Форма 4.2.1 | Т-ТЭ | ТСО'!$X$18:$X$32</definedName>
    <definedName name="checkCell_List06_2_unique_t">'Форма 4.2.1 | Т-ТЭ | ТСО'!$M$18:$M$32</definedName>
    <definedName name="checkCell_List06_2_unique_t1">'Форма 4.2.1 | Т-ТЭ | ТСО'!$Y$18:$Y$32</definedName>
    <definedName name="checkCell_List06_3">'Форма 4.2.1 | Т-ТЭ | предел'!$M$20:$W$34</definedName>
    <definedName name="checkCell_List06_3_double_date">'Форма 4.2.1 | Т-ТЭ | предел'!$X$20:$X$34</definedName>
    <definedName name="checkCell_List06_3_i">'Форма 4.2.1 | Т-ТЭ | индикат'!$M$20:$W$34</definedName>
    <definedName name="checkCell_List06_3_i_double_date">'Форма 4.2.1 | Т-ТЭ | индикат'!$X$20:$X$34</definedName>
    <definedName name="checkCell_List06_3_i_unique_t">'Форма 4.2.1 | Т-ТЭ | индикат'!$M$20:$M$34</definedName>
    <definedName name="checkCell_List06_3_i_unique_t1">'Форма 4.2.1 | Т-ТЭ | индикат'!$Y$20:$Y$34</definedName>
    <definedName name="checkCell_List06_3_unique_t">'Форма 4.2.1 | Т-ТЭ | предел'!$M$20:$M$34</definedName>
    <definedName name="checkCell_List06_3_unique_t1">'Форма 4.2.1 | Т-ТЭ | предел'!$Y$20:$Y$34</definedName>
    <definedName name="checkCell_List06_4">'Форма 4.2.2 | Т-ТН'!$M$18:$W$32</definedName>
    <definedName name="checkCell_List06_4_double_date">'Форма 4.2.2 | Т-ТН'!$X$18:$X$32</definedName>
    <definedName name="checkCell_List06_4_unique_t">'Форма 4.2.2 | Т-ТН'!$M$18:$M$32</definedName>
    <definedName name="checkCell_List06_4_unique_t1">'Форма 4.2.2 | Т-ТН'!$Y$18:$Y$32</definedName>
    <definedName name="checkCell_List06_5">'Форма 4.2.3 | Т-гор.вода'!$M$18:$AB$34</definedName>
    <definedName name="checkCell_List06_5_double_date">'Форма 4.2.3 | Т-гор.вода'!$AC$18:$AC$34</definedName>
    <definedName name="checkCell_List06_5_unique_t">'Форма 4.2.3 | Т-гор.вода'!$M$18:$M$34</definedName>
    <definedName name="checkCell_List06_5_unique_t1">'Форма 4.2.3 | Т-гор.вода'!$AD$18:$AD$34</definedName>
    <definedName name="checkCell_List06_6">'Форма 4.2.2 | Т-передача ТЭ'!$M$18:$W$32</definedName>
    <definedName name="checkCell_List06_6_double_date">'Форма 4.2.2 | Т-передача ТЭ'!$X$18:$X$32</definedName>
    <definedName name="checkCell_List06_6_unique_t">'Форма 4.2.2 | Т-передача ТЭ'!$M$18:$M$32</definedName>
    <definedName name="checkCell_List06_6_unique_t1">'Форма 4.2.2 | Т-передача ТЭ'!$Y$18:$Y$33</definedName>
    <definedName name="checkCell_List06_7">'Форма 4.2.2 | Т-передача ТН'!$M$18:$W$32</definedName>
    <definedName name="checkCell_List06_7_double_date">'Форма 4.2.2 | Т-передача ТН'!$X$18:$X$32</definedName>
    <definedName name="checkCell_List06_7_unique_t">'Форма 4.2.2 | Т-передача ТН'!$M$18:$M$32</definedName>
    <definedName name="checkCell_List06_7_unique_t1">'Форма 4.2.2 | Т-передача ТН'!$Y$18:$Y$32</definedName>
    <definedName name="checkCell_List06_8">'Форма 4.2.1 | Резерв мощности'!$M$18:$W$32</definedName>
    <definedName name="checkCell_List06_8_double_date">'Форма 4.2.1 | Резерв мощности'!$X$18:$X$32</definedName>
    <definedName name="checkCell_List06_8_unique_t">'Форма 4.2.1 | Резерв мощности'!$M$18:$M$32</definedName>
    <definedName name="checkCell_List06_8_unique_t1">'Форма 4.2.1 | Резерв мощности'!$Y$18:$Y$33</definedName>
    <definedName name="checkCell_List06_9">'Форма 4.2.5 | Т-подкл(инд)'!$M$19:$X$29</definedName>
    <definedName name="checkCell_List06_9_double_date">'Форма 4.2.5 | Т-подкл(инд)'!$Y$19:$Y$29</definedName>
    <definedName name="checkCell_List06_9_plata">'Форма 4.2.5 | Т-подкл(инд)'!$Q$15:$R$29</definedName>
    <definedName name="checkCell_List07">'Сведения об изменении'!$D$11:$E$13</definedName>
    <definedName name="checkCell_List11">'Форма 4.7'!$D$10:$G$19</definedName>
    <definedName name="checkCells_List05_1">'Форма 1.0.1 | Т-ТЭ | &gt;=25МВт'!$F$7:$I$17</definedName>
    <definedName name="checkCells_List05_10">'Форма 1.0.1 | Т-подкл'!$F$7:$I$17</definedName>
    <definedName name="checkCells_List05_11">'Форма 1.0.1 | Форма 4.7'!$F$7:$I$13</definedName>
    <definedName name="checkCells_List05_13">'Форма 1.0.1 | Т-ТЭ | потр'!$F$7:$I$13</definedName>
    <definedName name="checkCells_List05_2">'Форма 1.0.1 | Т-ТЭ | ТСО'!$F$7:$I$17</definedName>
    <definedName name="checkCells_List05_3">'Форма 1.0.1 | Т-ТЭ | предел'!$F$7:$I$17</definedName>
    <definedName name="checkCells_List05_3_i">'Форма 1.0.1 | Т-ТЭ | индикат'!$F$7:$I$17</definedName>
    <definedName name="checkCells_List05_4">'Форма 1.0.1 | Т-ТН'!$F$7:$I$17</definedName>
    <definedName name="checkCells_List05_5">'Форма 1.0.1 | Т-гор.вода'!$F$7:$I$17</definedName>
    <definedName name="checkCells_List05_6">'Форма 1.0.1 | Т-передача ТЭ'!$F$7:$I$17</definedName>
    <definedName name="checkCells_List05_7">'Форма 1.0.1 | Т-передача ТН'!$F$7:$I$17</definedName>
    <definedName name="checkCells_List05_8">'Форма 1.0.1 | Резерв мощности'!$F$7:$I$17</definedName>
    <definedName name="checkCells_List05_9">'Форма 1.0.1 | Т-подкл(инд)'!$F$7:$I$17</definedName>
    <definedName name="checkDEfCell_List01">Территории!$F$6</definedName>
    <definedName name="chkGetUpdatesValue">Инструкция!$AA$100</definedName>
    <definedName name="chkNoUpdatesValue">Инструкция!$AA$102</definedName>
    <definedName name="code">Инструкция!$B$2</definedName>
    <definedName name="Col_5_2">'Форма 4.2.3 | Т-гор.вода'!$M$13</definedName>
    <definedName name="Component_comp">'Форма 4.2.3 | Т-гор.вода'!$O$24</definedName>
    <definedName name="Component_comp_p">'Форма 4.2.3 | Т-гор.вода'!$O$25</definedName>
    <definedName name="connection_flag">Титульный!$F$38</definedName>
    <definedName name="CURRENT_DATE">TEHSHEET!$H$29</definedName>
    <definedName name="data_List11">'Форма 4.7'!$F$12:$G$19</definedName>
    <definedName name="DATA_URL">TEHSHEET!$H$32</definedName>
    <definedName name="dataType">Титульный!$F$14</definedName>
    <definedName name="dateCh">Титульный!$F$15</definedName>
    <definedName name="dateChPeriod">Титульный!$F$16</definedName>
    <definedName name="datePr">Титульный!$F$19</definedName>
    <definedName name="datePr_ch">Титульный!$F$24</definedName>
    <definedName name="default_val_1">'Форма 4.2.1 | Резерв мощности'!$O$22</definedName>
    <definedName name="default_val_2">'Форма 4.2.1 | Резерв мощности'!$M$24</definedName>
    <definedName name="default_val_4">et_union_hor!$M$168</definedName>
    <definedName name="default_val_5">'Форма 4.2.3 | Т-гор.вода'!$M$24</definedName>
    <definedName name="default_val_6">et_union_hor!$M$108</definedName>
    <definedName name="DESCRIPTION_TERRITORY">REESTR_DS!$B$2:$B$3</definedName>
    <definedName name="et_add_POST_5">et_union_hor!$M$112</definedName>
    <definedName name="et_Comm">et_union_hor!$4:$4</definedName>
    <definedName name="et_Component_comp">et_union_hor!$O$109</definedName>
    <definedName name="et_Component_comp_p">et_union_hor!$O$120</definedName>
    <definedName name="et_DS_range">et_union_hor!$Y$207</definedName>
    <definedName name="et_List00_00">et_union_hor!$272:$288</definedName>
    <definedName name="et_List00_01">et_union_hor!$272:$274</definedName>
    <definedName name="et_List00_02">et_union_hor!$276:$278</definedName>
    <definedName name="et_List00_03">et_union_hor!$280:$282</definedName>
    <definedName name="et_List00_04">et_union_hor!$284:$288</definedName>
    <definedName name="et_List01_0">et_union_hor!$297:$298</definedName>
    <definedName name="et_List01_1">et_union_hor!$302:$303</definedName>
    <definedName name="et_List01_2">et_union_hor!$307:$307</definedName>
    <definedName name="et_List02">et_union_hor!$9:$13</definedName>
    <definedName name="et_List02_1">et_union_hor!$9:$12</definedName>
    <definedName name="et_List02_1_wd">et_union_hor!$15:$18</definedName>
    <definedName name="et_List02_2">et_union_hor!$9:$11</definedName>
    <definedName name="et_List02_2_wd">et_union_hor!$15:$17</definedName>
    <definedName name="et_List02_3">et_union_hor!$9:$10</definedName>
    <definedName name="et_List02_3_wd">et_union_hor!$15:$16</definedName>
    <definedName name="et_List02_4">et_union_hor!$9:$9</definedName>
    <definedName name="et_List02_4_wd">et_union_hor!$15:$15</definedName>
    <definedName name="et_List02_changeColor_1">et_union_hor!$J$9:$J$12</definedName>
    <definedName name="et_List02_changeColor_1_wd">et_union_hor!$J$15:$J$18</definedName>
    <definedName name="et_List02_changeColor_2">et_union_hor!$N$9:$N$11</definedName>
    <definedName name="et_List02_changeColor_2_wd">et_union_hor!$N$15:$N$17</definedName>
    <definedName name="et_List02_changeColor_3">et_union_hor!$R$9:$R$10</definedName>
    <definedName name="et_List02_changeColor_3_wd">et_union_hor!$R$15:$R$16</definedName>
    <definedName name="et_List02_changeColor_4">et_union_hor!$V$9</definedName>
    <definedName name="et_List02_changeColor_4_wd">et_union_hor!$V$15</definedName>
    <definedName name="et_List02_wd">et_union_hor!$15:$19</definedName>
    <definedName name="et_List03">et_union_hor!$292:$292</definedName>
    <definedName name="et_List05_1">et_union_hor!$342:$342</definedName>
    <definedName name="et_List05_1_FormulaVD">'Форма 1.0.1 | Т-ТЭ | &gt;=25МВт'!$H$9</definedName>
    <definedName name="et_List05_10_FormulaVD">'Форма 1.0.1 | Т-подкл'!$H$9</definedName>
    <definedName name="et_List05_11_FormulaVD">'Форма 1.0.1 | Форма 4.7'!$H$9</definedName>
    <definedName name="et_List05_13_FormulaVD">'Форма 1.0.1 | Т-ТЭ | потр'!$H$9</definedName>
    <definedName name="et_List05_2">et_union_hor!$341:$343</definedName>
    <definedName name="et_List05_2_FormulaVD">'Форма 1.0.1 | Т-ТЭ | ТСО'!$H$9</definedName>
    <definedName name="et_List05_3">et_union_hor!$339:$344</definedName>
    <definedName name="et_List05_3_FormulaVD">'Форма 1.0.1 | Т-ТЭ | предел'!$H$9</definedName>
    <definedName name="et_List05_3_i_FormulaVD">'Форма 1.0.1 | Т-ТЭ | индикат'!$H$9</definedName>
    <definedName name="et_List05_4">et_union_hor!$337:$345</definedName>
    <definedName name="et_List05_4_FormulaVD">'Форма 1.0.1 | Т-ТН'!$H$9</definedName>
    <definedName name="et_List05_5_FormulaVD">'Форма 1.0.1 | Т-гор.вода'!$H$9</definedName>
    <definedName name="et_List05_6_FormulaVD">'Форма 1.0.1 | Т-передача ТЭ'!$H$9</definedName>
    <definedName name="et_List05_7_FormulaVD">'Форма 1.0.1 | Т-передача ТН'!$H$9</definedName>
    <definedName name="et_List05_8_FormulaVD">'Форма 1.0.1 | Резерв мощности'!$H$9</definedName>
    <definedName name="et_List05_9_FormulaVD">'Форма 1.0.1 | Т-подкл(инд)'!$H$9</definedName>
    <definedName name="et_List05_FormulaVD">et_union_hor!$H$338</definedName>
    <definedName name="et_List06">et_union_hor!$260:$260</definedName>
    <definedName name="et_List06_1">et_union_hor!$32:$44</definedName>
    <definedName name="et_List06_1_1">et_union_hor!$37:$37</definedName>
    <definedName name="et_List06_1_2">et_union_hor!$36:$39</definedName>
    <definedName name="et_List06_1_3">et_union_hor!$35:$40</definedName>
    <definedName name="et_List06_1_4">et_union_hor!$34:$41</definedName>
    <definedName name="et_List06_1_5">et_union_hor!$33:$42</definedName>
    <definedName name="et_List06_1_6">et_union_hor!$32:$43</definedName>
    <definedName name="et_List06_1_7">et_union_hor!$31:$44</definedName>
    <definedName name="et_List06_1_MC">et_union_hor!$M$31:$M$44</definedName>
    <definedName name="et_List06_1_MC2">et_union_hor!$M$31:$M$38</definedName>
    <definedName name="et_List06_1_MC3">et_union_hor!$O$31:$V$36</definedName>
    <definedName name="et_List06_1_Period">et_union_hor!$O$31:$U$45</definedName>
    <definedName name="et_List06_10_1">et_union_hor!$197:$200</definedName>
    <definedName name="et_List06_10_1_K">et_union_hor!$N$211:$Y$214</definedName>
    <definedName name="et_List06_10_2">et_union_hor!$197:$198</definedName>
    <definedName name="et_List06_10_3">et_union_hor!$197:$199</definedName>
    <definedName name="et_List06_10_4">et_union_hor!$196:$201</definedName>
    <definedName name="et_List06_10_5">et_union_hor!$195:$202</definedName>
    <definedName name="et_List06_10_6">et_union_hor!$194:$203</definedName>
    <definedName name="et_List06_10_7">et_union_hor!$193:$204</definedName>
    <definedName name="et_List06_10_8">et_union_hor!$197:$197</definedName>
    <definedName name="et_List06_10_MC">et_union_hor!$M$193:$M$204</definedName>
    <definedName name="et_List06_10_MC2">et_union_hor!$M$193:$M$197</definedName>
    <definedName name="et_List06_10_MC3">et_union_hor!$N$193:$AF$196</definedName>
    <definedName name="et_List06_10_MC4">et_union_hor!$Y$197:$AE$198</definedName>
    <definedName name="et_List06_10_Period">et_union_hor!$Z$193:$AE$204</definedName>
    <definedName name="et_List06_13">et_union_hor!$239:$251</definedName>
    <definedName name="et_List06_13_1">et_union_hor!$244:$244</definedName>
    <definedName name="et_List06_13_2">et_union_hor!$243:$246</definedName>
    <definedName name="et_List06_13_3">et_union_hor!$242:$247</definedName>
    <definedName name="et_List06_13_4">et_union_hor!$241:$248</definedName>
    <definedName name="et_List06_13_5">et_union_hor!$240:$249</definedName>
    <definedName name="et_List06_13_6">et_union_hor!$239:$250</definedName>
    <definedName name="et_List06_13_7">et_union_hor!$238:$251</definedName>
    <definedName name="et_List06_13_MC">et_union_hor!$M$238:$M$251</definedName>
    <definedName name="et_List06_13_MC2">et_union_hor!$M$238:$M$245</definedName>
    <definedName name="et_List06_13_MC3">et_union_hor!$O$238:$V$243</definedName>
    <definedName name="et_List06_13_Period">et_union_hor!$O$238:$U$251</definedName>
    <definedName name="et_List06_2">et_union_hor!$50:$62</definedName>
    <definedName name="et_List06_2_1">et_union_hor!$55:$55</definedName>
    <definedName name="et_List06_2_2">et_union_hor!$54:$57</definedName>
    <definedName name="et_List06_2_3">et_union_hor!$53:$58</definedName>
    <definedName name="et_List06_2_4">et_union_hor!$52:$59</definedName>
    <definedName name="et_List06_2_5">et_union_hor!$51:$60</definedName>
    <definedName name="et_List06_2_6">et_union_hor!$50:$61</definedName>
    <definedName name="et_List06_2_7">et_union_hor!$49:$62</definedName>
    <definedName name="et_List06_2_MC">et_union_hor!$M$49:$M$62</definedName>
    <definedName name="et_List06_2_MC2">et_union_hor!$M$49:$M$56</definedName>
    <definedName name="et_List06_2_MC3">et_union_hor!$O$49:$V$54</definedName>
    <definedName name="et_List06_2_Period">et_union_hor!$O$49:$U$62</definedName>
    <definedName name="et_List06_3">et_union_hor!$68:$80</definedName>
    <definedName name="et_List06_3_1">et_union_hor!$73:$73</definedName>
    <definedName name="et_List06_3_2">et_union_hor!$72:$75</definedName>
    <definedName name="et_List06_3_3">et_union_hor!$71:$76</definedName>
    <definedName name="et_List06_3_4">et_union_hor!$70:$77</definedName>
    <definedName name="et_List06_3_5">et_union_hor!$69:$78</definedName>
    <definedName name="et_List06_3_6">et_union_hor!$68:$79</definedName>
    <definedName name="et_List06_3_7">et_union_hor!$67:$80</definedName>
    <definedName name="et_List06_3_i">et_union_hor!$221:$233</definedName>
    <definedName name="et_List06_3_i_1">et_union_hor!$226:$226</definedName>
    <definedName name="et_List06_3_i_2">et_union_hor!$225:$228</definedName>
    <definedName name="et_List06_3_i_3">et_union_hor!$224:$229</definedName>
    <definedName name="et_List06_3_i_4">et_union_hor!$223:$230</definedName>
    <definedName name="et_List06_3_i_5">et_union_hor!$222:$231</definedName>
    <definedName name="et_List06_3_i_6">et_union_hor!$221:$232</definedName>
    <definedName name="et_List06_3_i_7">et_union_hor!$220:$233</definedName>
    <definedName name="et_List06_3_i_MC">et_union_hor!$M$220:$M$233</definedName>
    <definedName name="et_List06_3_i_MC2">et_union_hor!$M$220:$M$227</definedName>
    <definedName name="et_List06_3_i_MC3">et_union_hor!$O$220:$V$225</definedName>
    <definedName name="et_List06_3_i_Period">et_union_hor!$O$220:$U$233</definedName>
    <definedName name="et_List06_3_MC">et_union_hor!$M$67:$M$80</definedName>
    <definedName name="et_List06_3_MC2">et_union_hor!$M$67:$M$74</definedName>
    <definedName name="et_List06_3_MC3">et_union_hor!$O$67:$V$72</definedName>
    <definedName name="et_List06_3_Period">et_union_hor!$O$67:$U$80</definedName>
    <definedName name="et_List06_4">et_union_hor!$86:$98</definedName>
    <definedName name="et_List06_4_1">et_union_hor!$91:$91</definedName>
    <definedName name="et_List06_4_2">et_union_hor!$90:$93</definedName>
    <definedName name="et_List06_4_3">et_union_hor!$89:$94</definedName>
    <definedName name="et_List06_4_4">et_union_hor!$88:$95</definedName>
    <definedName name="et_List06_4_5">et_union_hor!$87:$96</definedName>
    <definedName name="et_List06_4_6">et_union_hor!$86:$97</definedName>
    <definedName name="et_List06_4_7">et_union_hor!$85:$98</definedName>
    <definedName name="et_List06_4_MC">et_union_hor!$M$85:$M$98</definedName>
    <definedName name="et_List06_4_MC2">et_union_hor!$M$85:$M$92</definedName>
    <definedName name="et_List06_4_MC3">et_union_hor!$O$85:$V$90</definedName>
    <definedName name="et_List06_4_Period">et_union_hor!$O$85:$U$98</definedName>
    <definedName name="et_List06_5">et_union_hor!$104:$120</definedName>
    <definedName name="et_List06_5_0">et_union_hor!$110:$110</definedName>
    <definedName name="et_List06_5_0_first">et_union_hor!$120:$120</definedName>
    <definedName name="et_List06_5_1">et_union_hor!$109:$112</definedName>
    <definedName name="et_List06_5_1_changeColor">et_union_hor!$O$108:$Z$113</definedName>
    <definedName name="et_List06_5_2">et_union_hor!$108:$113</definedName>
    <definedName name="et_List06_5_3">et_union_hor!$107:$114</definedName>
    <definedName name="et_List06_5_4">et_union_hor!$106:$115</definedName>
    <definedName name="et_List06_5_5">et_union_hor!$105:$116</definedName>
    <definedName name="et_List06_5_6">et_union_hor!$104:$117</definedName>
    <definedName name="et_List06_5_7">et_union_hor!$103:$118</definedName>
    <definedName name="et_List06_5_MC">et_union_hor!$M$103:$M$118</definedName>
    <definedName name="et_List06_5_MC2">et_union_hor!$M$103:$M$111</definedName>
    <definedName name="et_List06_5_MC3">et_union_hor!$O$103:$AA$108</definedName>
    <definedName name="et_List06_5_Period">et_union_hor!$O$103:$Z$120</definedName>
    <definedName name="et_List06_6">et_union_hor!$126:$138</definedName>
    <definedName name="et_List06_6_1">et_union_hor!$131:$131</definedName>
    <definedName name="et_List06_6_2">et_union_hor!$130:$133</definedName>
    <definedName name="et_List06_6_3">et_union_hor!$129:$134</definedName>
    <definedName name="et_List06_6_4">et_union_hor!$128:$135</definedName>
    <definedName name="et_List06_6_5">et_union_hor!$127:$136</definedName>
    <definedName name="et_List06_6_6">et_union_hor!$126:$137</definedName>
    <definedName name="et_List06_6_7">et_union_hor!$125:$138</definedName>
    <definedName name="et_List06_6_MC">et_union_hor!$M$125:$M$138</definedName>
    <definedName name="et_List06_6_MC2">et_union_hor!$M$125:$M$132</definedName>
    <definedName name="et_List06_6_MC3">et_union_hor!$O$125:$V$130</definedName>
    <definedName name="et_List06_6_Period">et_union_hor!$O$125:$U$138</definedName>
    <definedName name="et_List06_7">et_union_hor!$144:$156</definedName>
    <definedName name="et_List06_7_1">et_union_hor!$149:$149</definedName>
    <definedName name="et_List06_7_2">et_union_hor!$148:$151</definedName>
    <definedName name="et_List06_7_3">et_union_hor!$147:$152</definedName>
    <definedName name="et_List06_7_4">et_union_hor!$146:$153</definedName>
    <definedName name="et_List06_7_5">et_union_hor!$145:$154</definedName>
    <definedName name="et_List06_7_6">et_union_hor!$144:$155</definedName>
    <definedName name="et_List06_7_7">et_union_hor!$143:$156</definedName>
    <definedName name="et_List06_7_MC">et_union_hor!$M$143:$M$156</definedName>
    <definedName name="et_List06_7_MC2">et_union_hor!$M$143:$M$150</definedName>
    <definedName name="et_List06_7_MC3">et_union_hor!$O$143:$V$148</definedName>
    <definedName name="et_List06_7_Period">et_union_hor!$O$143:$U$156</definedName>
    <definedName name="et_List06_8">et_union_hor!$162:$174</definedName>
    <definedName name="et_List06_8_1">et_union_hor!$167:$167</definedName>
    <definedName name="et_List06_8_2">et_union_hor!$166:$169</definedName>
    <definedName name="et_List06_8_3">et_union_hor!$165:$170</definedName>
    <definedName name="et_List06_8_4">et_union_hor!$164:$171</definedName>
    <definedName name="et_List06_8_5">et_union_hor!$163:$172</definedName>
    <definedName name="et_List06_8_6">et_union_hor!$162:$173</definedName>
    <definedName name="et_List06_8_7">et_union_hor!$161:$174</definedName>
    <definedName name="et_List06_8_MC">et_union_hor!$M$161:$M$174</definedName>
    <definedName name="et_List06_8_MC2">et_union_hor!$M$161:$M$168</definedName>
    <definedName name="et_List06_8_MC3">et_union_hor!$O$161:$V$166</definedName>
    <definedName name="et_List06_8_Period">et_union_hor!$O$161:$U$174</definedName>
    <definedName name="et_List06_9">et_union_hor!$180:$188</definedName>
    <definedName name="et_List06_9_1">et_union_hor!$183:$183</definedName>
    <definedName name="et_List06_9_4">et_union_hor!$182:$185</definedName>
    <definedName name="et_List06_9_5">et_union_hor!$181:$186</definedName>
    <definedName name="et_List06_9_6">et_union_hor!$180:$187</definedName>
    <definedName name="et_List06_9_7">et_union_hor!$179:$188</definedName>
    <definedName name="et_List06_9_MC">et_union_hor!$M$179:$M$188</definedName>
    <definedName name="et_List06_9_MC2">et_union_hor!$M$179:$M$183</definedName>
    <definedName name="et_List06_9_MC3">et_union_hor!$O$179:$W$182</definedName>
    <definedName name="et_List06_9_Period">et_union_hor!$Q$179:$V$189</definedName>
    <definedName name="et_List07">et_union_hor!$256:$256</definedName>
    <definedName name="et_List08">et_union_hor!$268:$268</definedName>
    <definedName name="et_List11_1">et_union_hor!$312:$312</definedName>
    <definedName name="et_List12_1">et_union_hor!$317:$317</definedName>
    <definedName name="et_List12_2">et_union_hor!$322:$322</definedName>
    <definedName name="et_List12_3">et_union_hor!$327:$327</definedName>
    <definedName name="et_List12_4">et_union_hor!$332:$332</definedName>
    <definedName name="et_OneRates_1">et_union_hor!$O$37</definedName>
    <definedName name="et_OneRates_13">et_union_hor!$O$244</definedName>
    <definedName name="et_OneRates_2">et_union_hor!$O$55</definedName>
    <definedName name="et_OneRates_3">et_union_hor!$O$73</definedName>
    <definedName name="et_OneRates_3_i">et_union_hor!$O$226</definedName>
    <definedName name="et_OneRates_4">et_union_hor!$O$91</definedName>
    <definedName name="et_OneRates_5">et_union_hor!$Q$109</definedName>
    <definedName name="et_OneRates_5_comp">et_union_hor!$P$109</definedName>
    <definedName name="et_OneRates_5_comp_p">et_union_hor!$P$120</definedName>
    <definedName name="et_OneRates_5_p">et_union_hor!$Q$120</definedName>
    <definedName name="et_OneRates_6">et_union_hor!$O$131</definedName>
    <definedName name="et_OneRates_7">et_union_hor!$O$149</definedName>
    <definedName name="et_pIns_List06_1_Period">et_union_hor!$V$31:$V$45</definedName>
    <definedName name="et_pIns_List06_10_Period">et_union_hor!$AF$193:$AF$204</definedName>
    <definedName name="et_pIns_List06_13_Period">et_union_hor!$V$238:$V$251</definedName>
    <definedName name="et_pIns_List06_2_Period">et_union_hor!$V$49:$V$62</definedName>
    <definedName name="et_pIns_List06_3_i_Period">et_union_hor!$V$220:$V$233</definedName>
    <definedName name="et_pIns_List06_3_Period">et_union_hor!$V$67:$V$80</definedName>
    <definedName name="et_pIns_List06_4_Period">et_union_hor!$V$85:$V$98</definedName>
    <definedName name="et_pIns_List06_5_Period">et_union_hor!$AA$103:$AA$120</definedName>
    <definedName name="et_pIns_List06_6_Period">et_union_hor!$V$125:$V$138</definedName>
    <definedName name="et_pIns_List06_7_Period">et_union_hor!$V$143:$V$156</definedName>
    <definedName name="et_pIns_List06_8_Period">et_union_hor!$V$161:$V$174</definedName>
    <definedName name="et_pIns_List06_9_Period">et_union_hor!$W$179:$W$189</definedName>
    <definedName name="et_TN_range">et_union_hor!$Q$207</definedName>
    <definedName name="et_TS_range">et_union_hor!$U$207</definedName>
    <definedName name="et_TwoRates_1">et_union_hor!$P$37:$Q$37</definedName>
    <definedName name="et_TwoRates_13">et_union_hor!$P$244:$Q$244</definedName>
    <definedName name="et_TwoRates_2">et_union_hor!$P$55:$Q$55</definedName>
    <definedName name="et_TwoRates_3">et_union_hor!$P$73:$Q$73</definedName>
    <definedName name="et_TwoRates_3_i">et_union_hor!$P$226:$Q$226</definedName>
    <definedName name="et_TwoRates_4">et_union_hor!$P$92:$Q$92</definedName>
    <definedName name="et_TwoRates_5">et_union_hor!$R$109:$S$109</definedName>
    <definedName name="et_TwoRates_5_comp">et_union_hor!$T$109:$U$109</definedName>
    <definedName name="et_TwoRates_5_comp_p">et_union_hor!$T$120:$V$120</definedName>
    <definedName name="et_TwoRates_5_p">et_union_hor!$R$120:$S$120</definedName>
    <definedName name="et_TwoRates_6">et_union_hor!$P$131:$Q$131</definedName>
    <definedName name="et_TwoRates_7">et_union_hor!$P$149:$Q$149</definedName>
    <definedName name="fil">Титульный!$F$30</definedName>
    <definedName name="fil_flag">Титульный!$F$28</definedName>
    <definedName name="FirstLine">Инструкция!$A$6</definedName>
    <definedName name="flag_publication">Титульный!$F$9</definedName>
    <definedName name="flagDS">'Форма 4.2.4 | Т-подкл'!$V$18:$V$31</definedName>
    <definedName name="flagIndicat_List06_3">'Форма 4.2.1 | Т-ТЭ | предел'!$O$7</definedName>
    <definedName name="flagMO">'Перечень тарифов'!$K$20:$K$26</definedName>
    <definedName name="flagSource">'Перечень тарифов'!$S$20:$S$26</definedName>
    <definedName name="flagST">'Перечень тарифов'!$O$20:$O$26</definedName>
    <definedName name="flagTN">'Форма 4.2.4 | Т-подкл'!$N$18:$N$31</definedName>
    <definedName name="flagTS">'Форма 4.2.4 | Т-подкл'!$R$18:$R$31</definedName>
    <definedName name="flagTwoTariff">'Перечень тарифов'!$G$20:$G$26</definedName>
    <definedName name="flagUsedTer_List01">Территории!$P$11:$P$15</definedName>
    <definedName name="group_rates">'Перечень тарифов'!$E$20:$E$26</definedName>
    <definedName name="header_1">'Форма 4.2.1 | Т-ТЭ | &gt;=25МВт'!$L$5</definedName>
    <definedName name="header_10">'Форма 4.2.4 | Т-подкл'!$L$5</definedName>
    <definedName name="header_2">'Форма 4.2.1 | Т-ТЭ | ТСО'!$L$5</definedName>
    <definedName name="header_3">'Форма 4.2.1 | Т-ТЭ | предел'!$L$5</definedName>
    <definedName name="header_4">'Форма 4.2.2 | Т-ТН'!$L$5</definedName>
    <definedName name="header_5">'Форма 4.2.3 | Т-гор.вода'!$L$5</definedName>
    <definedName name="header_6">'Форма 4.2.2 | Т-передача ТЭ'!$L$5</definedName>
    <definedName name="header_7">'Форма 4.2.2 | Т-передача ТН'!$L$5</definedName>
    <definedName name="header_8">'Форма 4.2.1 | Резерв мощности'!$L$5</definedName>
    <definedName name="header_9">'Форма 4.2.5 | Т-подкл(инд)'!$L$5</definedName>
    <definedName name="id_rates">'Перечень тарифов'!$A$20:$A$26</definedName>
    <definedName name="IDtariff_List05_1">'Форма 1.0.1 | Т-ТЭ | &gt;=25МВт'!$A$1</definedName>
    <definedName name="IDtariff_List05_10">'Форма 1.0.1 | Т-подкл'!$A$1</definedName>
    <definedName name="IDtariff_List05_11">'Форма 1.0.1 | Форма 4.7'!$A$1</definedName>
    <definedName name="IDtariff_List05_13">'Форма 1.0.1 | Т-ТЭ | потр'!$A$1</definedName>
    <definedName name="IDtariff_List05_2">'Форма 1.0.1 | Т-ТЭ | ТСО'!$A$1</definedName>
    <definedName name="IDtariff_List05_3">'Форма 1.0.1 | Т-ТЭ | предел'!$A$1</definedName>
    <definedName name="IDtariff_List05_3_i">'Форма 1.0.1 | Т-ТЭ | индикат'!$A$1</definedName>
    <definedName name="IDtariff_List05_4">'Форма 1.0.1 | Т-ТН'!$A$1</definedName>
    <definedName name="IDtariff_List05_5">'Форма 1.0.1 | Т-гор.вода'!$A$1</definedName>
    <definedName name="IDtariff_List05_6">'Форма 1.0.1 | Т-передача ТЭ'!$A$1</definedName>
    <definedName name="IDtariff_List05_7">'Форма 1.0.1 | Т-передача ТН'!$A$1</definedName>
    <definedName name="IDtariff_List05_8">'Форма 1.0.1 | Резерв мощности'!$A$1</definedName>
    <definedName name="IDtariff_List05_9">'Форма 1.0.1 | Т-подкл(инд)'!$A$1</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Титульный!$F$31</definedName>
    <definedName name="Instr_1">Инструкция!$7:$19</definedName>
    <definedName name="Instr_2">Инструкция!$20:$34</definedName>
    <definedName name="Instr_3">Инструкция!$35:$45</definedName>
    <definedName name="Instr_4">Инструкция!$46:$57</definedName>
    <definedName name="Instr_5">Инструкция!$58:$69</definedName>
    <definedName name="Instr_6">Инструкция!$70:$80</definedName>
    <definedName name="Instr_7">Инструкция!$81:$97</definedName>
    <definedName name="Instr_8">Инструкция!$98:$112</definedName>
    <definedName name="instr_hyp1">Инструкция!$H$58</definedName>
    <definedName name="instr_hyp2">Инструкция!$E$70</definedName>
    <definedName name="instr_hyp3">Инструкция!$H$81</definedName>
    <definedName name="isComponent">'Перечень тарифов'!$G$12</definedName>
    <definedName name="isDiff">'Перечень тарифов'!$G$16</definedName>
    <definedName name="isIndicat">'Перечень тарифов'!$G$10</definedName>
    <definedName name="isSellers">'Перечень тарифов'!$G$11</definedName>
    <definedName name="IstPub">Титульный!$F$21</definedName>
    <definedName name="IstPub_ch">Титульный!$F$26</definedName>
    <definedName name="kind_group_rates">TEHSHEET!$X$2:$X$14</definedName>
    <definedName name="kind_group_rates_load">TEHSHEET!$AP$2:$AP$12</definedName>
    <definedName name="kind_group_rates_load_ETS">TEHSHEET!$AP$2:$AP$11</definedName>
    <definedName name="kind_group_rates_load_filter">TEHSHEET!$AQ$2:$AQ$11</definedName>
    <definedName name="kind_group_rates_load_filter_ETS">TEHSHEET!$AQ$2:$AQ$11</definedName>
    <definedName name="kind_of_activity">REESTR_VED!$B$2:$B$11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orms">TEHSHEET!$AZ$2:$AZ$9</definedName>
    <definedName name="kind_of_fuel">TEHSHEET!$AK$2:$AK$9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ameforms">TEHSHEET!$BA$2:$BA$9</definedName>
    <definedName name="kind_of_NDS">TEHSHEET!$H$2:$H$4</definedName>
    <definedName name="kind_of_NDS_tariff">TEHSHEET!$H$7:$H$8</definedName>
    <definedName name="kind_of_NDS_tariff_people">TEHSHEET!$H$13:$H$14</definedName>
    <definedName name="kind_of_nets">TEHSHEET!$S$2:$S$4</definedName>
    <definedName name="kind_of_org_type">TEHSHEET!$BC$2:$BC$5</definedName>
    <definedName name="kind_of_publication">TEHSHEET!$G$2:$G$3</definedName>
    <definedName name="kind_of_scheme_in">TEHSHEET!$Q$2:$Q$5</definedName>
    <definedName name="kind_of_scheme_in2">TEHSHEET!$Q$3:$Q$5</definedName>
    <definedName name="kind_of_tariff_unit">TEHSHEET!$J$7:$J$8</definedName>
    <definedName name="kind_of_unit">TEHSHEET!$J$2:$J$4</definedName>
    <definedName name="kind_of_zak">TEHSHEET!$AM$2:$AM$7</definedName>
    <definedName name="kpp">Титульный!$F$32</definedName>
    <definedName name="LINK_RANGE">REESTR_LINK!$B$2:$B$3</definedName>
    <definedName name="List_H">TEHSHEET!$AW$2:$AW$25</definedName>
    <definedName name="List_M">TEHSHEET!$AX$2:$AX$61</definedName>
    <definedName name="LIST_MR_MO_OKTMO">REESTR_MO!$A$2:$D$321</definedName>
    <definedName name="List01_CheckC">Территории!$D$11:$L$15</definedName>
    <definedName name="List01_NameCol">Территории!$K$1:$M$1</definedName>
    <definedName name="List01_REESTR_MO">Территории!$H$11:$L$15</definedName>
    <definedName name="List03_Date_1">'Форма 1.0.2'!$I$12:$I$13</definedName>
    <definedName name="List03_GroundMaterials_1">'Форма 1.0.2'!$J$12:$J$13</definedName>
    <definedName name="List03_NameForms">'Форма 1.0.2'!$F$12:$F$13</definedName>
    <definedName name="List03_NameForms_Copy">'Форма 1.0.2'!$M$12:$M$13</definedName>
    <definedName name="List03_note">'Форма 1.0.2'!$K$12</definedName>
    <definedName name="List03_NumForms">'Форма 1.0.2'!$E$12:$E$13</definedName>
    <definedName name="List03_NumForms_Copy">'Форма 1.0.2'!$N$12:$N$13</definedName>
    <definedName name="List06_1_DP">'Форма 4.2.1 | Т-ТЭ | &gt;=25МВт'!$11:$11</definedName>
    <definedName name="List06_1_MC">'Форма 4.2.1 | Т-ТЭ | &gt;=25МВт'!$O$18:$O$32</definedName>
    <definedName name="List06_1_MC2">'Форма 4.2.1 | Т-ТЭ | &gt;=25МВт'!$V$18:$V$32</definedName>
    <definedName name="List06_1_note">'Форма 4.2.1 | Т-ТЭ | &gt;=25МВт'!$W$18:$W$32</definedName>
    <definedName name="List06_1_Period">'Форма 4.2.1 | Т-ТЭ | &gt;=25МВт'!$O$18:$U$32</definedName>
    <definedName name="List06_10_DP">'Форма 4.2.4 | Т-подкл'!$12:$12</definedName>
    <definedName name="List06_10_MC2">'Форма 4.2.4 | Т-подкл'!$AF$19:$AF$31</definedName>
    <definedName name="List06_10_note">'Форма 4.2.4 | Т-подкл'!$AG$19:$AG$31</definedName>
    <definedName name="List06_10_Period">'Форма 4.2.4 | Т-подкл'!$Z$19:$AE$31</definedName>
    <definedName name="List06_10_pl">'Форма 4.2.4 | Т-подкл'!$11:$11</definedName>
    <definedName name="List06_10_region">'Форма 4.2.4 | Т-подкл'!$N$23:$Y$25</definedName>
    <definedName name="List06_13_DP">'Форма 4.2.1 | Т-ТЭ | потр'!$11:$11</definedName>
    <definedName name="List06_13_MC">'Форма 4.2.1 | Т-ТЭ | потр'!$O$18:$O$28</definedName>
    <definedName name="List06_13_MC2">'Форма 4.2.1 | Т-ТЭ | потр'!$V$18:$V$28</definedName>
    <definedName name="List06_13_note">'Форма 4.2.1 | Т-ТЭ | потр'!$W$18:$W$28</definedName>
    <definedName name="List06_13_Period">'Форма 4.2.1 | Т-ТЭ | потр'!$O$18:$U$28</definedName>
    <definedName name="List06_2_DP">'Форма 4.2.1 | Т-ТЭ | ТСО'!$11:$11</definedName>
    <definedName name="List06_2_MC">'Форма 4.2.1 | Т-ТЭ | ТСО'!$O$18:$O$32</definedName>
    <definedName name="List06_2_MC2">'Форма 4.2.1 | Т-ТЭ | ТСО'!$V$18:$V$32</definedName>
    <definedName name="List06_2_note">'Форма 4.2.1 | Т-ТЭ | ТСО'!$W$18:$W$32</definedName>
    <definedName name="List06_2_Period">'Форма 4.2.1 | Т-ТЭ | ТСО'!$O$18:$U$32</definedName>
    <definedName name="List06_3_DP">'Форма 4.2.1 | Т-ТЭ | предел'!$13:$13</definedName>
    <definedName name="List06_3_i_DP">'Форма 4.2.1 | Т-ТЭ | индикат'!$13:$13</definedName>
    <definedName name="List06_3_i_GroundMaterials">'Форма 4.2.1 | Т-ТЭ | индикат'!$O$7</definedName>
    <definedName name="List06_3_i_MC">'Форма 4.2.1 | Т-ТЭ | индикат'!$O$20:$O$34</definedName>
    <definedName name="List06_3_i_MC2">'Форма 4.2.1 | Т-ТЭ | индикат'!$V$20:$V$34</definedName>
    <definedName name="List06_3_i_note">'Форма 4.2.1 | Т-ТЭ | индикат'!$W$20:$W$34</definedName>
    <definedName name="List06_3_i_Period">'Форма 4.2.1 | Т-ТЭ | индикат'!$O$20:$U$34</definedName>
    <definedName name="List06_3_MC">'Форма 4.2.1 | Т-ТЭ | предел'!$O$20:$O$34</definedName>
    <definedName name="List06_3_MC2">'Форма 4.2.1 | Т-ТЭ | предел'!$V$20:$V$34</definedName>
    <definedName name="List06_3_note">'Форма 4.2.1 | Т-ТЭ | предел'!$W$20:$W$34</definedName>
    <definedName name="List06_3_Period">'Форма 4.2.1 | Т-ТЭ | предел'!$O$20:$U$34</definedName>
    <definedName name="List06_4_DP">'Форма 4.2.2 | Т-ТН'!$11:$11</definedName>
    <definedName name="List06_4_MC2">'Форма 4.2.2 | Т-ТН'!$V$18:$V$32</definedName>
    <definedName name="List06_4_note">'Форма 4.2.2 | Т-ТН'!$W$18:$W$32</definedName>
    <definedName name="List06_4_Period">'Форма 4.2.2 | Т-ТН'!$O$18:$U$32</definedName>
    <definedName name="List06_5_0">'Форма 4.2.3 | Т-гор.вода'!$25:$25</definedName>
    <definedName name="List06_5_DP">'Форма 4.2.3 | Т-гор.вода'!$11:$11</definedName>
    <definedName name="List06_5_MC">'Форма 4.2.3 | Т-гор.вода'!$O$18:$O$34</definedName>
    <definedName name="List06_5_MC2">'Форма 4.2.3 | Т-гор.вода'!$AA$18:$AA$34</definedName>
    <definedName name="List06_5_note">'Форма 4.2.3 | Т-гор.вода'!$AB$18:$AB$34</definedName>
    <definedName name="List06_5_Period">'Форма 4.2.3 | Т-гор.вода'!$O$18:$Z$34</definedName>
    <definedName name="List06_6_DP">'Форма 4.2.2 | Т-передача ТЭ'!$11:$11</definedName>
    <definedName name="List06_6_MC">'Форма 4.2.2 | Т-передача ТЭ'!$O$18:$O$32</definedName>
    <definedName name="List06_6_MC2">'Форма 4.2.2 | Т-передача ТЭ'!$V$18:$V$32</definedName>
    <definedName name="List06_6_note">'Форма 4.2.2 | Т-передача ТЭ'!$W$18:$W$32</definedName>
    <definedName name="List06_6_Period">'Форма 4.2.2 | Т-передача ТЭ'!$O$18:$U$32</definedName>
    <definedName name="List06_7_DP">'Форма 4.2.2 | Т-передача ТН'!$11:$11</definedName>
    <definedName name="List06_7_MC">'Форма 4.2.2 | Т-передача ТН'!$O$18:$O$32</definedName>
    <definedName name="List06_7_MC2">'Форма 4.2.2 | Т-передача ТН'!$V$18:$V$32</definedName>
    <definedName name="List06_7_note">'Форма 4.2.2 | Т-передача ТН'!$W$18:$W$32</definedName>
    <definedName name="List06_7_Period">'Форма 4.2.2 | Т-передача ТН'!$O$18:$U$32</definedName>
    <definedName name="List06_8_DP">'Форма 4.2.1 | Резерв мощности'!$11:$11</definedName>
    <definedName name="List06_8_MC">'Форма 4.2.1 | Резерв мощности'!$O$18:$O$32</definedName>
    <definedName name="List06_8_MC2">'Форма 4.2.1 | Резерв мощности'!$V$18:$V$32</definedName>
    <definedName name="List06_8_note">'Форма 4.2.1 | Резерв мощности'!$W$18:$W$32</definedName>
    <definedName name="List06_8_Period">'Форма 4.2.1 | Резерв мощности'!$O$18:$U$32</definedName>
    <definedName name="List06_9_DP">'Форма 4.2.5 | Т-подкл(инд)'!$12:$12</definedName>
    <definedName name="List06_9_MC">'Форма 4.2.5 | Т-подкл(инд)'!$O$19:$O$29</definedName>
    <definedName name="List06_9_MC2">'Форма 4.2.5 | Т-подкл(инд)'!$W$19:$W$29</definedName>
    <definedName name="List06_9_note">'Форма 4.2.5 | Т-подкл(инд)'!$X$19:$X$29</definedName>
    <definedName name="List06_9_Period">'Форма 4.2.5 | Т-подкл(инд)'!$Q$19:$V$29</definedName>
    <definedName name="List06_9_pl">'Форма 4.2.5 | Т-подкл(инд)'!$11:$11</definedName>
    <definedName name="List11_GroundMaterials_1">'Форма 4.7'!$F$12:$F$19</definedName>
    <definedName name="List11_note">'Форма 4.7'!$G$10:$G$19</definedName>
    <definedName name="List12_Date">'Форма 4.8'!$G$11</definedName>
    <definedName name="List12_GroundMaterials_1">'Форма 4.8'!$H$11:$H$35</definedName>
    <definedName name="List12_note">'Форма 4.8'!$I$10:$I$35</definedName>
    <definedName name="ListForms">modSheetMain!$A:$A</definedName>
    <definedName name="logical">TEHSHEET!$D$2:$D$3</definedName>
    <definedName name="mo_List01">Территории!$K$11:$K$15</definedName>
    <definedName name="MODesc">'Перечень тарифов'!$N$20:$N$26</definedName>
    <definedName name="MONTH">TEHSHEET!$E$2:$E$13</definedName>
    <definedName name="mr_List01">Территории!$H$11:$H$15</definedName>
    <definedName name="mrCopy_List01">Территории!$M$11:$M$15</definedName>
    <definedName name="mrmoCopy_List01">Территории!$R$11:$R$15</definedName>
    <definedName name="nalog">Титульный!$F$36</definedName>
    <definedName name="name_rates">'Перечень тарифов'!$J$20:$J$26</definedName>
    <definedName name="name_rates_4">TEHSHEET!$AA$2:$AA$3</definedName>
    <definedName name="name_rates_4_filter">TEHSHEET!$AB$2:$AB$3</definedName>
    <definedName name="name_rates_8">TEHSHEET!$AC$2:$AC$4</definedName>
    <definedName name="name_rates_8_filter">TEHSHEET!$AD$2:$AD$4</definedName>
    <definedName name="nameApr">'Перечень тарифов'!$G$7</definedName>
    <definedName name="NameOrPr">Титульный!$F$18</definedName>
    <definedName name="NameOrPr_ch">Титульный!$F$23</definedName>
    <definedName name="numberPr">Титульный!$F$20</definedName>
    <definedName name="numberPr_ch">Титульный!$F$25</definedName>
    <definedName name="OneRates_1">'Форма 4.2.1 | Т-ТЭ | &gt;=25МВт'!$O$24</definedName>
    <definedName name="OneRates_13">'Форма 4.2.1 | Т-ТЭ | потр'!$O$24</definedName>
    <definedName name="OneRates_2">'Форма 4.2.1 | Т-ТЭ | ТСО'!$O$24</definedName>
    <definedName name="OneRates_3">'Форма 4.2.1 | Т-ТЭ | предел'!$O$26</definedName>
    <definedName name="OneRates_3_i">'Форма 4.2.1 | Т-ТЭ | индикат'!$O$26</definedName>
    <definedName name="OneRates_4">'Форма 4.2.2 | Т-ТН'!$O$24</definedName>
    <definedName name="OneRates_5">'Форма 4.2.3 | Т-гор.вода'!$Q$24</definedName>
    <definedName name="OneRates_5_comp">'Форма 4.2.3 | Т-гор.вода'!$P$24</definedName>
    <definedName name="OneRates_5_comp_p">'Форма 4.2.3 | Т-гор.вода'!$P$25</definedName>
    <definedName name="OneRates_5_p">'Форма 4.2.3 | Т-гор.вода'!$Q$25</definedName>
    <definedName name="OneRates_6">'Форма 4.2.2 | Т-передача ТЭ'!$O$24</definedName>
    <definedName name="OneRates_7">'Форма 4.2.2 | Т-передача ТН'!$O$24</definedName>
    <definedName name="org">Титульный!$F$29</definedName>
    <definedName name="Org_Address">Титульный!$F$40:$F$40</definedName>
    <definedName name="ORG_END_DATE">TEHSHEET!$F$29</definedName>
    <definedName name="Org_main">Титульный!$F$41</definedName>
    <definedName name="ORG_START_DATE">TEHSHEET!$E$29</definedName>
    <definedName name="otv_lico_name">Титульный!$F$43:$F$46</definedName>
    <definedName name="pCng_List11_1">'Форма 4.7'!$E$12:$E$13</definedName>
    <definedName name="pCng_List11_2">'Форма 4.7'!$E$15:$E$16</definedName>
    <definedName name="pCng_List11_3">'Форма 4.7'!$E$18:$E$19</definedName>
    <definedName name="pCng_List12_1">'Форма 4.8'!$E$15:$E$16</definedName>
    <definedName name="pCng_List12_2">'Форма 4.8'!$E$18:$E$20</definedName>
    <definedName name="pCng_List12_6">'Форма 4.8'!$E$34:$E$35</definedName>
    <definedName name="pDbl_List12_5">'Форма 4.8'!$G$31:$G$32</definedName>
    <definedName name="pDbl_List12_5_copy">'Форма 4.8'!$L$31:$L$32</definedName>
    <definedName name="pDbl_List12_5_copy2">'Форма 4.8'!$K$31:$K$32</definedName>
    <definedName name="pDel_Comm">Комментарии!$C$11:$C$13</definedName>
    <definedName name="pDel_List01_0">Территории!$C$11:$C$15</definedName>
    <definedName name="pDel_List01_1">Территории!$F$11:$F$15</definedName>
    <definedName name="pDel_List01_2">Территории!$I$11:$I$15</definedName>
    <definedName name="pDel_List02">'Перечень тарифов'!$C$20:$C$26</definedName>
    <definedName name="pDel_List02_1">'Перечень тарифов'!$H$20:$H$26</definedName>
    <definedName name="pDel_List02_2">'Перечень тарифов'!$L$20:$L$26</definedName>
    <definedName name="pDel_List02_3">'Перечень тарифов'!$P$20:$P$26</definedName>
    <definedName name="pDel_List02_4">'Перечень тарифов'!$T$20:$T$26</definedName>
    <definedName name="pDel_List03">'Форма 1.0.2'!$C$12:$C$13</definedName>
    <definedName name="pDel_List06_1_1">'Форма 4.2.1 | Т-ТЭ | &gt;=25МВт'!$K$18:$K$32</definedName>
    <definedName name="pDel_List06_1_2">'Форма 4.2.1 | Т-ТЭ | &gt;=25МВт'!$J$18:$J$32</definedName>
    <definedName name="pDel_List06_1_3">'Форма 4.2.1 | Т-ТЭ | &gt;=25МВт'!$I$18:$I$32</definedName>
    <definedName name="pDel_List06_10_4">'Форма 4.2.4 | Т-подкл'!$N$19:$AF$31,'Форма 4.2.4 | Т-подкл'!$N$19:$AF$31,'Форма 4.2.4 | Т-подкл'!$N$19:$AF$31</definedName>
    <definedName name="pDel_List06_10_5">'Форма 4.2.4 | Т-подкл'!$K$19:$K$31</definedName>
    <definedName name="pDel_List06_13_1">'Форма 4.2.1 | Т-ТЭ | потр'!$K$18:$K$28</definedName>
    <definedName name="pDel_List06_13_2">'Форма 4.2.1 | Т-ТЭ | потр'!$J$18:$J$28</definedName>
    <definedName name="pDel_List06_13_3">'Форма 4.2.1 | Т-ТЭ | потр'!$I$18:$I$28</definedName>
    <definedName name="pDel_List06_2_1">'Форма 4.2.1 | Т-ТЭ | ТСО'!$K$18:$K$32</definedName>
    <definedName name="pDel_List06_2_2">'Форма 4.2.1 | Т-ТЭ | ТСО'!$J$18:$J$32</definedName>
    <definedName name="pDel_List06_2_3">'Форма 4.2.1 | Т-ТЭ | ТСО'!$I$18:$I$32</definedName>
    <definedName name="pDel_List06_3_1">'Форма 4.2.1 | Т-ТЭ | предел'!$K$20:$K$34</definedName>
    <definedName name="pDel_List06_3_2">'Форма 4.2.1 | Т-ТЭ | предел'!$J$20:$J$34</definedName>
    <definedName name="pDel_List06_3_3">'Форма 4.2.1 | Т-ТЭ | предел'!$I$20:$I$34</definedName>
    <definedName name="pDel_List06_3_i_1">'Форма 4.2.1 | Т-ТЭ | индикат'!$K$20:$K$34</definedName>
    <definedName name="pDel_List06_3_i_2">'Форма 4.2.1 | Т-ТЭ | индикат'!$J$20:$J$34</definedName>
    <definedName name="pDel_List06_3_i_3">'Форма 4.2.1 | Т-ТЭ | индикат'!$I$20:$I$34</definedName>
    <definedName name="pDel_List06_4_1">'Форма 4.2.2 | Т-ТН'!$K$18:$K$32</definedName>
    <definedName name="pDel_List06_4_2">'Форма 4.2.2 | Т-ТН'!$J$18:$J$32</definedName>
    <definedName name="pDel_List06_4_3">'Форма 4.2.2 | Т-ТН'!$I$18:$I$32</definedName>
    <definedName name="pDel_List06_5_1">'Форма 4.2.3 | Т-гор.вода'!$K$18:$K$34</definedName>
    <definedName name="pDel_List06_5_2">'Форма 4.2.3 | Т-гор.вода'!$J$18:$J$34</definedName>
    <definedName name="pDel_List06_5_3">'Форма 4.2.3 | Т-гор.вода'!$I$18:$I$34</definedName>
    <definedName name="pDel_List06_6_1">'Форма 4.2.2 | Т-передача ТЭ'!$K$18:$K$32</definedName>
    <definedName name="pDel_List06_6_2">'Форма 4.2.2 | Т-передача ТЭ'!$J$18:$J$32</definedName>
    <definedName name="pDel_List06_6_3">'Форма 4.2.2 | Т-передача ТЭ'!$I$18:$I$32</definedName>
    <definedName name="pDel_List06_7_1">'Форма 4.2.2 | Т-передача ТН'!$K$18:$K$32</definedName>
    <definedName name="pDel_List06_7_2">'Форма 4.2.2 | Т-передача ТН'!$J$18:$J$32</definedName>
    <definedName name="pDel_List06_7_3">'Форма 4.2.2 | Т-передача ТН'!$I$18:$I$32</definedName>
    <definedName name="pDel_List06_8_1">'Форма 4.2.1 | Резерв мощности'!$K$18:$K$32</definedName>
    <definedName name="pDel_List06_8_2">'Форма 4.2.1 | Резерв мощности'!$J$18:$J$32</definedName>
    <definedName name="pDel_List06_8_3">'Форма 4.2.1 | Резерв мощности'!$I$18:$I$32</definedName>
    <definedName name="pDel_List06_9_5">'Форма 4.2.5 | Т-подкл(инд)'!$K$19:$K$29</definedName>
    <definedName name="pDel_List07">'Сведения об изменении'!$C$11:$C$13</definedName>
    <definedName name="pDel_List11_1">'Форма 4.7'!$C$12:$C$13</definedName>
    <definedName name="pDel_List11_2">'Форма 4.7'!$C$15:$C$16</definedName>
    <definedName name="pDel_List11_3">'Форма 4.7'!$C$18:$C$19</definedName>
    <definedName name="pDel_List12_1">'Форма 4.8'!$C$15:$C$16</definedName>
    <definedName name="pDel_List12_2">'Форма 4.8'!$C$18:$C$20</definedName>
    <definedName name="pDel_List12_3">'Форма 4.8'!$C$23:$C$26</definedName>
    <definedName name="pDel_List12_4">'Форма 4.8'!$C$28:$C$29</definedName>
    <definedName name="pDel_List12_5">'Форма 4.8'!$C$31:$C$32</definedName>
    <definedName name="pDel_List12_6">'Форма 4.8'!$C$34:$C$35</definedName>
    <definedName name="periodEnd">Титульный!$F$12</definedName>
    <definedName name="periodStart">Титульный!$F$11</definedName>
    <definedName name="pIns_Comm">Комментарии!$E$13</definedName>
    <definedName name="pIns_List01_0">Территории!$E$15</definedName>
    <definedName name="pIns_List02">'Перечень тарифов'!$E$26</definedName>
    <definedName name="pIns_List03">'Форма 1.0.2'!$E$13</definedName>
    <definedName name="pIns_List06_1_Period">'Форма 4.2.1 | Т-ТЭ | &gt;=25МВт'!$V$14:$V$32</definedName>
    <definedName name="pIns_List06_10_Period">'Форма 4.2.4 | Т-подкл'!$AF$15:$AF$31</definedName>
    <definedName name="pIns_List06_13_Period">'Форма 4.2.1 | Т-ТЭ | потр'!$V$13:$V$28</definedName>
    <definedName name="pIns_List06_2_Period">'Форма 4.2.1 | Т-ТЭ | ТСО'!$V$13:$V$32</definedName>
    <definedName name="pIns_List06_3_i_Period">'Форма 4.2.1 | Т-ТЭ | индикат'!$V$16:$V$34</definedName>
    <definedName name="pIns_List06_3_Period">'Форма 4.2.1 | Т-ТЭ | предел'!$V$16:$V$34</definedName>
    <definedName name="pIns_List06_4_Period">'Форма 4.2.2 | Т-ТН'!$V$18:$V$32</definedName>
    <definedName name="pIns_List06_5_Period">'Форма 4.2.3 | Т-гор.вода'!$AA$14:$AA$34</definedName>
    <definedName name="pIns_List06_6_Period">'Форма 4.2.2 | Т-передача ТЭ'!$V$14:$V$32</definedName>
    <definedName name="pIns_List06_7_Period">'Форма 4.2.2 | Т-передача ТН'!$V$14:$V$32</definedName>
    <definedName name="pIns_List06_8_Period">'Форма 4.2.1 | Резерв мощности'!$V$14:$V$32</definedName>
    <definedName name="pIns_List06_9_Period">'Форма 4.2.5 | Т-подкл(инд)'!$W$15:$W$29</definedName>
    <definedName name="pIns_List07">'Сведения об изменении'!$E$13</definedName>
    <definedName name="pIns_List11_1">'Форма 4.7'!$E$13</definedName>
    <definedName name="pIns_List11_2">'Форма 4.7'!$E$16</definedName>
    <definedName name="pIns_List11_3">'Форма 4.7'!$E$19</definedName>
    <definedName name="pIns_List12_1">'Форма 4.8'!$E$16</definedName>
    <definedName name="pIns_List12_2">'Форма 4.8'!$E$20</definedName>
    <definedName name="pIns_List12_3">'Форма 4.8'!$E$26</definedName>
    <definedName name="pIns_List12_4">'Форма 4.8'!$E$29</definedName>
    <definedName name="pIns_List12_5">'Форма 4.8'!$E$32</definedName>
    <definedName name="pIns_List12_6">'Форма 4.8'!$E$35</definedName>
    <definedName name="pr_List06_1">'Форма 4.2.1 | Т-ТЭ | &gt;=25МВт'!$O$7:$T$10</definedName>
    <definedName name="pr_List06_10">'Форма 4.2.4 | Т-подкл'!$N$7:$T$10</definedName>
    <definedName name="pr_List06_13">'Форма 4.2.1 | Т-ТЭ | потр'!$O$7:$T$10</definedName>
    <definedName name="pr_List06_2">'Форма 4.2.1 | Т-ТЭ | ТСО'!$O$7:$T$10</definedName>
    <definedName name="pr_List06_3">'Форма 4.2.1 | Т-ТЭ | предел'!$O$9:$T$12</definedName>
    <definedName name="pr_List06_3_i">'Форма 4.2.1 | Т-ТЭ | индикат'!$O$9:$T$12</definedName>
    <definedName name="pr_List06_4">'Форма 4.2.2 | Т-ТН'!$O$7:$T$10</definedName>
    <definedName name="pr_List06_5">'Форма 4.2.3 | Т-гор.вода'!$O$7:$T$10</definedName>
    <definedName name="pr_List06_6">'Форма 4.2.2 | Т-передача ТЭ'!$O$7:$T$10</definedName>
    <definedName name="pr_List06_7">'Форма 4.2.2 | Т-передача ТН'!$O$7:$T$10</definedName>
    <definedName name="pr_List06_8">'Форма 4.2.1 | Резерв мощности'!$O$7:$T$10</definedName>
    <definedName name="pr_List06_9">'Форма 4.2.5 | Т-подкл(инд)'!$O$7:$T$10</definedName>
    <definedName name="pVDel_List06_1">'Форма 4.2.1 | Т-ТЭ | &gt;=25МВт'!$12:$12</definedName>
    <definedName name="pVDel_List06_10">'Форма 4.2.4 | Т-подкл'!$13:$13</definedName>
    <definedName name="pVDel_List06_13">'Форма 4.2.1 | Т-ТЭ | потр'!$12:$12</definedName>
    <definedName name="pVDel_List06_2">'Форма 4.2.1 | Т-ТЭ | ТСО'!$12:$12</definedName>
    <definedName name="pVDel_List06_3">'Форма 4.2.1 | Т-ТЭ | предел'!$14:$14</definedName>
    <definedName name="pVDel_List06_3_i">'Форма 4.2.1 | Т-ТЭ | индикат'!$14:$14</definedName>
    <definedName name="pVDel_List06_4">'Форма 4.2.2 | Т-ТН'!$12:$12</definedName>
    <definedName name="pVDel_List06_5">'Форма 4.2.3 | Т-гор.вода'!$12:$12</definedName>
    <definedName name="pVDel_List06_6">'Форма 4.2.2 | Т-передача ТЭ'!$12:$12</definedName>
    <definedName name="pVDel_List06_7">'Форма 4.2.2 | Т-передача ТН'!$12:$12</definedName>
    <definedName name="pVDel_List06_8">'Форма 4.2.1 | Резерв мощности'!$12:$12</definedName>
    <definedName name="pVDel_List06_9">'Форма 4.2.5 | Т-подкл(инд)'!$13:$13</definedName>
    <definedName name="QUARTER">TEHSHEET!$F$2:$F$5</definedName>
    <definedName name="REESTR_LINK_RANGE">REESTR_LINK!$A$2:$C$3</definedName>
    <definedName name="REESTR_ORG_RANGE">REESTR_ORG!$A$2:$J$413</definedName>
    <definedName name="REESTR_VED_RANGE">REESTR_VED!$A$2:$B$11</definedName>
    <definedName name="REESTR_VT_RANGE">REESTR_VT!$A$2:$B$12</definedName>
    <definedName name="REGION">TEHSHEET!$A$2:$A$87</definedName>
    <definedName name="region_name">Титульный!$F$7</definedName>
    <definedName name="RegulatoryPeriod">Титульный!$F$11:$F$12</definedName>
    <definedName name="SAPBEXrevision" hidden="1">1</definedName>
    <definedName name="SAPBEXsysID" hidden="1">"BW2"</definedName>
    <definedName name="SAPBEXwbID" hidden="1">"479GSPMTNK9HM4ZSIVE5K2SH6"</definedName>
    <definedName name="shema_podkl_2">'Форма 4.2.1 | Т-ТЭ | ТСО'!$O$22</definedName>
    <definedName name="shema_podkl_3">'Форма 4.2.1 | Т-ТЭ | предел'!$O$24</definedName>
    <definedName name="shema_podkl_3_i">'Форма 4.2.1 | Т-ТЭ | индикат'!$O$24</definedName>
    <definedName name="SKI_number">TEHSHEET!$I$2:$I$21</definedName>
    <definedName name="tariffDesc">'Перечень тарифов'!$R$20:$R$26</definedName>
    <definedName name="TECH_ORG_ID">Титульный!$F$1</definedName>
    <definedName name="ter_List01">Территории!$E$11:$E$15</definedName>
    <definedName name="terCopy_List01">Территории!$Q$11:$Q$15</definedName>
    <definedName name="TitlePr_ch">Титульный!$F$22</definedName>
    <definedName name="TwoRates_1">'Форма 4.2.1 | Т-ТЭ | &gt;=25МВт'!$P$24:$Q$24</definedName>
    <definedName name="TwoRates_13">'Форма 4.2.1 | Т-ТЭ | потр'!$P$24:$Q$24</definedName>
    <definedName name="TwoRates_2">'Форма 4.2.1 | Т-ТЭ | ТСО'!$P$24:$Q$24</definedName>
    <definedName name="TwoRates_3">'Форма 4.2.1 | Т-ТЭ | предел'!$P$26:$Q$26</definedName>
    <definedName name="TwoRates_3_i">'Форма 4.2.1 | Т-ТЭ | индикат'!$P$26:$Q$26</definedName>
    <definedName name="TwoRates_5">'Форма 4.2.3 | Т-гор.вода'!$R$24:$S$24</definedName>
    <definedName name="TwoRates_5_comp">'Форма 4.2.3 | Т-гор.вода'!$T$24:$U$24</definedName>
    <definedName name="TwoRates_5_comp_p">'Форма 4.2.3 | Т-гор.вода'!$T$25:$U$25</definedName>
    <definedName name="TwoRates_5_p">'Форма 4.2.3 | Т-гор.вода'!$R$25:$S$25</definedName>
    <definedName name="TwoRates_6">'Форма 4.2.2 | Т-передача ТЭ'!$P$24:$Q$24</definedName>
    <definedName name="TwoRates_7">'Форма 4.2.2 | Т-передача ТН'!$P$24:$Q$24</definedName>
    <definedName name="type_org">Титульный!$F$34</definedName>
    <definedName name="UpdStatus">Инструкция!$AA$1</definedName>
    <definedName name="VDET_END_DATE">TEHSHEET!$F$32</definedName>
    <definedName name="VDET_START_DATE">TEHSHEET!$E$32</definedName>
    <definedName name="version">Инструкция!$B$3</definedName>
    <definedName name="vid_teplnos_1">'Форма 4.2.1 | Т-ТЭ | &gt;=25МВт'!$M$24</definedName>
    <definedName name="vid_teplnos_10">et_union_hor!$M$149</definedName>
    <definedName name="vid_teplnos_11">'Форма 4.2.2 | Т-ТН'!$M$24</definedName>
    <definedName name="vid_teplnos_12">et_union_hor!$M$92</definedName>
    <definedName name="vid_teplnos_2">'Форма 4.2.1 | Т-ТЭ | ТСО'!$M$24</definedName>
    <definedName name="vid_teplnos_3">'Форма 4.2.1 | Т-ТЭ | предел'!$M$26</definedName>
    <definedName name="vid_teplnos_4">'Форма 4.2.2 | Т-передача ТЭ'!$M$24</definedName>
    <definedName name="vid_teplnos_5">'Форма 4.2.2 | Т-передача ТН'!$M$24</definedName>
    <definedName name="vid_teplnos_6">et_union_hor!$M$37</definedName>
    <definedName name="vid_teplnos_7">et_union_hor!$M$54</definedName>
    <definedName name="vid_teplnos_8">et_union_hor!$M$72</definedName>
    <definedName name="vid_teplnos_9">et_union_hor!$M$132</definedName>
    <definedName name="VidTopl">'Перечень тарифов'!$G$13</definedName>
    <definedName name="VidTopl_1">'Форма 4.2.1 | Т-ТЭ | &gt;=25МВт'!$M$7</definedName>
    <definedName name="VidTopl_2">'Форма 4.2.1 | Т-ТЭ | ТСО'!$M$8</definedName>
    <definedName name="VidTopl_3">'Форма 4.2.1 | Т-ТЭ | предел'!$M$10</definedName>
    <definedName name="warmNote">'Перечень тарифов'!$W$20:$W$26</definedName>
    <definedName name="warmSource">'Перечень тарифов'!$V$20:$V$26</definedName>
    <definedName name="year_list">TEHSHEET!$C$2:$C$6</definedName>
    <definedName name="year_list1">TEHSHEET!$B$2:$B$27</definedName>
  </definedNames>
  <calcPr calcId="162913"/>
</workbook>
</file>

<file path=xl/calcChain.xml><?xml version="1.0" encoding="utf-8"?>
<calcChain xmlns="http://schemas.openxmlformats.org/spreadsheetml/2006/main">
  <c r="O7" i="642" l="1"/>
  <c r="O8" i="642"/>
  <c r="O9" i="642"/>
  <c r="O10" i="642"/>
  <c r="N17" i="642"/>
  <c r="O17" i="642" s="1"/>
  <c r="P17" i="642" s="1"/>
  <c r="Q17" i="642" s="1"/>
  <c r="R17" i="642" s="1"/>
  <c r="S17" i="642" s="1"/>
  <c r="U17" i="642" s="1"/>
  <c r="V17" i="642" s="1"/>
  <c r="W17" i="642" s="1"/>
  <c r="O18" i="642"/>
  <c r="Z18" i="642"/>
  <c r="Z19" i="642"/>
  <c r="O20" i="642"/>
  <c r="Z20" i="642"/>
  <c r="Z21" i="642"/>
  <c r="Z22" i="642"/>
  <c r="Z23" i="642"/>
  <c r="Q25" i="642"/>
  <c r="Z24" i="642"/>
  <c r="Z25" i="642"/>
  <c r="Z26" i="642"/>
  <c r="Z27" i="642"/>
  <c r="Z28" i="642"/>
  <c r="A1" i="612"/>
  <c r="A2" i="612"/>
  <c r="A3" i="612"/>
  <c r="A4" i="612"/>
  <c r="A5" i="612"/>
  <c r="A6" i="612"/>
  <c r="A7" i="612"/>
  <c r="A8" i="612"/>
  <c r="A9" i="612"/>
  <c r="A10" i="612"/>
  <c r="A11" i="612"/>
  <c r="A12" i="612"/>
  <c r="A13" i="612"/>
  <c r="A14" i="612"/>
  <c r="A15" i="612"/>
  <c r="A16" i="612"/>
  <c r="A17" i="612"/>
  <c r="A18" i="612"/>
  <c r="A19" i="612"/>
  <c r="A20" i="612"/>
  <c r="A21" i="612"/>
  <c r="A22" i="612"/>
  <c r="A23" i="612"/>
  <c r="A24" i="612"/>
  <c r="A25" i="612"/>
  <c r="A26" i="612"/>
  <c r="A27" i="612"/>
  <c r="A28" i="612"/>
  <c r="A29" i="612"/>
  <c r="A30" i="612"/>
  <c r="A31" i="612"/>
  <c r="A32" i="612"/>
  <c r="A33" i="612"/>
  <c r="A34" i="612"/>
  <c r="A35" i="612"/>
  <c r="A36" i="612"/>
  <c r="A37" i="612"/>
  <c r="A38" i="612"/>
  <c r="A39" i="612"/>
  <c r="A40" i="612"/>
  <c r="A41" i="612"/>
  <c r="A42" i="612"/>
  <c r="A43" i="612"/>
  <c r="A44" i="612"/>
  <c r="A45" i="612"/>
  <c r="A46" i="612"/>
  <c r="A47" i="612"/>
  <c r="A48" i="612"/>
  <c r="A49" i="612"/>
  <c r="A50" i="612"/>
  <c r="A51" i="612"/>
  <c r="A52" i="612"/>
  <c r="A53" i="612"/>
  <c r="A54" i="612"/>
  <c r="A55" i="612"/>
  <c r="A56" i="612"/>
  <c r="A57" i="612"/>
  <c r="A58" i="612"/>
  <c r="A59" i="612"/>
  <c r="A60" i="612"/>
  <c r="A61" i="612"/>
  <c r="A62" i="612"/>
  <c r="A63" i="612"/>
  <c r="A64" i="612"/>
  <c r="A65" i="612"/>
  <c r="A66" i="612"/>
  <c r="A67" i="612"/>
  <c r="A68" i="612"/>
  <c r="A69" i="612"/>
  <c r="A70" i="612"/>
  <c r="A71" i="612"/>
  <c r="A72" i="612"/>
  <c r="A73" i="612"/>
  <c r="A74" i="612"/>
  <c r="A75" i="612"/>
  <c r="A76" i="612"/>
  <c r="A77" i="612"/>
  <c r="A78" i="612"/>
  <c r="A79" i="612"/>
  <c r="A80" i="612"/>
  <c r="A81" i="612"/>
  <c r="A82" i="612"/>
  <c r="A83" i="612"/>
  <c r="A84" i="612"/>
  <c r="A85" i="612"/>
  <c r="A86" i="612"/>
  <c r="A87" i="612"/>
  <c r="A88" i="612"/>
  <c r="A89" i="612"/>
  <c r="A90" i="612"/>
  <c r="A91" i="612"/>
  <c r="A92" i="612"/>
  <c r="A93" i="612"/>
  <c r="A94" i="612"/>
  <c r="A95" i="612"/>
  <c r="A96" i="612"/>
  <c r="A97" i="612"/>
  <c r="A98" i="612"/>
  <c r="A99" i="612"/>
  <c r="A100" i="612"/>
  <c r="A101" i="612"/>
  <c r="A102" i="612"/>
  <c r="A103" i="612"/>
  <c r="A104" i="612"/>
  <c r="A105" i="612"/>
  <c r="A106" i="612"/>
  <c r="A107" i="612"/>
  <c r="A108" i="612"/>
  <c r="A109" i="612"/>
  <c r="A110" i="612"/>
  <c r="A111" i="612"/>
  <c r="A112" i="612"/>
  <c r="A113" i="612"/>
  <c r="A114" i="612"/>
  <c r="A115" i="612"/>
  <c r="A116" i="612"/>
  <c r="A117" i="612"/>
  <c r="A118" i="612"/>
  <c r="A119" i="612"/>
  <c r="A120" i="612"/>
  <c r="A121" i="612"/>
  <c r="L20" i="642"/>
  <c r="L19" i="642"/>
  <c r="L22" i="642"/>
  <c r="L24" i="642"/>
  <c r="L18" i="642"/>
  <c r="L21" i="642"/>
  <c r="L23" i="642"/>
  <c r="X24" i="642"/>
  <c r="E25" i="610" l="1"/>
  <c r="E24" i="610"/>
  <c r="E19" i="610"/>
  <c r="H12" i="646"/>
  <c r="H11" i="646"/>
  <c r="H9" i="646"/>
  <c r="H8" i="646"/>
  <c r="H7" i="646"/>
  <c r="H12" i="622"/>
  <c r="H9" i="622"/>
  <c r="H8" i="622"/>
  <c r="H12" i="643"/>
  <c r="H9" i="643"/>
  <c r="H8" i="643"/>
  <c r="R14" i="601"/>
  <c r="H13" i="646" s="1"/>
  <c r="R13" i="601"/>
  <c r="R12" i="601"/>
  <c r="P12" i="601"/>
  <c r="F13" i="646"/>
  <c r="F9" i="646"/>
  <c r="F12" i="646"/>
  <c r="M12" i="601"/>
  <c r="F8" i="646"/>
  <c r="M13" i="601"/>
  <c r="F11" i="646"/>
  <c r="F10" i="646"/>
  <c r="M14" i="601"/>
  <c r="H13" i="643" l="1"/>
  <c r="H13" i="622"/>
  <c r="O7" i="627" l="1"/>
  <c r="O8" i="627"/>
  <c r="O9" i="627"/>
  <c r="O10" i="627"/>
  <c r="O17" i="627"/>
  <c r="P17" i="627" s="1"/>
  <c r="Q17" i="627" s="1"/>
  <c r="R17" i="627" s="1"/>
  <c r="S17" i="627" s="1"/>
  <c r="U17" i="627" s="1"/>
  <c r="V17" i="627" s="1"/>
  <c r="W17" i="627" s="1"/>
  <c r="Z24" i="627"/>
  <c r="Q25" i="627"/>
  <c r="X24" i="627"/>
  <c r="L21" i="627"/>
  <c r="L19" i="627"/>
  <c r="E3" i="437"/>
  <c r="L20" i="627"/>
  <c r="Y23" i="627"/>
  <c r="L23" i="627"/>
  <c r="B3" i="525"/>
  <c r="B2" i="525"/>
  <c r="L24" i="627"/>
  <c r="L18" i="627"/>
  <c r="O7" i="632" l="1"/>
  <c r="O8" i="632"/>
  <c r="O9" i="632"/>
  <c r="O10" i="632"/>
  <c r="O18" i="632"/>
  <c r="P18" i="632" s="1"/>
  <c r="Q18" i="632" s="1"/>
  <c r="R18" i="632" s="1"/>
  <c r="S18" i="632" s="1"/>
  <c r="T18" i="632" s="1"/>
  <c r="V18" i="632" s="1"/>
  <c r="X18" i="632" s="1"/>
  <c r="R24" i="632"/>
  <c r="L23" i="632"/>
  <c r="L22" i="632"/>
  <c r="L20" i="632"/>
  <c r="Y23" i="632"/>
  <c r="L21" i="632"/>
  <c r="L19" i="632"/>
  <c r="M12" i="550" l="1"/>
  <c r="Z251" i="471" l="1"/>
  <c r="Z250" i="471"/>
  <c r="Z249" i="471"/>
  <c r="Z248" i="471"/>
  <c r="Z247" i="471"/>
  <c r="Z246" i="471"/>
  <c r="Z245" i="471"/>
  <c r="Q245" i="471"/>
  <c r="Z244" i="471"/>
  <c r="Z243" i="471"/>
  <c r="Z242" i="471"/>
  <c r="Z241" i="471"/>
  <c r="Z240" i="471"/>
  <c r="Z239" i="471"/>
  <c r="Z238" i="471"/>
  <c r="H11" i="643"/>
  <c r="H7" i="643"/>
  <c r="L239" i="471"/>
  <c r="L240" i="471"/>
  <c r="F10" i="643"/>
  <c r="F12" i="643"/>
  <c r="L238" i="471"/>
  <c r="F11" i="643"/>
  <c r="F9" i="643"/>
  <c r="L244" i="471"/>
  <c r="L242" i="471"/>
  <c r="L243" i="471"/>
  <c r="F13" i="643"/>
  <c r="F8" i="643"/>
  <c r="X244" i="471"/>
  <c r="L241" i="471"/>
  <c r="H11" i="641" l="1"/>
  <c r="H7" i="641"/>
  <c r="Z233" i="471"/>
  <c r="Z232" i="471"/>
  <c r="Z231" i="471"/>
  <c r="Z230" i="471"/>
  <c r="Z229" i="471"/>
  <c r="Z228" i="471"/>
  <c r="Z227" i="471"/>
  <c r="Q227" i="471"/>
  <c r="Z226" i="471"/>
  <c r="Z225" i="471"/>
  <c r="Z224" i="471"/>
  <c r="Z223" i="471"/>
  <c r="Z222" i="471"/>
  <c r="Z221" i="471"/>
  <c r="Z220" i="471"/>
  <c r="Z33" i="640"/>
  <c r="Z32" i="640"/>
  <c r="Z31" i="640"/>
  <c r="Z30" i="640"/>
  <c r="Z29" i="640"/>
  <c r="Z28" i="640"/>
  <c r="Z27" i="640"/>
  <c r="Q27" i="640"/>
  <c r="Z26" i="640"/>
  <c r="Z25" i="640"/>
  <c r="Z24" i="640"/>
  <c r="Z23" i="640"/>
  <c r="Z22" i="640"/>
  <c r="Z21" i="640"/>
  <c r="Z20" i="640"/>
  <c r="N19" i="640"/>
  <c r="O19" i="640" s="1"/>
  <c r="P19" i="640" s="1"/>
  <c r="Q19" i="640" s="1"/>
  <c r="R19" i="640" s="1"/>
  <c r="S19" i="640" s="1"/>
  <c r="U19" i="640" s="1"/>
  <c r="O12" i="640"/>
  <c r="O11" i="640"/>
  <c r="O10" i="640"/>
  <c r="O9" i="640"/>
  <c r="F9" i="641"/>
  <c r="L25" i="640"/>
  <c r="L22" i="640"/>
  <c r="L226" i="471"/>
  <c r="L24" i="640"/>
  <c r="L20" i="640"/>
  <c r="L224" i="471"/>
  <c r="F8" i="641"/>
  <c r="L220" i="471"/>
  <c r="X226" i="471"/>
  <c r="X26" i="640"/>
  <c r="F10" i="641"/>
  <c r="L23" i="640"/>
  <c r="L26" i="640"/>
  <c r="F12" i="641"/>
  <c r="L222" i="471"/>
  <c r="F13" i="641"/>
  <c r="F11" i="641"/>
  <c r="L225" i="471"/>
  <c r="L223" i="471"/>
  <c r="L21" i="640"/>
  <c r="L221" i="471"/>
  <c r="V19" i="640" l="1"/>
  <c r="W19" i="640" s="1"/>
  <c r="AA198" i="471" l="1"/>
  <c r="AI197" i="471"/>
  <c r="R184" i="471"/>
  <c r="V120" i="471"/>
  <c r="AF111" i="471"/>
  <c r="V110" i="471"/>
  <c r="AE109" i="471"/>
  <c r="V109" i="471"/>
  <c r="Q150" i="471"/>
  <c r="Z149" i="471"/>
  <c r="Q132" i="471"/>
  <c r="Z131" i="471"/>
  <c r="Q92" i="471"/>
  <c r="Z91" i="471"/>
  <c r="Q168" i="471"/>
  <c r="Z167" i="471"/>
  <c r="AA166" i="471"/>
  <c r="Z80" i="471"/>
  <c r="Z79" i="471"/>
  <c r="Z78" i="471"/>
  <c r="Z77" i="471"/>
  <c r="Z76" i="471"/>
  <c r="Z75" i="471"/>
  <c r="Z74" i="471"/>
  <c r="Q74" i="471"/>
  <c r="Z73" i="471"/>
  <c r="Z72" i="471"/>
  <c r="Z71" i="471"/>
  <c r="Z70" i="471"/>
  <c r="Z69" i="471"/>
  <c r="Z68" i="471"/>
  <c r="Z67" i="471"/>
  <c r="Z62" i="471"/>
  <c r="Z61" i="471"/>
  <c r="Z60" i="471"/>
  <c r="Z59" i="471"/>
  <c r="Z58" i="471"/>
  <c r="Z57" i="471"/>
  <c r="Z56" i="471"/>
  <c r="Q56" i="471"/>
  <c r="Z55" i="471"/>
  <c r="Z54" i="471"/>
  <c r="Z53" i="471"/>
  <c r="Z52" i="471"/>
  <c r="Z51" i="471"/>
  <c r="Z50" i="471"/>
  <c r="Z49" i="471"/>
  <c r="Z44" i="471"/>
  <c r="Z43" i="471"/>
  <c r="Z42" i="471"/>
  <c r="Z41" i="471"/>
  <c r="Z40" i="471"/>
  <c r="Z39" i="471"/>
  <c r="Z38" i="471"/>
  <c r="Q38" i="471"/>
  <c r="Z37" i="471"/>
  <c r="Z36" i="471"/>
  <c r="Z35" i="471"/>
  <c r="Z34" i="471"/>
  <c r="Z33" i="471"/>
  <c r="Z32" i="471"/>
  <c r="Z31" i="471"/>
  <c r="H11" i="639"/>
  <c r="H7" i="639"/>
  <c r="H11" i="638"/>
  <c r="H7" i="638"/>
  <c r="H11" i="637"/>
  <c r="H7" i="637"/>
  <c r="H11" i="636"/>
  <c r="H7" i="636"/>
  <c r="H11" i="635"/>
  <c r="H7" i="635"/>
  <c r="H11" i="634"/>
  <c r="H7" i="634"/>
  <c r="N10" i="633"/>
  <c r="N9" i="633"/>
  <c r="N8" i="633"/>
  <c r="N7" i="633"/>
  <c r="O10" i="628"/>
  <c r="O9" i="628"/>
  <c r="O8" i="628"/>
  <c r="O7" i="628"/>
  <c r="O17" i="630"/>
  <c r="P17" i="630" s="1"/>
  <c r="Q17" i="630" s="1"/>
  <c r="R17" i="630" s="1"/>
  <c r="S17" i="630" s="1"/>
  <c r="U17" i="630" s="1"/>
  <c r="V17" i="630" s="1"/>
  <c r="O10" i="630"/>
  <c r="O9" i="630"/>
  <c r="O8" i="630"/>
  <c r="O7" i="630"/>
  <c r="O10" i="629"/>
  <c r="O9" i="629"/>
  <c r="O8" i="629"/>
  <c r="O7" i="629"/>
  <c r="L50" i="471"/>
  <c r="Y183" i="471"/>
  <c r="L120" i="471"/>
  <c r="F12" i="634"/>
  <c r="F8" i="639"/>
  <c r="AC120" i="471"/>
  <c r="L105" i="471"/>
  <c r="L37" i="471"/>
  <c r="L126" i="471"/>
  <c r="L195" i="471"/>
  <c r="F9" i="638"/>
  <c r="F13" i="637"/>
  <c r="L149" i="471"/>
  <c r="L165" i="471"/>
  <c r="F10" i="634"/>
  <c r="L90" i="471"/>
  <c r="L68" i="471"/>
  <c r="L36" i="471"/>
  <c r="L180" i="471"/>
  <c r="F11" i="639"/>
  <c r="Y130" i="471"/>
  <c r="AC110" i="471"/>
  <c r="L181" i="471"/>
  <c r="L55" i="471"/>
  <c r="L67" i="471"/>
  <c r="Y148" i="471"/>
  <c r="L182" i="471"/>
  <c r="L34" i="471"/>
  <c r="F12" i="637"/>
  <c r="L69" i="471"/>
  <c r="L130" i="471"/>
  <c r="L33" i="471"/>
  <c r="X37" i="471"/>
  <c r="L164" i="471"/>
  <c r="AC109" i="471"/>
  <c r="L109" i="471"/>
  <c r="L197" i="471"/>
  <c r="L51" i="471"/>
  <c r="F13" i="635"/>
  <c r="F9" i="636"/>
  <c r="L31" i="471"/>
  <c r="L193" i="471"/>
  <c r="L91" i="471"/>
  <c r="L127" i="471"/>
  <c r="F9" i="634"/>
  <c r="F12" i="639"/>
  <c r="Y166" i="471"/>
  <c r="F8" i="634"/>
  <c r="AD108" i="471"/>
  <c r="F10" i="639"/>
  <c r="F13" i="638"/>
  <c r="X131" i="471"/>
  <c r="L131" i="471"/>
  <c r="L54" i="471"/>
  <c r="L88" i="471"/>
  <c r="L53" i="471"/>
  <c r="F8" i="635"/>
  <c r="F11" i="638"/>
  <c r="L144" i="471"/>
  <c r="F10" i="638"/>
  <c r="Y90" i="471"/>
  <c r="L128" i="471"/>
  <c r="L145" i="471"/>
  <c r="F8" i="637"/>
  <c r="L72" i="471"/>
  <c r="X149" i="471"/>
  <c r="L196" i="471"/>
  <c r="L32" i="471"/>
  <c r="L73" i="471"/>
  <c r="L183" i="471"/>
  <c r="X167" i="471"/>
  <c r="F11" i="634"/>
  <c r="L166" i="471"/>
  <c r="F8" i="638"/>
  <c r="L125" i="471"/>
  <c r="L179" i="471"/>
  <c r="L163" i="471"/>
  <c r="L70" i="471"/>
  <c r="L104" i="471"/>
  <c r="F10" i="636"/>
  <c r="L161" i="471"/>
  <c r="F10" i="635"/>
  <c r="L52" i="471"/>
  <c r="L85" i="471"/>
  <c r="X91" i="471"/>
  <c r="AH197" i="471"/>
  <c r="L86" i="471"/>
  <c r="F10" i="637"/>
  <c r="L167" i="471"/>
  <c r="X55" i="471"/>
  <c r="F12" i="636"/>
  <c r="L143" i="471"/>
  <c r="F9" i="635"/>
  <c r="F13" i="636"/>
  <c r="F11" i="636"/>
  <c r="F13" i="634"/>
  <c r="F12" i="635"/>
  <c r="L49" i="471"/>
  <c r="F11" i="635"/>
  <c r="L162" i="471"/>
  <c r="F9" i="639"/>
  <c r="L148" i="471"/>
  <c r="L110" i="471"/>
  <c r="L103" i="471"/>
  <c r="F8" i="636"/>
  <c r="X73" i="471"/>
  <c r="L108" i="471"/>
  <c r="F9" i="637"/>
  <c r="F12" i="638"/>
  <c r="F11" i="637"/>
  <c r="L194" i="471"/>
  <c r="F13" i="639"/>
  <c r="L71" i="471"/>
  <c r="L35" i="471"/>
  <c r="L106" i="471"/>
  <c r="L87" i="471"/>
  <c r="L146" i="471"/>
  <c r="O10" i="631" l="1"/>
  <c r="O9" i="631"/>
  <c r="O8" i="631"/>
  <c r="O7" i="631"/>
  <c r="O12" i="626"/>
  <c r="O11" i="626"/>
  <c r="O10" i="626"/>
  <c r="O9" i="626"/>
  <c r="O10" i="625"/>
  <c r="O9" i="625"/>
  <c r="O8" i="625"/>
  <c r="O7" i="625"/>
  <c r="Z31" i="624"/>
  <c r="Z30" i="624"/>
  <c r="Z29" i="624"/>
  <c r="Z28" i="624"/>
  <c r="Z27" i="624"/>
  <c r="Z26" i="624"/>
  <c r="Z25" i="624"/>
  <c r="Q25" i="624"/>
  <c r="Z24" i="624"/>
  <c r="Z23" i="624"/>
  <c r="Z22" i="624"/>
  <c r="Z21" i="624"/>
  <c r="Z20" i="624"/>
  <c r="Z19" i="624"/>
  <c r="Z18" i="624"/>
  <c r="N17" i="624"/>
  <c r="O17" i="624" s="1"/>
  <c r="P17" i="624" s="1"/>
  <c r="Q17" i="624" s="1"/>
  <c r="R17" i="624" s="1"/>
  <c r="S17" i="624" s="1"/>
  <c r="U17" i="624" s="1"/>
  <c r="O10" i="624"/>
  <c r="O9" i="624"/>
  <c r="O8" i="624"/>
  <c r="O7" i="624"/>
  <c r="Z33" i="626"/>
  <c r="Z32" i="626"/>
  <c r="Z31" i="626"/>
  <c r="Z30" i="626"/>
  <c r="Z29" i="626"/>
  <c r="Z28" i="626"/>
  <c r="Z27" i="626"/>
  <c r="Q27" i="626"/>
  <c r="Z26" i="626"/>
  <c r="Z25" i="626"/>
  <c r="Z24" i="626"/>
  <c r="Z23" i="626"/>
  <c r="Z22" i="626"/>
  <c r="Z21" i="626"/>
  <c r="Z20" i="626"/>
  <c r="N19" i="626"/>
  <c r="O19" i="626" s="1"/>
  <c r="P19" i="626" s="1"/>
  <c r="Q19" i="626" s="1"/>
  <c r="R19" i="626" s="1"/>
  <c r="S19" i="626" s="1"/>
  <c r="U19" i="626" s="1"/>
  <c r="Z31" i="625"/>
  <c r="Z30" i="625"/>
  <c r="Z29" i="625"/>
  <c r="Z28" i="625"/>
  <c r="Z27" i="625"/>
  <c r="Z26" i="625"/>
  <c r="Z25" i="625"/>
  <c r="Q25" i="625"/>
  <c r="Z24" i="625"/>
  <c r="Z23" i="625"/>
  <c r="Z22" i="625"/>
  <c r="Z21" i="625"/>
  <c r="Z20" i="625"/>
  <c r="Z19" i="625"/>
  <c r="Z18" i="625"/>
  <c r="N17" i="625"/>
  <c r="O17" i="625" s="1"/>
  <c r="P17" i="625" s="1"/>
  <c r="Q17" i="625" s="1"/>
  <c r="R17" i="625" s="1"/>
  <c r="S17" i="625" s="1"/>
  <c r="U17" i="625" s="1"/>
  <c r="L21" i="625"/>
  <c r="L20" i="625"/>
  <c r="L21" i="624"/>
  <c r="L23" i="624"/>
  <c r="X24" i="624"/>
  <c r="L24" i="626"/>
  <c r="L25" i="626"/>
  <c r="L23" i="625"/>
  <c r="L24" i="624"/>
  <c r="X26" i="626"/>
  <c r="L21" i="626"/>
  <c r="L22" i="624"/>
  <c r="L19" i="625"/>
  <c r="L26" i="626"/>
  <c r="L18" i="624"/>
  <c r="L20" i="626"/>
  <c r="X24" i="625"/>
  <c r="L22" i="626"/>
  <c r="L23" i="626"/>
  <c r="L24" i="625"/>
  <c r="L19" i="624"/>
  <c r="L18" i="625"/>
  <c r="L20" i="624"/>
  <c r="L22" i="625"/>
  <c r="V19" i="626" l="1"/>
  <c r="W19" i="626" s="1"/>
  <c r="V17" i="625"/>
  <c r="W17" i="625" s="1"/>
  <c r="V17" i="624"/>
  <c r="W17" i="624" s="1"/>
  <c r="AA24" i="633"/>
  <c r="AI23" i="633"/>
  <c r="N18" i="633"/>
  <c r="R18" i="633" s="1"/>
  <c r="Y18" i="633" s="1"/>
  <c r="Z18" i="633" s="1"/>
  <c r="AA18" i="633" s="1"/>
  <c r="AB18" i="633" s="1"/>
  <c r="AC18" i="633" s="1"/>
  <c r="AE18" i="633" s="1"/>
  <c r="Q25" i="631"/>
  <c r="Z24" i="631"/>
  <c r="AA23" i="631"/>
  <c r="O17" i="631"/>
  <c r="P17" i="631" s="1"/>
  <c r="Q17" i="631" s="1"/>
  <c r="R17" i="631" s="1"/>
  <c r="S17" i="631" s="1"/>
  <c r="Q25" i="630"/>
  <c r="Z24" i="630"/>
  <c r="W17" i="630"/>
  <c r="X24" i="630"/>
  <c r="X24" i="631"/>
  <c r="L21" i="633"/>
  <c r="L19" i="633"/>
  <c r="L21" i="630"/>
  <c r="L23" i="631"/>
  <c r="L18" i="631"/>
  <c r="L22" i="631"/>
  <c r="L24" i="630"/>
  <c r="L23" i="633"/>
  <c r="L20" i="633"/>
  <c r="Y23" i="630"/>
  <c r="AH23" i="633"/>
  <c r="L18" i="630"/>
  <c r="L20" i="630"/>
  <c r="L21" i="631"/>
  <c r="L19" i="631"/>
  <c r="L23" i="630"/>
  <c r="L22" i="633"/>
  <c r="L24" i="631"/>
  <c r="L19" i="630"/>
  <c r="L20" i="631"/>
  <c r="Y23" i="631"/>
  <c r="AG18" i="633" l="1"/>
  <c r="U17" i="631"/>
  <c r="Q25" i="629"/>
  <c r="Z24" i="629"/>
  <c r="O17" i="629"/>
  <c r="P17" i="629" s="1"/>
  <c r="Q17" i="629" s="1"/>
  <c r="R17" i="629" s="1"/>
  <c r="AF26" i="628"/>
  <c r="V25" i="628"/>
  <c r="AE24" i="628"/>
  <c r="V24" i="628"/>
  <c r="O17" i="628"/>
  <c r="P17" i="628" s="1"/>
  <c r="Q17" i="628" s="1"/>
  <c r="R17" i="628" s="1"/>
  <c r="S17" i="628" s="1"/>
  <c r="T17" i="628" s="1"/>
  <c r="U17" i="628" s="1"/>
  <c r="V17" i="628" s="1"/>
  <c r="W17" i="628" s="1"/>
  <c r="L20" i="628"/>
  <c r="L18" i="629"/>
  <c r="L24" i="629"/>
  <c r="L25" i="628"/>
  <c r="L24" i="628"/>
  <c r="L19" i="629"/>
  <c r="L21" i="628"/>
  <c r="AD23" i="628"/>
  <c r="Y23" i="629"/>
  <c r="L23" i="629"/>
  <c r="L19" i="628"/>
  <c r="L21" i="629"/>
  <c r="E2" i="437"/>
  <c r="AC24" i="628"/>
  <c r="L20" i="629"/>
  <c r="X24" i="629"/>
  <c r="L23" i="628"/>
  <c r="AC25" i="628"/>
  <c r="L18" i="628"/>
  <c r="V17" i="631" l="1"/>
  <c r="W17" i="631" s="1"/>
  <c r="X17" i="628"/>
  <c r="Z17" i="628" s="1"/>
  <c r="S17" i="629"/>
  <c r="U17" i="629" s="1"/>
  <c r="V17" i="629" s="1"/>
  <c r="W17" i="629" s="1"/>
  <c r="AB17" i="628" l="1"/>
  <c r="M292" i="471"/>
  <c r="R307" i="471"/>
  <c r="H11" i="622"/>
  <c r="H7" i="622"/>
  <c r="P297" i="471"/>
  <c r="R302" i="471"/>
  <c r="R297" i="471"/>
  <c r="H11" i="618"/>
  <c r="H7" i="618"/>
  <c r="H11" i="617"/>
  <c r="H7" i="617"/>
  <c r="H11" i="616"/>
  <c r="H7" i="616"/>
  <c r="H11" i="614"/>
  <c r="H7" i="614"/>
  <c r="H340" i="471"/>
  <c r="E29" i="205"/>
  <c r="F29" i="205"/>
  <c r="E327" i="471"/>
  <c r="E332" i="471"/>
  <c r="M302" i="471"/>
  <c r="F10" i="614"/>
  <c r="F9" i="617"/>
  <c r="F8" i="622"/>
  <c r="M307" i="471"/>
  <c r="F8" i="616"/>
  <c r="F13" i="614"/>
  <c r="F13" i="617"/>
  <c r="F9" i="618"/>
  <c r="F12" i="622"/>
  <c r="F8" i="617"/>
  <c r="F11" i="617"/>
  <c r="F13" i="618"/>
  <c r="F13" i="622"/>
  <c r="F9" i="622"/>
  <c r="F10" i="618"/>
  <c r="F11" i="616"/>
  <c r="M297" i="471"/>
  <c r="F9" i="614"/>
  <c r="F12" i="614"/>
  <c r="F13" i="616"/>
  <c r="F11" i="614"/>
  <c r="F342" i="471"/>
  <c r="F9" i="616"/>
  <c r="F12" i="618"/>
  <c r="F338" i="471"/>
  <c r="F341" i="471"/>
  <c r="F339" i="471"/>
  <c r="F340" i="471"/>
  <c r="F8" i="618"/>
  <c r="F8" i="614"/>
  <c r="F10" i="616"/>
  <c r="F12" i="617"/>
  <c r="F337" i="471"/>
  <c r="F10" i="617"/>
  <c r="F12" i="616"/>
  <c r="F10" i="622"/>
  <c r="F11" i="618"/>
  <c r="F11" i="622"/>
</calcChain>
</file>

<file path=xl/sharedStrings.xml><?xml version="1.0" encoding="utf-8"?>
<sst xmlns="http://schemas.openxmlformats.org/spreadsheetml/2006/main" count="6432" uniqueCount="3042">
  <si>
    <t>et_List02(_1,_2,_3)</t>
  </si>
  <si>
    <t>Ссылка</t>
  </si>
  <si>
    <t>специальный (упрощенная система налогообложения, система налогообложения для сельскохозяйственных производителей)</t>
  </si>
  <si>
    <t>без дифференциации</t>
  </si>
  <si>
    <t>Добавить МО</t>
  </si>
  <si>
    <t>Добавить строку</t>
  </si>
  <si>
    <t>ставка за содержание тепловой мощности, тыс.руб./Гкал/ч/мес</t>
  </si>
  <si>
    <t xml:space="preserve">Наименование системы теплоснабжения </t>
  </si>
  <si>
    <t>1.1.1</t>
  </si>
  <si>
    <t>Схема подключения теплопотребляющей установки к коллектору источника тепловой энергии</t>
  </si>
  <si>
    <t>Группа потребителей</t>
  </si>
  <si>
    <t>Добавить группу потребителей</t>
  </si>
  <si>
    <t>Добавить схему подключения</t>
  </si>
  <si>
    <t>et_List06(_1,_2,_3)</t>
  </si>
  <si>
    <t>modList01</t>
  </si>
  <si>
    <t>modList03</t>
  </si>
  <si>
    <t>Территория действия тарифа</t>
  </si>
  <si>
    <t>Добавить источник тепловой энергии</t>
  </si>
  <si>
    <t>Добавить наименование системы теплоснабжения</t>
  </si>
  <si>
    <t>Добавить территорию действия тарифа</t>
  </si>
  <si>
    <t>Наименование тарифа</t>
  </si>
  <si>
    <t>Группы потребителей
(kind_of_cons)</t>
  </si>
  <si>
    <t xml:space="preserve">Источник тепловой энергии  </t>
  </si>
  <si>
    <t>к тепловой сети без дополнительного преобразования на тепловых пунктах, эксплуатируемых теплоснабжающей организацией</t>
  </si>
  <si>
    <t>организации-перепродавцы</t>
  </si>
  <si>
    <t>Добавить вид теплоносителя (параметры теплоносителя)</t>
  </si>
  <si>
    <t>надземная (наземная)</t>
  </si>
  <si>
    <t>подземная (канальная)</t>
  </si>
  <si>
    <t>подземная (бесканальная)</t>
  </si>
  <si>
    <t>Тип прокладки тепловых сетей
(kind_of_nets)</t>
  </si>
  <si>
    <t>50 - 250 мм</t>
  </si>
  <si>
    <t>251 - 400 мм</t>
  </si>
  <si>
    <t>401 - 550 мм</t>
  </si>
  <si>
    <t>551 - 700 мм</t>
  </si>
  <si>
    <t>701 мм и выше</t>
  </si>
  <si>
    <t>Диапазаны диаметров тепловых сетей
(kind_of_diameters)</t>
  </si>
  <si>
    <t>не превышает 0,1 Гкал/ч</t>
  </si>
  <si>
    <t>более 0,1 Гкал/ч и не превышает 1,5 Гкал/ч</t>
  </si>
  <si>
    <t>превышает 1,5 Гкал/ч при наличии технической возможности подключения</t>
  </si>
  <si>
    <t>превышает 1,5 Гкал/ч при отсутствии технической возможности подключения</t>
  </si>
  <si>
    <t>Подключаемая тепловая нагрузка
(kind_of_load)</t>
  </si>
  <si>
    <t>Добавить поставщика</t>
  </si>
  <si>
    <t>первичное раскрытие информации</t>
  </si>
  <si>
    <t>изменения в раскрытой ранее информации</t>
  </si>
  <si>
    <t>Чеченская республика</t>
  </si>
  <si>
    <t>Чувашская республика</t>
  </si>
  <si>
    <t>Чукотский автономный округ</t>
  </si>
  <si>
    <t>Ямало-Ненецкий автономный округ</t>
  </si>
  <si>
    <t>Ярославская область</t>
  </si>
  <si>
    <t>2</t>
  </si>
  <si>
    <t>3</t>
  </si>
  <si>
    <t>4</t>
  </si>
  <si>
    <t>Субъект РФ</t>
  </si>
  <si>
    <t>ИНН</t>
  </si>
  <si>
    <t>КПП</t>
  </si>
  <si>
    <t>Комментарии</t>
  </si>
  <si>
    <t>Результат проверки</t>
  </si>
  <si>
    <t>Расчетные листы</t>
  </si>
  <si>
    <t>Скрытые листы</t>
  </si>
  <si>
    <t>TEHSHEET</t>
  </si>
  <si>
    <t>Титульный</t>
  </si>
  <si>
    <t>AllSheetsInThisWorkbook</t>
  </si>
  <si>
    <t>modProv</t>
  </si>
  <si>
    <t>modfrmReestr</t>
  </si>
  <si>
    <t>modHyp</t>
  </si>
  <si>
    <t>г.Байконур</t>
  </si>
  <si>
    <t>г.Санкт-Петербург</t>
  </si>
  <si>
    <t>REGION</t>
  </si>
  <si>
    <t>5</t>
  </si>
  <si>
    <t>6</t>
  </si>
  <si>
    <t>Дата/Время</t>
  </si>
  <si>
    <t>Сообщение</t>
  </si>
  <si>
    <t>Статус</t>
  </si>
  <si>
    <t>modClassifierValidate</t>
  </si>
  <si>
    <t>modReestr</t>
  </si>
  <si>
    <t>modUpdTemplMain</t>
  </si>
  <si>
    <t>modList00</t>
  </si>
  <si>
    <t>Юридический адрес</t>
  </si>
  <si>
    <t>Почтовый адрес</t>
  </si>
  <si>
    <t>Наименование организации</t>
  </si>
  <si>
    <t>Вид деятельности</t>
  </si>
  <si>
    <t>Адрес регулируемой организации</t>
  </si>
  <si>
    <t>modList02</t>
  </si>
  <si>
    <t>logical</t>
  </si>
  <si>
    <t>да</t>
  </si>
  <si>
    <t>нет</t>
  </si>
  <si>
    <t>year_list</t>
  </si>
  <si>
    <t>Фамилия, имя, отчество</t>
  </si>
  <si>
    <t>Должность</t>
  </si>
  <si>
    <t>e-mail</t>
  </si>
  <si>
    <t>Республика Татарстан</t>
  </si>
  <si>
    <t>Причина</t>
  </si>
  <si>
    <t>№ п/п</t>
  </si>
  <si>
    <t>1</t>
  </si>
  <si>
    <t>Ульяновская область</t>
  </si>
  <si>
    <t>Мурманская область</t>
  </si>
  <si>
    <t>Ненецкий автономный округ</t>
  </si>
  <si>
    <t>Нижегородская область</t>
  </si>
  <si>
    <t>Новгородская область</t>
  </si>
  <si>
    <t>Новосибирская область</t>
  </si>
  <si>
    <t>Омская область</t>
  </si>
  <si>
    <t>Алтайский край</t>
  </si>
  <si>
    <t>Амурская область</t>
  </si>
  <si>
    <t>Архангельская область</t>
  </si>
  <si>
    <t>Астраханская область</t>
  </si>
  <si>
    <t>Белгородская область</t>
  </si>
  <si>
    <t>Брянская область</t>
  </si>
  <si>
    <t>Владимирская область</t>
  </si>
  <si>
    <t>Волгоградская область</t>
  </si>
  <si>
    <t>Вологодская область</t>
  </si>
  <si>
    <t>Воронежская область</t>
  </si>
  <si>
    <t>г. Москва</t>
  </si>
  <si>
    <t>Еврейская автономная область</t>
  </si>
  <si>
    <t>Забайкальский край</t>
  </si>
  <si>
    <t>Ивановская область</t>
  </si>
  <si>
    <t>Иркутская область</t>
  </si>
  <si>
    <t>Кабардино-Балкарская республика</t>
  </si>
  <si>
    <t>Калининградская область</t>
  </si>
  <si>
    <t>Калужская область</t>
  </si>
  <si>
    <t>Камчатский край</t>
  </si>
  <si>
    <t>Карачаево-Черкесская республика</t>
  </si>
  <si>
    <t>Кемеровская область</t>
  </si>
  <si>
    <t>Кировская область</t>
  </si>
  <si>
    <t>Костромская область</t>
  </si>
  <si>
    <t>Краснодарский край</t>
  </si>
  <si>
    <t>Красноярский край</t>
  </si>
  <si>
    <t>Курганская область</t>
  </si>
  <si>
    <t>Курская область</t>
  </si>
  <si>
    <t>Ленинградская область</t>
  </si>
  <si>
    <t>Липецкая область</t>
  </si>
  <si>
    <t>Магаданская область</t>
  </si>
  <si>
    <t>Московская область</t>
  </si>
  <si>
    <t>Оренбургская область</t>
  </si>
  <si>
    <t>Орловская область</t>
  </si>
  <si>
    <t>Пензенская область</t>
  </si>
  <si>
    <t>Пермский край</t>
  </si>
  <si>
    <t>Приморский край</t>
  </si>
  <si>
    <t>Республика Башкортостан</t>
  </si>
  <si>
    <t>Республика Бурятия</t>
  </si>
  <si>
    <t>Республика Дагестан</t>
  </si>
  <si>
    <t>Республика Ингушетия</t>
  </si>
  <si>
    <t>Республика Калмыкия</t>
  </si>
  <si>
    <t>Республика Карелия</t>
  </si>
  <si>
    <t>Республика Коми</t>
  </si>
  <si>
    <t>Республика Марий Эл</t>
  </si>
  <si>
    <t>Республика Мордовия</t>
  </si>
  <si>
    <t>Республика Саха (Якутия)</t>
  </si>
  <si>
    <t>Республика Северная Осетия-Алания</t>
  </si>
  <si>
    <t>Республика Тыва</t>
  </si>
  <si>
    <t>Республика Хакасия</t>
  </si>
  <si>
    <t>Ростовская область</t>
  </si>
  <si>
    <t>Рязанская область</t>
  </si>
  <si>
    <t>Самарская область</t>
  </si>
  <si>
    <t>Саратовская область</t>
  </si>
  <si>
    <t>Сахалинская область</t>
  </si>
  <si>
    <t>Свердловская область</t>
  </si>
  <si>
    <t>Смоленская область</t>
  </si>
  <si>
    <t>Псковская область</t>
  </si>
  <si>
    <t>Республика Адыгея</t>
  </si>
  <si>
    <t>Республика Алтай</t>
  </si>
  <si>
    <t>Ставропольский край</t>
  </si>
  <si>
    <t>Тамбовская область</t>
  </si>
  <si>
    <t>Тверская область</t>
  </si>
  <si>
    <t>Томская область</t>
  </si>
  <si>
    <t>Тульская область</t>
  </si>
  <si>
    <t>Тюменская область</t>
  </si>
  <si>
    <t>Удмуртская республика</t>
  </si>
  <si>
    <t>Хабаровский край</t>
  </si>
  <si>
    <t>Ханты-Мансийский автономный округ</t>
  </si>
  <si>
    <t>Челябинская область</t>
  </si>
  <si>
    <t>Является ли данное юридическое лицо подразделением (филиалом) другой организации</t>
  </si>
  <si>
    <t>(код) номер телефона</t>
  </si>
  <si>
    <t>Руководитель</t>
  </si>
  <si>
    <t>Главный бухгалтер</t>
  </si>
  <si>
    <t>Должностное лицо, ответственное за составление формы</t>
  </si>
  <si>
    <t>et_Comm</t>
  </si>
  <si>
    <t>Комментарий</t>
  </si>
  <si>
    <t>Добавить</t>
  </si>
  <si>
    <t>modThisWorkbook</t>
  </si>
  <si>
    <t>modfrmCheckUpdates</t>
  </si>
  <si>
    <t>modInfo</t>
  </si>
  <si>
    <t>modComm</t>
  </si>
  <si>
    <t>Ссылки на публикации</t>
  </si>
  <si>
    <t>7</t>
  </si>
  <si>
    <t>8</t>
  </si>
  <si>
    <t>Месяц
(MONTH)</t>
  </si>
  <si>
    <t>январь</t>
  </si>
  <si>
    <t>февраль</t>
  </si>
  <si>
    <t>март</t>
  </si>
  <si>
    <t>апрель</t>
  </si>
  <si>
    <t>май</t>
  </si>
  <si>
    <t>июнь</t>
  </si>
  <si>
    <t>июль</t>
  </si>
  <si>
    <t>август</t>
  </si>
  <si>
    <t>сентябрь</t>
  </si>
  <si>
    <t>октябрь</t>
  </si>
  <si>
    <t>ноябрь</t>
  </si>
  <si>
    <t>декабрь</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</si>
  <si>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</si>
  <si>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modfrmDateChoose</t>
  </si>
  <si>
    <t>На официальном сайте организации</t>
  </si>
  <si>
    <t>На сайте регулирующего органа</t>
  </si>
  <si>
    <t>Месяц
(kind_of_publication)</t>
  </si>
  <si>
    <t>Наименование филиала</t>
  </si>
  <si>
    <t>общий</t>
  </si>
  <si>
    <t>общий с учетом освобождения от уплаты НДС</t>
  </si>
  <si>
    <t>НДС
/kind_of_NDS/</t>
  </si>
  <si>
    <t>Список МО</t>
  </si>
  <si>
    <t>9</t>
  </si>
  <si>
    <t>10</t>
  </si>
  <si>
    <t>11</t>
  </si>
  <si>
    <t>12</t>
  </si>
  <si>
    <t>13</t>
  </si>
  <si>
    <t>14</t>
  </si>
  <si>
    <t>15</t>
  </si>
  <si>
    <t>16</t>
  </si>
  <si>
    <t>17</t>
  </si>
  <si>
    <t>18</t>
  </si>
  <si>
    <t>19</t>
  </si>
  <si>
    <t>20</t>
  </si>
  <si>
    <t>Стандарты</t>
  </si>
  <si>
    <t>modfrmReestrMR</t>
  </si>
  <si>
    <t>В качестве примечания Вы можете указать единицу измерения</t>
  </si>
  <si>
    <t>Шаблон заполняется раздельно по каждому виду тарифа</t>
  </si>
  <si>
    <t>Номер СЦХВ(СЦВО)
/SKI_number/</t>
  </si>
  <si>
    <t>Квартал
(QUARTER)</t>
  </si>
  <si>
    <t>I квартал</t>
  </si>
  <si>
    <t>II квартал</t>
  </si>
  <si>
    <t>III квартал</t>
  </si>
  <si>
    <t>IV квартал</t>
  </si>
  <si>
    <t>Описание</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</si>
  <si>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</si>
  <si>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y</t>
  </si>
  <si>
    <t>никогда не проверять наличие обновлений (не рекомендуется)</t>
  </si>
  <si>
    <t>проверять доступные обновления (рекомендуется)</t>
  </si>
  <si>
    <t>При наличии подключения к Интернет, можно автоматически проверять наличие доступных обновлений. Выберите способ оповещения о наличии обновлений для отчёта:</t>
  </si>
  <si>
    <t>• При сохранении шаблона осуществляется проверка корректности данных, в том числе на наличие значений в ячейках, обязательных для заполнения
• Если какая-то ячейка не удовлетворяет условию проверки, на лист «Проверка» добавляется гиперссылка на данную ячейку и указывается причина ошибки
• В колонке «Статус» для каждого сообщения возможны 2 значения: ошибка и предупреждение
• При наличии сообщений со статусом «Ошибка» шаблон будет отклонён системой и не будет загружен в хранилище данных, сообщения со статусом «Предупреждение» носят информационный характер, и такой шаблон будет принят системой</t>
  </si>
  <si>
    <t>A</t>
  </si>
  <si>
    <t xml:space="preserve"> - с формулами и константами</t>
  </si>
  <si>
    <t xml:space="preserve"> (требуется обновление)</t>
  </si>
  <si>
    <t xml:space="preserve"> - обязательные для заполнения</t>
  </si>
  <si>
    <t>Единица измерения объема оказываемых услуг ГВС
/kind_of_unit_GVS/</t>
  </si>
  <si>
    <t>тыс.куб.м/сутки</t>
  </si>
  <si>
    <t>Режим налогообложения</t>
  </si>
  <si>
    <t>Примечание</t>
  </si>
  <si>
    <t>Метод регулирования
/kind_of_control_method/</t>
  </si>
  <si>
    <t>метод экономически обоснованных расходов (затрат)</t>
  </si>
  <si>
    <t>метод сравнения аналогов</t>
  </si>
  <si>
    <t>метод индексации установленных тарифов</t>
  </si>
  <si>
    <t>метод обеспечения доходности инвестированного капитала</t>
  </si>
  <si>
    <t>modRegion</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</si>
  <si>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</si>
  <si>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Признак дифференциации тарифа</t>
  </si>
  <si>
    <t/>
  </si>
  <si>
    <t xml:space="preserve"> - необязательные для заполнения</t>
  </si>
  <si>
    <t>тариф указан с НДС для плательщиков НДС</t>
  </si>
  <si>
    <t>тариф указан без НДС для плательщиков НДС</t>
  </si>
  <si>
    <t>тариф для организаций не являющихся плательщиками НДС</t>
  </si>
  <si>
    <t>НДС
/kind_of_NDS_tariff/</t>
  </si>
  <si>
    <t>Передача</t>
  </si>
  <si>
    <t>НДС
/kind_of_NDS_tariff_people/</t>
  </si>
  <si>
    <t>тариф с НДС организаций-плательщиков НДС</t>
  </si>
  <si>
    <t>тариф организаций не являющихся плательщиками НДС</t>
  </si>
  <si>
    <t>тариф не утверждался</t>
  </si>
  <si>
    <t>Вид тарифа на передачу тепловой энергии /kind_of_tariff_unit/</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</si>
  <si>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</si>
  <si>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</si>
  <si>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</si>
  <si>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</si>
  <si>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</si>
  <si>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Срок действия цены (тарифа) на тепловую энергию (мощность)</t>
  </si>
  <si>
    <t>Двухставочный тариф</t>
  </si>
  <si>
    <t>Вид теплоносителя
(kind_of_heat_transfer)</t>
  </si>
  <si>
    <t>дата окончания</t>
  </si>
  <si>
    <t>дата начала</t>
  </si>
  <si>
    <t>Добавить период</t>
  </si>
  <si>
    <t>et_List06</t>
  </si>
  <si>
    <t>et_List07</t>
  </si>
  <si>
    <t>et_List08</t>
  </si>
  <si>
    <t>modList11</t>
  </si>
  <si>
    <t>руб./Гкал</t>
  </si>
  <si>
    <t>Вид деятельности, на которую установлен тариф /kind_of_activity_WARM/</t>
  </si>
  <si>
    <t>Гкал/ч</t>
  </si>
  <si>
    <t>куб.м/ч</t>
  </si>
  <si>
    <t>руб./Гкал/ч/мес</t>
  </si>
  <si>
    <t>Передача+Сбыт</t>
  </si>
  <si>
    <t>производство комбинированная выработка</t>
  </si>
  <si>
    <t>производство (некомбинированная выработка)+передача+сбыт</t>
  </si>
  <si>
    <t>производство (некомбинированная выработка)+передача</t>
  </si>
  <si>
    <t>производство (некомбинированная выработка)+сбыт</t>
  </si>
  <si>
    <t>производство (некомбинированная выработка)</t>
  </si>
  <si>
    <t>НДС общий
/kind_of_NDS_tariff/</t>
  </si>
  <si>
    <t>НДС общий люди
/kind_of_NDS_tariff_people/</t>
  </si>
  <si>
    <t>В случае, если тариф не дифференцируется по системам теплоснабжения, укажите "1".
Введите значение от 1 до 100, чтобы указать очередной условный порядковый номер системы теплоснабжения</t>
  </si>
  <si>
    <t>виды тарифа
/kind_group_rates/</t>
  </si>
  <si>
    <t>1.1</t>
  </si>
  <si>
    <t>Тип данных
(kind_of_data_type)</t>
  </si>
  <si>
    <t>Вид тарифа</t>
  </si>
  <si>
    <t>Величина установленного тарифа</t>
  </si>
  <si>
    <t>Дата внесения изменений в информацию, подлежащую раскрытию</t>
  </si>
  <si>
    <t>да/нет</t>
  </si>
  <si>
    <t>к коллектору источника тепловой энергии</t>
  </si>
  <si>
    <t>к тепловой сети после тепловых пунктов (на тепловых пунктах), эксплуатируемых теплоснабжающей организацией</t>
  </si>
  <si>
    <t>бюджетные организации</t>
  </si>
  <si>
    <t>прочие</t>
  </si>
  <si>
    <t>et_List00_01</t>
  </si>
  <si>
    <t>et_List00_02</t>
  </si>
  <si>
    <t>et_List00_03</t>
  </si>
  <si>
    <t>Заголовок таблицы</t>
  </si>
  <si>
    <t>Добавить наименование тарифа</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</si>
  <si>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</si>
  <si>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</si>
  <si>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</si>
  <si>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Сведения</t>
  </si>
  <si>
    <t>Сведения об изменениях в первоначально опубликованной информации*</t>
  </si>
  <si>
    <t>* Лист заполняется в случае, если на Титульном листе в поле "Тип отчета" выбрано значение «Изменения в раскрытой ранее информации».</t>
  </si>
  <si>
    <t>Вид деятельности /kind_of_activity/</t>
  </si>
  <si>
    <t>поддержание резервной тепловой мощности при отсутствии потребления тепловой энергии</t>
  </si>
  <si>
    <t>подключение к системе теплоснабжения</t>
  </si>
  <si>
    <t>сбыт тепловой энергии и теплоносителя</t>
  </si>
  <si>
    <t>передача тепловой энергии и теплоносителя</t>
  </si>
  <si>
    <t>производство теплоносителя</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</si>
  <si>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</si>
  <si>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</si>
  <si>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</si>
  <si>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Форма 2, таблица Х</t>
  </si>
  <si>
    <t>et_List03</t>
  </si>
  <si>
    <t>не известна</t>
  </si>
  <si>
    <t>Добавить сведения</t>
  </si>
  <si>
    <t>1.2</t>
  </si>
  <si>
    <t>ID_TARIFF_NAME</t>
  </si>
  <si>
    <t>TARIFF_NAME</t>
  </si>
  <si>
    <t>VED_NAME</t>
  </si>
  <si>
    <t>Перечень тарифов</t>
  </si>
  <si>
    <t>modList12</t>
  </si>
  <si>
    <t>modfrmReestrObj</t>
  </si>
  <si>
    <t>modList07</t>
  </si>
  <si>
    <t>Подключаемая тепловая нагрузка
(kind_of_load3)</t>
  </si>
  <si>
    <t>Вид теплоносителя
(kind_of_heat_transfer2)</t>
  </si>
  <si>
    <t>Вид теплоносителя
(kind_of_heat_transfer3)</t>
  </si>
  <si>
    <t>Схема подключения
(kind_of_scheme_in)
(kind_of_scheme_in2)</t>
  </si>
  <si>
    <t>Наличие других периодов действия тарифа</t>
  </si>
  <si>
    <t>Вода</t>
  </si>
  <si>
    <t>Острый и редуцированный пар</t>
  </si>
  <si>
    <t>Пар</t>
  </si>
  <si>
    <t>иное</t>
  </si>
  <si>
    <t>Газ природный по регулируемой цене</t>
  </si>
  <si>
    <t>Газ природный по нерегулируемой цене</t>
  </si>
  <si>
    <t>Уголь</t>
  </si>
  <si>
    <t>Мазут</t>
  </si>
  <si>
    <t>Дизельное топливо</t>
  </si>
  <si>
    <t>Дрова</t>
  </si>
  <si>
    <t>Электроэнергия</t>
  </si>
  <si>
    <t>Прочее</t>
  </si>
  <si>
    <t>Вид топлива
(kind_of_fuel)</t>
  </si>
  <si>
    <t>Способ закупки товаров
(kind_of_zak)</t>
  </si>
  <si>
    <t>Конкурс</t>
  </si>
  <si>
    <t>Аукцион</t>
  </si>
  <si>
    <t>Аукцион в электронной форме</t>
  </si>
  <si>
    <t>Запрос котировок</t>
  </si>
  <si>
    <t>Единственный поставщик</t>
  </si>
  <si>
    <t>Иное</t>
  </si>
  <si>
    <t>year_list1</t>
  </si>
  <si>
    <t>name_rates_4</t>
  </si>
  <si>
    <t>name_rates_8</t>
  </si>
  <si>
    <t>Отборный пар, 1,2-2,5 кг/см2</t>
  </si>
  <si>
    <t>Отборный пар, 7-13 кг/см2</t>
  </si>
  <si>
    <t>Отборный пар, &gt; 13 кг/см2</t>
  </si>
  <si>
    <t>Отборный пар, 2,5-7 кг/см2</t>
  </si>
  <si>
    <t>Тип отчета</t>
  </si>
  <si>
    <t>виды тарифа
/kind_group_rates_load_filter/</t>
  </si>
  <si>
    <t>виды тарифа
/kind_group_rates_load/</t>
  </si>
  <si>
    <t>Для корректного формирования Таблицы 25 Формы 1.10 необходимо задать разбивку по диаметрам и способу прокладки тепловых сетей</t>
  </si>
  <si>
    <t>dp</t>
  </si>
  <si>
    <t>объемы потребления воды абонентами</t>
  </si>
  <si>
    <t>соответствие качества питьевой воды и горячей воды требованиям, установленным санитарными нормами и правилами</t>
  </si>
  <si>
    <t>виды признаков дифференциации
/kind_of_diff/</t>
  </si>
  <si>
    <t>40 мм и менее</t>
  </si>
  <si>
    <t>от 41 мм до 70 мм включительно</t>
  </si>
  <si>
    <t>от 71 мм до 100 мм включительно</t>
  </si>
  <si>
    <t>от 101 мм до 150 мм включительно</t>
  </si>
  <si>
    <t>от 151 мм до 200 мм включительно</t>
  </si>
  <si>
    <t>от 201 мм до 250 мм включительно</t>
  </si>
  <si>
    <t>от 250  мм и более</t>
  </si>
  <si>
    <t>Диапазаны диаметров водопроводных сетей
(kind_of_diameters2)</t>
  </si>
  <si>
    <t>modServiceModule</t>
  </si>
  <si>
    <t>TSH_et_union_hor</t>
  </si>
  <si>
    <t>TSH_et_union_vert</t>
  </si>
  <si>
    <t>Республика Крым</t>
  </si>
  <si>
    <t>Укажите является ли данное юридическое лицо подразделением(филиалом) другой организации</t>
  </si>
  <si>
    <t>Признаки дифференциации указываются в соответствии с п.6 ст.32 ФЗ РФ от 07.12.2011 №416-ФЗ</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</si>
  <si>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</si>
  <si>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Форма</t>
  </si>
  <si>
    <t>Листы</t>
  </si>
  <si>
    <t>Если в предложенном Вам списке необходимая организация, МР/МО отсутствуют, обновите реестры с помощью кнопок
В результате синхронизации с базой данных список организаций (МР/МО) будет заменён актуальным (механизм синхронизации требует подключения к сети Интернет и основан на использовании протокола HTTPS (TCP порт 443))
Если после обновления Вам не удалось найти необходимую организацию в списке, обратитесь к ответственному за поддержание реестра Вашего региона.</t>
  </si>
  <si>
    <t>Обратиться за помощью в службу технической поддержки</t>
  </si>
  <si>
    <t>Инструкция по загрузке сопроводительных материалов</t>
  </si>
  <si>
    <t>Перечень муниципальных районов и муниципальных образований (территорий действия тарифа)</t>
  </si>
  <si>
    <t>Муниципальный район</t>
  </si>
  <si>
    <t>Муниципальное образование</t>
  </si>
  <si>
    <t>Наименование</t>
  </si>
  <si>
    <t>ОКТМО</t>
  </si>
  <si>
    <t>man</t>
  </si>
  <si>
    <t>Добавить МР</t>
  </si>
  <si>
    <t>et_List01_0</t>
  </si>
  <si>
    <t>auto</t>
  </si>
  <si>
    <t>et_List01_1</t>
  </si>
  <si>
    <t>et_List01_2</t>
  </si>
  <si>
    <t>Текущая дата</t>
  </si>
  <si>
    <t>Организация</t>
  </si>
  <si>
    <t>Виды деятельности</t>
  </si>
  <si>
    <t>https://appsrv.regportal-tariff.ru/procwsxls/</t>
  </si>
  <si>
    <t>Добавить территорию для дифференциации</t>
  </si>
  <si>
    <t>Instruction</t>
  </si>
  <si>
    <t>modUpdTemplLogger</t>
  </si>
  <si>
    <t>List00</t>
  </si>
  <si>
    <t>List02</t>
  </si>
  <si>
    <t>List01</t>
  </si>
  <si>
    <t>List06_2</t>
  </si>
  <si>
    <t>List06_9</t>
  </si>
  <si>
    <t>List06_10</t>
  </si>
  <si>
    <t>List12</t>
  </si>
  <si>
    <t>List03</t>
  </si>
  <si>
    <t>List07</t>
  </si>
  <si>
    <t>ListComm</t>
  </si>
  <si>
    <t>ListCheck</t>
  </si>
  <si>
    <t>REESTR_LINK</t>
  </si>
  <si>
    <t>REESTR_DS</t>
  </si>
  <si>
    <t>modHTTP</t>
  </si>
  <si>
    <t>modSheetMain</t>
  </si>
  <si>
    <t>REESTR_VT</t>
  </si>
  <si>
    <t>REESTR_VED</t>
  </si>
  <si>
    <t>TSH_REESTR_ORG</t>
  </si>
  <si>
    <t>TSH_REESTR_MO</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</si>
  <si>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</si>
  <si>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</si>
  <si>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</si>
  <si>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</si>
  <si>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</si>
  <si>
    <t>Наличие двухставочного тарифа</t>
  </si>
  <si>
    <t>modInstruction</t>
  </si>
  <si>
    <t>г.Севастополь</t>
  </si>
  <si>
    <t>Информация</t>
  </si>
  <si>
    <t>1.2.1</t>
  </si>
  <si>
    <t>3.1</t>
  </si>
  <si>
    <t>4.1</t>
  </si>
  <si>
    <t>5.1</t>
  </si>
  <si>
    <t>5.1.1</t>
  </si>
  <si>
    <t>5.2</t>
  </si>
  <si>
    <t>5.2.1</t>
  </si>
  <si>
    <t>5.3</t>
  </si>
  <si>
    <t>5.3.1</t>
  </si>
  <si>
    <t>6.1</t>
  </si>
  <si>
    <t>et_List11_1</t>
  </si>
  <si>
    <t>Параметры формы</t>
  </si>
  <si>
    <t>Описание параметров формы</t>
  </si>
  <si>
    <t>Ссылка на документ</t>
  </si>
  <si>
    <t>Наименование параметра</t>
  </si>
  <si>
    <t>x</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</si>
  <si>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</si>
  <si>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</si>
  <si>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</si>
  <si>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</si>
  <si>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Указывается ссылка на документ, предварительно загруженный в хранилище файлов ФГИС ЕИАС.</t>
  </si>
  <si>
    <t>наименование НПА</t>
  </si>
  <si>
    <t>контактный телефон службы</t>
  </si>
  <si>
    <t>график работы службы</t>
  </si>
  <si>
    <t>адрес службы</t>
  </si>
  <si>
    <t>et_List12_1</t>
  </si>
  <si>
    <t>et_List12_2</t>
  </si>
  <si>
    <t>et_List12_3</t>
  </si>
  <si>
    <t>et_List12_4</t>
  </si>
  <si>
    <t>Начало периода регулирования</t>
  </si>
  <si>
    <t>Окончание периода регулирования</t>
  </si>
  <si>
    <t>Отсутствует Интернет в границах территории МО, где организация осуществляет регулируемые виды деятельности</t>
  </si>
  <si>
    <t>Укажите «Да» в поле «Да/Нет», если дифференциация используется.
В поле «Описание» 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</si>
  <si>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t>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t>
  </si>
  <si>
    <t>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</si>
  <si>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r>
      <t xml:space="preserve">Форма 1.0.2 Информация о публикации в печатных изданиях </t>
    </r>
    <r>
      <rPr>
        <vertAlign val="superscript"/>
        <sz val="10"/>
        <rFont val="Tahoma"/>
        <family val="2"/>
        <charset val="204"/>
      </rPr>
      <t>2</t>
    </r>
  </si>
  <si>
    <t>Дифференциация по
 МО (территориям)</t>
  </si>
  <si>
    <t>Указывается ссылка на документ, предварительно загруженный в хранилище файлов ФГИС ЕИАС.
В случае наличия дополнительных сведений информация по ним указывается в отдельных строках.</t>
  </si>
  <si>
    <t>В колонке «Информация» указывается полное наименование и реквизиты НПА.
В случае наличия нескольких НПА каждое из них указывается в отдельной строке.</t>
  </si>
  <si>
    <t>Форма публикации</t>
  </si>
  <si>
    <t>Официальное печатное издание</t>
  </si>
  <si>
    <t>Номер</t>
  </si>
  <si>
    <t>Дата выпуска</t>
  </si>
  <si>
    <t>В колонке «Дата выпуска» дата выпуска печатного издания указывается в виде «ДД.ММ.ГГГГ».
В колонке «Ссылка на документ» указывается ссылка на отсканированную копию печатного издания, предварительно загруженную в хранилище федеральной государственной информационной системы «Единая информационно-аналитическая система «Федеральный орган регулирования - региональные органы регулирования - субъекты регулирования» (далее – ФГИС ЕИАС), с опубликованной информацией.
В случае публикации информации в нескольких печатных изданиях информация по каждому из них указывается в отдельной строке.</t>
  </si>
  <si>
    <t>List11</t>
  </si>
  <si>
    <t>modCheckCyan</t>
  </si>
  <si>
    <t>modfrmRezimChoose</t>
  </si>
  <si>
    <t>modList06</t>
  </si>
  <si>
    <r>
      <t>Форма 1.0.1 Основные параметры раскрываемой информации</t>
    </r>
    <r>
      <rPr>
        <vertAlign val="superscript"/>
        <sz val="10"/>
        <rFont val="Tahoma"/>
        <family val="2"/>
        <charset val="204"/>
      </rPr>
      <t xml:space="preserve"> 1</t>
    </r>
  </si>
  <si>
    <t>Дата заполнения/внесения изменений</t>
  </si>
  <si>
    <t>Указывается календарная дата первичного заполнения или внесения изменений в форму в виде «ДД.ММ.ГГГГ».</t>
  </si>
  <si>
    <t>Наименование централизованной системы коммунальной инфраструктуры</t>
  </si>
  <si>
    <t>Наименование регулируемого вида деятельности</t>
  </si>
  <si>
    <t>Территория оказания услуги по регулируемому виду деятельности</t>
  </si>
  <si>
    <t>муниципальный район</t>
  </si>
  <si>
    <t>муниципальное образование</t>
  </si>
  <si>
    <t>Указывается наименование субъекта Российской Федерации</t>
  </si>
  <si>
    <t>Указывается наименование муниципального района, на территории которого организация оказывает услуги по регулируемому виду деятельности.</t>
  </si>
  <si>
    <t>Источник официального опубликования решения</t>
  </si>
  <si>
    <t>Наименование органа регулирования, принявшего решение об утверждении тарифов</t>
  </si>
  <si>
    <t>Для выбора того или иного источника публикации выполните двойной щелчок по синей ячейке напротив соответствующего источника.
ВНИМАНИЕ! Если Вы снимаете галочку с пункта, то будут скрыты и очищены соответствующие строки на листе "Форма 1.0.2"!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</si>
  <si>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</si>
  <si>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Добавить ЦС</t>
  </si>
  <si>
    <t>Добавить территорию</t>
  </si>
  <si>
    <t>et_List05(_1,_2,_3,_4)</t>
  </si>
  <si>
    <t>List05_2</t>
  </si>
  <si>
    <t>List05_9</t>
  </si>
  <si>
    <t>List05_10</t>
  </si>
  <si>
    <t>modList05</t>
  </si>
  <si>
    <t>ID</t>
  </si>
  <si>
    <t>LINK_NAME</t>
  </si>
  <si>
    <t>МР</t>
  </si>
  <si>
    <t>МО</t>
  </si>
  <si>
    <t>территория 2</t>
  </si>
  <si>
    <t>территория 3</t>
  </si>
  <si>
    <t>территория 4</t>
  </si>
  <si>
    <t>0</t>
  </si>
  <si>
    <t>флаг используемости территории на листе Перечень тарифов</t>
  </si>
  <si>
    <t>копия территорий</t>
  </si>
  <si>
    <t>размерженный МР</t>
  </si>
  <si>
    <t>37</t>
  </si>
  <si>
    <t>38</t>
  </si>
  <si>
    <t>39</t>
  </si>
  <si>
    <t>40</t>
  </si>
  <si>
    <t>41</t>
  </si>
  <si>
    <t>42</t>
  </si>
  <si>
    <t>43</t>
  </si>
  <si>
    <t>44</t>
  </si>
  <si>
    <t>45</t>
  </si>
  <si>
    <t>46</t>
  </si>
  <si>
    <t>47</t>
  </si>
  <si>
    <t>48</t>
  </si>
  <si>
    <t>49</t>
  </si>
  <si>
    <t>50</t>
  </si>
  <si>
    <t>51</t>
  </si>
  <si>
    <t>52</t>
  </si>
  <si>
    <t>53</t>
  </si>
  <si>
    <t>54</t>
  </si>
  <si>
    <t>55</t>
  </si>
  <si>
    <t>56</t>
  </si>
  <si>
    <t>57</t>
  </si>
  <si>
    <t>58</t>
  </si>
  <si>
    <t>59</t>
  </si>
  <si>
    <t>Почтовый адрес регулируемой организации</t>
  </si>
  <si>
    <t>Фамилия, имя, отчество руководителя</t>
  </si>
  <si>
    <t>List_H</t>
  </si>
  <si>
    <t>List_M</t>
  </si>
  <si>
    <t>00</t>
  </si>
  <si>
    <t>01</t>
  </si>
  <si>
    <t>02</t>
  </si>
  <si>
    <t>03</t>
  </si>
  <si>
    <t>04</t>
  </si>
  <si>
    <t>05</t>
  </si>
  <si>
    <t>06</t>
  </si>
  <si>
    <t>07</t>
  </si>
  <si>
    <t>08</t>
  </si>
  <si>
    <t>09</t>
  </si>
  <si>
    <t>21</t>
  </si>
  <si>
    <t>22</t>
  </si>
  <si>
    <t>23</t>
  </si>
  <si>
    <t>24</t>
  </si>
  <si>
    <t>25</t>
  </si>
  <si>
    <t>26</t>
  </si>
  <si>
    <t>27</t>
  </si>
  <si>
    <t>28</t>
  </si>
  <si>
    <t>29</t>
  </si>
  <si>
    <t>30</t>
  </si>
  <si>
    <t>31</t>
  </si>
  <si>
    <t>32</t>
  </si>
  <si>
    <t>33</t>
  </si>
  <si>
    <t>34</t>
  </si>
  <si>
    <t>35</t>
  </si>
  <si>
    <t>36</t>
  </si>
  <si>
    <t>modListTempFilter</t>
  </si>
  <si>
    <t>TSH_REESTR_MO_FILTER</t>
  </si>
  <si>
    <t>Ответственный за заполнение формы</t>
  </si>
  <si>
    <t>Контактный телефон</t>
  </si>
  <si>
    <t>E-mail</t>
  </si>
  <si>
    <t>Перечень форм
(kind_of_forms)</t>
  </si>
  <si>
    <t>Форма 1.0.1</t>
  </si>
  <si>
    <t>Основные параметры раскрываемой информации</t>
  </si>
  <si>
    <t>МР (ОКТМО)</t>
  </si>
  <si>
    <t>List05_11</t>
  </si>
  <si>
    <t>Инструкция по работе с отчетной формой</t>
  </si>
  <si>
    <t xml:space="preserve"> - с выбором значений по двойному клику</t>
  </si>
  <si>
    <t>Указывается наименование вида регулируемой деятельности.</t>
  </si>
  <si>
    <t>• На рабочем месте должен быть установлен MS Office 2007 SP3, 2010, 2013, 2016 с полной версией MS Excel
• Макросы во время работы должны быть включены (!)
• Для корректной работы отчёта требуется выбрать низкий уровень безопасности
(В меню MS Excel 2007/2010/2013/2016: Параметры Excel | Центр управления безопасностью | Параметры центра управления безопасностью | Параметры макросов | Включить все макросы | ОК)
• Если Вы работаете в табличном процессоре MS Excel 2007 и выше, то можете использовать для работы формат XLSB (Двоичная книга Excel). При работе в формате XLSB заметно быстрее происходит сохранение файла, а также уменьшается размер по сравнению с форматами XLS и XLSM
• Не рекомендуется снимать защиту с листов и каким-либо образом модифицировать защищаемые формулы и расчётные поля, в противном случае, отчёт будет отклонён системой
• При сохранении не следует выбирать формат XLSX (Книга Excel), так как в указанном формате макросы, необходимые для работы отчёта, безвозвратно удаляются</t>
  </si>
  <si>
    <t>Указывается наименование централизованной системы холодного водоснабжения/горячего водоснабжения/водоотведения/теплоснабжения, к которой относится размещаемая информация.
В случае наличия нескольких централизованных систем коммунальной инфраструктуры, информация по каждой из них указывается в отдельной строке.</t>
  </si>
  <si>
    <t>Указывается наименование и код муниципального района, муниципального образования в соответствии с Общероссийским классификатором территорий муниципальных образований (далее - ОКТМО), входящего в муниципальный район, на территории которого организация оказывает услуги по регулируемому виду деятельности.
В случае оказания услуг по регулируемому виду деятельности на территории нескольких муниципальных районов (муниципальных образований) данные по каждому их них указываются в отдельной строке.</t>
  </si>
  <si>
    <t>Субъект Российской Федерации</t>
  </si>
  <si>
    <r>
      <t xml:space="preserve">  </t>
    </r>
    <r>
      <rPr>
        <vertAlign val="superscript"/>
        <sz val="9"/>
        <rFont val="Tahoma"/>
        <family val="2"/>
        <charset val="204"/>
      </rPr>
      <t>1</t>
    </r>
    <r>
      <rPr>
        <sz val="9"/>
        <rFont val="Tahoma"/>
        <family val="2"/>
        <charset val="204"/>
      </rPr>
      <t xml:space="preserve"> Информация размещается при раскрытии информации по каждой из форм.</t>
    </r>
  </si>
  <si>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</si>
  <si>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Номер документа об утверждении тарифов</t>
  </si>
  <si>
    <t>Дата документа об утверждении тарифов</t>
  </si>
  <si>
    <t>Указывается форма договора, используемая регулируемой организацией,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</si>
  <si>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
В случае наличия нескольких служб и (или) адресов, информация по каждому из них указывается в отдельной строке.</t>
  </si>
  <si>
    <t>Дата периода регулирования, с которой вводятся изменения в тарифы</t>
  </si>
  <si>
    <t>List05_5</t>
  </si>
  <si>
    <t>List06_5</t>
  </si>
  <si>
    <t>Информация о порядке выполнения технологических, технических и других мероприятий, связанных с подключением к централизованной системе горячего водоснабжения</t>
  </si>
  <si>
    <t>Укажите «Да» в поле «Да/Нет», если дифференциация используется. В поле «Описание» укажите название ЦС ГВС или любое другое описание</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</si>
  <si>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</si>
  <si>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Одноставочный тариф, руб./Гкал</t>
  </si>
  <si>
    <t>ставка за тепловую  энергию, руб./Гкал</t>
  </si>
  <si>
    <t>Первичное установление тарифов</t>
  </si>
  <si>
    <t>Изменение тарифов</t>
  </si>
  <si>
    <t>Номер принятия решения об изменении тарифов</t>
  </si>
  <si>
    <t>Дата принятия решения об изменении тарифов</t>
  </si>
  <si>
    <t>Наименование органа регулирования, принявшего решение об изменении тарифов</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</si>
  <si>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</si>
  <si>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Тарифы на теплоноситель, поставляемый теплоснабжающими организациями потребителям, другим теплоснабжающим организациям</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</si>
  <si>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</si>
  <si>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Тарифы на услуги по передаче тепловой энергии</t>
  </si>
  <si>
    <t>Тарифы на услуги по передаче теплоносителя</t>
  </si>
  <si>
    <t>Плата за услуги по поддержанию резервной тепловой мощности при отсутствии потребления тепловой энергии</t>
  </si>
  <si>
    <t>Плата за подключение к системе теплоснабжения (индивидуальная)</t>
  </si>
  <si>
    <t>Плата за подключение к системе теплоснабжения</t>
  </si>
  <si>
    <t>Одноставочный компонент на тепловую энергию, руб/Гкал</t>
  </si>
  <si>
    <t>Одноставочный тариф, руб./куб.м</t>
  </si>
  <si>
    <t>ставка за потребление горячей воды, руб./куб.м</t>
  </si>
  <si>
    <t>ставка за содержание системы ГВС, тыс.руб./куб.м/ч/мес</t>
  </si>
  <si>
    <t>ставка за тепловую энергию в компоненте на тепловую энергию, руб/Гкал</t>
  </si>
  <si>
    <t>ставка за содержание тепловой мощности в компоненте на тепловую энергию, тыс. руб./Гкал/ч в мес.</t>
  </si>
  <si>
    <t>Заявитель</t>
  </si>
  <si>
    <t>Наименование объекта, адрес</t>
  </si>
  <si>
    <t>Подключаемая тепловая нагрузка, Гкал/ч</t>
  </si>
  <si>
    <t>Тип прокладки тепловых сетей</t>
  </si>
  <si>
    <t>Диаметр тепловых сетей</t>
  </si>
  <si>
    <r>
      <t>Форма 4.2.1 Информация о величинах тарифов на тепловую энергию, поддержанию резервной тепловой мощности</t>
    </r>
    <r>
      <rPr>
        <vertAlign val="superscript"/>
        <sz val="10"/>
        <rFont val="Tahoma"/>
        <family val="2"/>
        <charset val="204"/>
      </rPr>
      <t>1</t>
    </r>
  </si>
  <si>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предельном уровне цены на тепловую энергию (мощность), поставляемую потребителям, об индикативном предельном уровне цены на тепловую энергию (мощность) единой теплоснабжающей организации. В этом случае дополнительно раскрывается информация о графике поэтапного равномерного доведения предельного уровня цены на тепловую энергию (мощность) (при наличии).
Раскрывается в том числе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(Собрание законодательства Российской Федерации, 2010, № 31, ст. 4159; 2011, № 23, ст. 3263; 2012, № 53, ст. 7616; 2013, № 19, ст. 2330; 2014, № 30, ст. 4218; № 49, ст. 6913; 2015, № 48, ст. 6723; 2017, № 31, ст. 4828; 2018, № 31, ст. 4861) (далее – Федеральный закон № 190-ФЗ), теплоснабжающей организации, теплосетевой организации в ценовых зонах теплоснабжения.
</t>
  </si>
  <si>
    <t>Указывается наименование системы теплоснабжения при наличии дифференциации тарифа по системам теплоснабжения.
В случае дифференциации тарифов по системам теплоснабжения информация по ним указывается в отдельных строках.</t>
  </si>
  <si>
    <t>Указывается наименование источника тепловой энергии
В случае дифференциации тарифов по источникам тепловой энергии информация по ним указывается в отдельных строках.</t>
  </si>
  <si>
    <t>Указывается группа потребителей при наличии дифференциации тарифа по группам потребителей.
Значение выбирается из перечня:
• Организации-перепродавцы;
• Бюджетные организации;
• Население;
• Прочие;
• Без дифференциации.
В случае дифференциации тарифов группам потребителей информация по ним указывается в отдельных строках.</t>
  </si>
  <si>
    <t>Указывается группа потребителей при наличии дифференциации тарифа по группам потребителей.
Значение выбирается из перечня:
• организации-перепродавцы;
• бюджетные организации;
• население;
• прочие;
• без дифференциации.
В случае дифференциации тарифов группам потребителей информация по ним указывается в отдельных строках.</t>
  </si>
  <si>
    <t>Форма 4.2.1 Информация о величинах тарифов на тепловую энергию, поддержанию резервной тепловой мощности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</si>
  <si>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 
Значение выбирается из перечня:
• без дифференциации;
• к коллектору источника тепловой энергии;
• к тепловой сети без дополнительного преобразования на тепловых пунктах, эксплуатируемых теплоснабжающей организацией;
• к тепловой сети после тепловых пунктов (на тепловых пунктах), эксплуатируемых теплоснабжающей организацией.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</si>
  <si>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Параметр дифференциации тарифа</t>
  </si>
  <si>
    <t>Ставка за содержание тепловой мощности, тыс. руб./Гкал/ч/мес.</t>
  </si>
  <si>
    <t>Период действия тарифа</t>
  </si>
  <si>
    <t>вода</t>
  </si>
  <si>
    <t>пар</t>
  </si>
  <si>
    <t>отборный пар, 1.2-2.5 кг/см2</t>
  </si>
  <si>
    <t>отборный пар, 2.5-7 кг/см2</t>
  </si>
  <si>
    <t>отборный пар, 7-13 кг/см2</t>
  </si>
  <si>
    <t>отборный пар, &gt; 13 кг/см2</t>
  </si>
  <si>
    <t>острый и редуцированный пар</t>
  </si>
  <si>
    <t>горячая вода в системе централизованного теплоснабжения на отопление</t>
  </si>
  <si>
    <t>горячая вода в системе централизованного теплоснабжения на горячее водоснабжение</t>
  </si>
  <si>
    <t>прочее</t>
  </si>
  <si>
    <t>Информация о величинах тарифов на тепловую энергию, поддержанию резервной тепловой мощности</t>
  </si>
  <si>
    <t>Форма 4.2.1</t>
  </si>
  <si>
    <t>Период действия</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</si>
  <si>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периодам действия тарифа информация по ним указывается в отдельных колонках.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</si>
  <si>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 
В случае дифференциации тарифов по периодам действия тарифа информация по ним указывается в отдельных колонках.
В случае дифференциации тарифов по видам теплоносителя информация по ним указывается в отдельных строках.</t>
  </si>
  <si>
    <r>
      <t>Форма 4.2.2 Информация о величинах тарифов на теплоноситель, передачу тепловой энергии, теплоносителя</t>
    </r>
    <r>
      <rPr>
        <vertAlign val="superscript"/>
        <sz val="10"/>
        <rFont val="Tahoma"/>
        <family val="2"/>
        <charset val="204"/>
      </rPr>
      <t>1</t>
    </r>
  </si>
  <si>
    <t>Указывается наименование тарифа в случае нескольких тарифов.
В случае наличия нескольких тарифов информация по ним указывается в отдельных строках.</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</si>
  <si>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При утверждении двухставочного тарифа тариф колонка «Одноставочный тариф» не заполняется.
При подаче утверждении одноставочного тарифа колонки в блоке «Двухставочный тариф» не заполняются.
Информация в колонке «Двухставочный тариф» не указывается для тарифа на теплоноситель.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видам теплоносителя информация по ним указывается в отдельных строках.</t>
  </si>
  <si>
    <t>Для каждого вида тарифа в сфере теплоснабжения форма заполняется отдельно. При размещении информации по данной форме дополнительно указывается дата подачи заявления об утверждении тарифа и его номер.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Федерального закона № 190-ФЗ.
По данной форме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Федерального закона № 190-ФЗ.</t>
  </si>
  <si>
    <t>Форма 4.2.2 Информация о величинах тарифов на теплоноситель, передачу тепловой энергии, теплоносителя</t>
  </si>
  <si>
    <t>Информация о величинах тарифов на теплоноситель, передачу тепловой энергии, теплоносителя</t>
  </si>
  <si>
    <t>Форма 4.2.2</t>
  </si>
  <si>
    <t>Форма 4.2.3</t>
  </si>
  <si>
    <t>Форма 4.2.4</t>
  </si>
  <si>
    <r>
      <t>Форма 4.2.3 Информация о величинах тарифов на горячую воду (в открытых системах)</t>
    </r>
    <r>
      <rPr>
        <vertAlign val="superscript"/>
        <sz val="10"/>
        <rFont val="Tahoma"/>
        <family val="2"/>
        <charset val="204"/>
      </rPr>
      <t>1</t>
    </r>
  </si>
  <si>
    <t>Компонент на теплоноситель, руб./куб.м</t>
  </si>
  <si>
    <t>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В случае дифференциации тарифов по видам теплоносителя информация по ним указывается в отдельных строках.</t>
  </si>
  <si>
    <t xml:space="preserve">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В случае отсутствия разбивки тарифа на компоненты колонки «Компонент на теплоноситель, руб./куб.м» и «Одноставочный компонент на тепловую энергию, руб/Гкал»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поставщикам информация по ним указывается в отдельных строках.
</t>
  </si>
  <si>
    <t>Информация о величинах тарифов на горячую воду (в открытых системах)</t>
  </si>
  <si>
    <t>Форма 4.2.3 Информация о величинах тарифов на горячую воду (в открытых системах)</t>
  </si>
  <si>
    <t>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t>
  </si>
  <si>
    <t>Форма 4.2.4 Информация о величинах тарифов на подключение к системе теплоснабжения</t>
  </si>
  <si>
    <r>
      <t>Форма 4.2.4 Информация о величинах тарифов на подключение к системе теплоснабжения</t>
    </r>
    <r>
      <rPr>
        <vertAlign val="superscript"/>
        <sz val="10"/>
        <rFont val="Tahoma"/>
        <family val="2"/>
        <charset val="204"/>
      </rPr>
      <t>1</t>
    </r>
  </si>
  <si>
    <t>Информация о величинах тарифов на подключение к системе теплоснабжения</t>
  </si>
  <si>
    <t>Параметр дифференциации тарифа/Заявитель</t>
  </si>
  <si>
    <t>с НДС</t>
  </si>
  <si>
    <t>без НДС</t>
  </si>
  <si>
    <t>Плата за подключение (технологическое присоединение), тыс. руб./Гкал/ч (руб.)</t>
  </si>
  <si>
    <t>Указывается наименование источника тепловой энергии</t>
  </si>
  <si>
    <t>В колодке «Параметр дифференциации тарифа/Заявитель» указывается наименование категории потребителей,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
В случае дифференциации тарифов по периодам действия тарифа информация по ним указывается в отдельных колонках.</t>
  </si>
  <si>
    <t>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23.4 Федерального закона 190-ФЗ.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t>
  </si>
  <si>
    <t>Форма 4.2.5</t>
  </si>
  <si>
    <t>Информация о плате за подключение к системе теплоснабжения в индивидуальном порядке</t>
  </si>
  <si>
    <t>Форма 4.2.5 Информация о плате за подключение к системе теплоснабжения в индивидуальном порядке</t>
  </si>
  <si>
    <r>
      <t>Форма 4.2.5 Информация о плате за подключение к системе теплоснабжения в индивидуальном порядке</t>
    </r>
    <r>
      <rPr>
        <vertAlign val="superscript"/>
        <sz val="10"/>
        <rFont val="Tahoma"/>
        <family val="2"/>
        <charset val="204"/>
      </rPr>
      <t>1</t>
    </r>
  </si>
  <si>
    <t>Указывается наименование источника тепловой энергии.</t>
  </si>
  <si>
    <t>В колонке «Заявитель» указывается наименование заявителя,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категориям потребителей/заявителям информация по ним указывается в отдельных строках.
В случае дифференциации по периодам действия тарифа информация по ним указывается в отдельных колонках.</t>
  </si>
  <si>
    <t xml:space="preserve">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
</t>
  </si>
  <si>
    <t>Информация об условиях, на которых осуществляется поставка товаров и (или) оказание услуг</t>
  </si>
  <si>
    <t>Форма 4.7</t>
  </si>
  <si>
    <t>Сведения об условиях публичных договоров поставок товаров, оказания услуг, в том числе договоров о подключении к системе теплоснабжения</t>
  </si>
  <si>
    <t>форма публичного договора поставки товаров, оказания услуг</t>
  </si>
  <si>
    <t>договор о подключении к системе теплоснабжения</t>
  </si>
  <si>
    <t>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t>
  </si>
  <si>
    <r>
      <t>Форма 4.8 Информация о порядке выполнения технологических, технических и других мероприятий, связанных с подключением к системе теплоснабжения</t>
    </r>
    <r>
      <rPr>
        <vertAlign val="superscript"/>
        <sz val="10"/>
        <rFont val="Tahoma"/>
        <family val="2"/>
        <charset val="204"/>
      </rPr>
      <t>1</t>
    </r>
  </si>
  <si>
    <t>В колонке «Информация» указывается адрес страницы сайта в сети «Интернет», на которой размещена информация.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</si>
  <si>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Форма заявки о подключении к централизованной системе теплоснабжения</t>
  </si>
  <si>
    <t>Перечень документов и сведений, представляемых одновременно с заявкой о подключении к централизованной системе теплоснабжения, и указание на запрет требовать представления документов и сведений или осуществления действий, представление или осуществление которых не предусмотрено законодательством Российской Федерации о градостроительной деятельности и законодательством в сфере теплоснабжения</t>
  </si>
  <si>
    <t xml:space="preserve">Указывается ссылка на документ, предварительно загруженный в хранилище файлов ФГИС ЕИАС.
В случае наличия дополнительных сведений информация по ним указывается в отдельных строках.
</t>
  </si>
  <si>
    <t>Реквизиты НПА, регламентирующих порядок действий заявителя и регулируемой организации при подаче, приеме, обработке заявки о подключении к централизованной системе теплоснабжения (в том числе в форме электронного документа), принятии решения и информировании о принятом по результатам рассмотрения указанной заявки решении (возврат документов, прилагаемых к заявке о подключении к централизованной системе теплоснабжения, либо направление подписанного проекта договора о подключении к централизованной системе теплоснабжения), основания для отказа в принятии к рассмотрению документов, прилагаемых к заявлению о подключении к централизованной системе теплоснабжения, в подписании договора о подключении к централизованной системе теплоснабжения</t>
  </si>
  <si>
    <t>Телефоны, адреса и график работы службы, ответственной за прием и обработку заявок о подключении к централизованной системе теплоснабжения</t>
  </si>
  <si>
    <t>телефоны службы, ответственной за прием и обработку заявок о подключении к централизованной системе теплоснабжения</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</si>
  <si>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В случае наличия нескольких служб и (или) номеров телефонов, информация по каждому из них указывается в отдельной строке.</t>
  </si>
  <si>
    <t>адреса службы, ответственной за прием и обработку заявок о подключении к централизованной системе теплоснабжения</t>
  </si>
  <si>
    <t>график работы службы, ответственной за прием и обработку заявок о подключении к централизованной системе теплоснабжения</t>
  </si>
  <si>
    <t>Указывается график работы службы, ответственной за прием и обработку заявок о подключении к централизованной системе теплоснабжения. 
В случае наличия нескольких служб и (или) графиков работы, информация по каждому из них указывается в отдельной строке.</t>
  </si>
  <si>
    <t>Информация раскрывается в случае, если регулируемая организация осуществляет услуги по подключению (технологическому присоединению) к централизованной системе теплоснабжения.</t>
  </si>
  <si>
    <t>Регламент подключения к системе теплоснабжения, утверждаемый регулируемой организацией, включающий сроки, состав и последовательность действий при осуществлении подключения к системе теплоснабжения, сведения о размере платы за услуги по подключению к системе теплоснабжения, информацию о месте нахождения и графике работы, справочных телефонах, адресе официального сайта регулируемой организации в сети "Интернет" и блок-схему, отражающую графическое изображение последовательности действий, осуществляемых при подключении к системе теплоснабжения</t>
  </si>
  <si>
    <t>Дифференциация по 
централизованным системам теплоснабжения</t>
  </si>
  <si>
    <t>Дифференциация по источникам тепловой энергии</t>
  </si>
  <si>
    <t>Перечень тарифов и технологически не связанных между собой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t>
  </si>
  <si>
    <t>Добавить диапазон диаметров тепловых сетей</t>
  </si>
  <si>
    <t>Добавить тип прокладки тепловых сетей</t>
  </si>
  <si>
    <t>Добавить СТ для дифференциации</t>
  </si>
  <si>
    <t>Добавить источник для дифференциации</t>
  </si>
  <si>
    <t>Тариф на теплоноситель, поставляемый потребителям</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</si>
  <si>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</si>
  <si>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</si>
  <si>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</si>
  <si>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NDS</t>
  </si>
  <si>
    <t>woNDS</t>
  </si>
  <si>
    <t>Тип теплоснабжающей организации</t>
  </si>
  <si>
    <r>
      <rPr>
        <b/>
        <sz val="9"/>
        <rFont val="Tahoma"/>
        <family val="2"/>
        <charset val="204"/>
      </rPr>
      <t>Тип организации</t>
    </r>
    <r>
      <rPr>
        <sz val="9"/>
        <rFont val="Tahoma"/>
        <family val="2"/>
        <charset val="204"/>
      </rPr>
      <t xml:space="preserve">
kind_of_org_type</t>
    </r>
  </si>
  <si>
    <t>Регулируемая организация</t>
  </si>
  <si>
    <t>Единая теплоснабжающая организация</t>
  </si>
  <si>
    <t>Теплоснабжающая организация в ценовой зоне теплоснабжения</t>
  </si>
  <si>
    <t>Теплосетевая организация в ценовой зоне теплоснабжения</t>
  </si>
  <si>
    <t>Организация осуществляет подключение (технологическое присоединение) к системе теплоснабжения</t>
  </si>
  <si>
    <r>
      <t>Форма 4.7 Информация об условиях, на которых осуществляется поставка товаров и (или) оказание услуг</t>
    </r>
    <r>
      <rPr>
        <vertAlign val="superscript"/>
        <sz val="10"/>
        <rFont val="Tahoma"/>
        <family val="2"/>
        <charset val="204"/>
      </rPr>
      <t>*</t>
    </r>
  </si>
  <si>
    <t>*</t>
  </si>
  <si>
    <t>Указывается информация в части поставки товаров (оказания услуг) по регулируемым ценам (тарифам)</t>
  </si>
  <si>
    <t>1.3</t>
  </si>
  <si>
    <t>1.3.0</t>
  </si>
  <si>
    <t>прочие договора</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</si>
  <si>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</si>
  <si>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</si>
  <si>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</si>
  <si>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</si>
  <si>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</si>
  <si>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</si>
  <si>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</si>
  <si>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</si>
  <si>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</si>
  <si>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</si>
  <si>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t>3_i</t>
  </si>
  <si>
    <t>List05_1</t>
  </si>
  <si>
    <t>List06_1</t>
  </si>
  <si>
    <t>List05_3</t>
  </si>
  <si>
    <t>List06_3</t>
  </si>
  <si>
    <t>List05_3_i</t>
  </si>
  <si>
    <t>List06_3_i</t>
  </si>
  <si>
    <t>List05_8</t>
  </si>
  <si>
    <t>List06_8</t>
  </si>
  <si>
    <t>List05_4</t>
  </si>
  <si>
    <t>List06_4</t>
  </si>
  <si>
    <t>List05_6</t>
  </si>
  <si>
    <t>List06_6</t>
  </si>
  <si>
    <t>List05_7</t>
  </si>
  <si>
    <t>List06_7</t>
  </si>
  <si>
    <t>Предельный уровнь цены на тепловую энергию (мощность), поставляемую теплоснабжающими организациями потребителям</t>
  </si>
  <si>
    <t>List05_13</t>
  </si>
  <si>
    <t>List06_13</t>
  </si>
  <si>
    <t>Предельный уровнь цены на тепловую энергию (мощность), поставляемую теплоснабжающими организациями потребителям. Индикативы</t>
  </si>
  <si>
    <t>ставка за тепловую энергию, руб./Гкал</t>
  </si>
  <si>
    <t>ставка за содержание тепловой мощности, тыс. руб./Гкал/ч/мес.</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</si>
  <si>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</si>
  <si>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Форма 4.8</t>
  </si>
  <si>
    <t>Информация, подлежащая раскрытию организациями сферы теплоснабжения (цены и тарифы)</t>
  </si>
  <si>
    <t>Тарифы на тепловую энергию (мощность), поставляемую другим теплоснабжающим организациям теплоснабжающими организациями</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</si>
  <si>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</si>
  <si>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Одноставочный тариф, руб./Гкал (руб./куб.м)</t>
  </si>
  <si>
    <t>население и приравненные категории</t>
  </si>
  <si>
    <t>Проверка доступных обновлений...</t>
  </si>
  <si>
    <t>Нет доступных обновлений для отчёта с кодом FAS.JKH.OPEN.INFO.PRICE.WARM!</t>
  </si>
  <si>
    <t>01.12.2022</t>
  </si>
  <si>
    <t>Агаповский муниципальный район</t>
  </si>
  <si>
    <t>75603000</t>
  </si>
  <si>
    <t>Агаповское</t>
  </si>
  <si>
    <t>75603407</t>
  </si>
  <si>
    <t>Буранное</t>
  </si>
  <si>
    <t>75603411</t>
  </si>
  <si>
    <t>Желтинское</t>
  </si>
  <si>
    <t>75603422</t>
  </si>
  <si>
    <t>Магнитное</t>
  </si>
  <si>
    <t>75603433</t>
  </si>
  <si>
    <t>Наровчатское</t>
  </si>
  <si>
    <t>75603436</t>
  </si>
  <si>
    <t>Первомайское</t>
  </si>
  <si>
    <t>75603444</t>
  </si>
  <si>
    <t>Приморское</t>
  </si>
  <si>
    <t>75603455</t>
  </si>
  <si>
    <t>Светлогорское</t>
  </si>
  <si>
    <t>75603466</t>
  </si>
  <si>
    <t>Черниговское</t>
  </si>
  <si>
    <t>75603472</t>
  </si>
  <si>
    <t>Янгельское</t>
  </si>
  <si>
    <t>75603477</t>
  </si>
  <si>
    <t>Аргаяшский муниципальный район</t>
  </si>
  <si>
    <t>75606000</t>
  </si>
  <si>
    <t>Акбашевское</t>
  </si>
  <si>
    <t>75606410</t>
  </si>
  <si>
    <t>Аргаяшское</t>
  </si>
  <si>
    <t>75606412</t>
  </si>
  <si>
    <t>Аязгуловское</t>
  </si>
  <si>
    <t>75606420</t>
  </si>
  <si>
    <t>Байрамгуловское</t>
  </si>
  <si>
    <t>75606433</t>
  </si>
  <si>
    <t>Дербишевское</t>
  </si>
  <si>
    <t>75606440</t>
  </si>
  <si>
    <t>Ишалинское</t>
  </si>
  <si>
    <t>75606445</t>
  </si>
  <si>
    <t>Камышевское</t>
  </si>
  <si>
    <t>75606450</t>
  </si>
  <si>
    <t>Кузнецкое</t>
  </si>
  <si>
    <t>75606460</t>
  </si>
  <si>
    <t>Кулуевское</t>
  </si>
  <si>
    <t>75606470</t>
  </si>
  <si>
    <t>Норкинское</t>
  </si>
  <si>
    <t>75606480</t>
  </si>
  <si>
    <t>Худайбердинское</t>
  </si>
  <si>
    <t>75606490</t>
  </si>
  <si>
    <t>Яраткуловское</t>
  </si>
  <si>
    <t>75606498</t>
  </si>
  <si>
    <t>Ашинский муниципальный район</t>
  </si>
  <si>
    <t>75609000</t>
  </si>
  <si>
    <t>Биянское</t>
  </si>
  <si>
    <t>75609411</t>
  </si>
  <si>
    <t>Город Аша</t>
  </si>
  <si>
    <t>75609101</t>
  </si>
  <si>
    <t>Город Миньяр</t>
  </si>
  <si>
    <t>75609103</t>
  </si>
  <si>
    <t>Город Сим</t>
  </si>
  <si>
    <t>75609105</t>
  </si>
  <si>
    <t>Еральское</t>
  </si>
  <si>
    <t>75609422</t>
  </si>
  <si>
    <t>Илекское</t>
  </si>
  <si>
    <t>75609433</t>
  </si>
  <si>
    <t>Поселок Кропачево</t>
  </si>
  <si>
    <t>75609153</t>
  </si>
  <si>
    <t>Точильнинское</t>
  </si>
  <si>
    <t>75609444</t>
  </si>
  <si>
    <t>Укское</t>
  </si>
  <si>
    <t>75609477</t>
  </si>
  <si>
    <t>Брединский муниципальный район</t>
  </si>
  <si>
    <t>75612000</t>
  </si>
  <si>
    <t>Андреевское</t>
  </si>
  <si>
    <t>75612410</t>
  </si>
  <si>
    <t>Атамановское</t>
  </si>
  <si>
    <t>75612412</t>
  </si>
  <si>
    <t>Белокаменское</t>
  </si>
  <si>
    <t>75612420</t>
  </si>
  <si>
    <t>Боровское</t>
  </si>
  <si>
    <t>75612430</t>
  </si>
  <si>
    <t>Брединское</t>
  </si>
  <si>
    <t>75612432</t>
  </si>
  <si>
    <t>Калининское</t>
  </si>
  <si>
    <t>75612440</t>
  </si>
  <si>
    <t>Княженское</t>
  </si>
  <si>
    <t>75612450</t>
  </si>
  <si>
    <t>Комсомольское</t>
  </si>
  <si>
    <t>75612460</t>
  </si>
  <si>
    <t>Наследницкое</t>
  </si>
  <si>
    <t>75612470</t>
  </si>
  <si>
    <t>Павловское</t>
  </si>
  <si>
    <t>75612480</t>
  </si>
  <si>
    <t>Рымникское</t>
  </si>
  <si>
    <t>75612490</t>
  </si>
  <si>
    <t>Варненский муниципальный район</t>
  </si>
  <si>
    <t>75614000</t>
  </si>
  <si>
    <t>Алексеевское</t>
  </si>
  <si>
    <t>75614405</t>
  </si>
  <si>
    <t>Аятское</t>
  </si>
  <si>
    <t>75614410</t>
  </si>
  <si>
    <t>Бородиновское</t>
  </si>
  <si>
    <t>75614415</t>
  </si>
  <si>
    <t>Варненское</t>
  </si>
  <si>
    <t>75614420</t>
  </si>
  <si>
    <t>Казановское</t>
  </si>
  <si>
    <t>75614422</t>
  </si>
  <si>
    <t>Катенинское</t>
  </si>
  <si>
    <t>75614423</t>
  </si>
  <si>
    <t>Краснооктябрьское</t>
  </si>
  <si>
    <t>75614425</t>
  </si>
  <si>
    <t>Кулевчинское</t>
  </si>
  <si>
    <t>75614430</t>
  </si>
  <si>
    <t>Лейпцигское</t>
  </si>
  <si>
    <t>75614435</t>
  </si>
  <si>
    <t>Николаевское</t>
  </si>
  <si>
    <t>75614440</t>
  </si>
  <si>
    <t>Новоуральское</t>
  </si>
  <si>
    <t>75614445</t>
  </si>
  <si>
    <t>Покровское</t>
  </si>
  <si>
    <t>75614450</t>
  </si>
  <si>
    <t>Толстинское</t>
  </si>
  <si>
    <t>75614455</t>
  </si>
  <si>
    <t>Верхнеуральский муниципальный район</t>
  </si>
  <si>
    <t>75617000</t>
  </si>
  <si>
    <t>Город Верхнеуральск</t>
  </si>
  <si>
    <t>75617101</t>
  </si>
  <si>
    <t>Карагайское</t>
  </si>
  <si>
    <t>75617422</t>
  </si>
  <si>
    <t>Кирсинское</t>
  </si>
  <si>
    <t>75617433</t>
  </si>
  <si>
    <t>Краснинское</t>
  </si>
  <si>
    <t>75617444</t>
  </si>
  <si>
    <t>Петропавловское</t>
  </si>
  <si>
    <t>75617455</t>
  </si>
  <si>
    <t>Поселок Межозерный</t>
  </si>
  <si>
    <t>75617153</t>
  </si>
  <si>
    <t>Спасское</t>
  </si>
  <si>
    <t>75617466</t>
  </si>
  <si>
    <t>Степное</t>
  </si>
  <si>
    <t>75617477</t>
  </si>
  <si>
    <t>Сурменевское</t>
  </si>
  <si>
    <t>75617479</t>
  </si>
  <si>
    <t>Форштадское</t>
  </si>
  <si>
    <t>75617488</t>
  </si>
  <si>
    <t>Город Верхний Уфалей</t>
  </si>
  <si>
    <t>75706000</t>
  </si>
  <si>
    <t>Город Златоуст</t>
  </si>
  <si>
    <t>75712000</t>
  </si>
  <si>
    <t>Город Карабаш</t>
  </si>
  <si>
    <t>75715000</t>
  </si>
  <si>
    <t>Город Копейск</t>
  </si>
  <si>
    <t>75728000</t>
  </si>
  <si>
    <t>Город Кыштым</t>
  </si>
  <si>
    <t>75734000</t>
  </si>
  <si>
    <t>Город Магнитогорск</t>
  </si>
  <si>
    <t>75738000</t>
  </si>
  <si>
    <t>Город Миасс</t>
  </si>
  <si>
    <t>75742000</t>
  </si>
  <si>
    <t>Город Озерск (ЗАТО)</t>
  </si>
  <si>
    <t>75743000</t>
  </si>
  <si>
    <t>Город Снежинск (ЗАТО)</t>
  </si>
  <si>
    <t>75746000</t>
  </si>
  <si>
    <t>Город Трехгорный (ЗАТО)</t>
  </si>
  <si>
    <t>75707000</t>
  </si>
  <si>
    <t>Город Троицк</t>
  </si>
  <si>
    <t>75752000</t>
  </si>
  <si>
    <t>Город Усть-Катав</t>
  </si>
  <si>
    <t>75755000</t>
  </si>
  <si>
    <t>Город Чебаркуль</t>
  </si>
  <si>
    <t>75758000</t>
  </si>
  <si>
    <t>Город Челябинск</t>
  </si>
  <si>
    <t>75701000</t>
  </si>
  <si>
    <t>Калининский</t>
  </si>
  <si>
    <t>75701310</t>
  </si>
  <si>
    <t>Курчатовский</t>
  </si>
  <si>
    <t>75701315</t>
  </si>
  <si>
    <t>Ленинский</t>
  </si>
  <si>
    <t>75701320</t>
  </si>
  <si>
    <t>Металлургический</t>
  </si>
  <si>
    <t>75701330</t>
  </si>
  <si>
    <t>Советский</t>
  </si>
  <si>
    <t>75701370</t>
  </si>
  <si>
    <t>Тракторозаводский</t>
  </si>
  <si>
    <t>75701380</t>
  </si>
  <si>
    <t>Центральный</t>
  </si>
  <si>
    <t>75701390</t>
  </si>
  <si>
    <t>Город Южноуральск</t>
  </si>
  <si>
    <t>75764000</t>
  </si>
  <si>
    <t>Еманжелинский муниципальный район</t>
  </si>
  <si>
    <t>75619000</t>
  </si>
  <si>
    <t>Город Еманжелинск</t>
  </si>
  <si>
    <t>75619101</t>
  </si>
  <si>
    <t>Поселок Зауральский</t>
  </si>
  <si>
    <t>75619152</t>
  </si>
  <si>
    <t>Поселок Красногорский</t>
  </si>
  <si>
    <t>75619154</t>
  </si>
  <si>
    <t>Еткульский муниципальный район</t>
  </si>
  <si>
    <t>75620000</t>
  </si>
  <si>
    <t>Бектышское</t>
  </si>
  <si>
    <t>75620408</t>
  </si>
  <si>
    <t>Белоносовское</t>
  </si>
  <si>
    <t>75620410</t>
  </si>
  <si>
    <t>Белоусовское</t>
  </si>
  <si>
    <t>75620412</t>
  </si>
  <si>
    <t>Еманжелинское</t>
  </si>
  <si>
    <t>75620420</t>
  </si>
  <si>
    <t>Еткульское</t>
  </si>
  <si>
    <t>75620430</t>
  </si>
  <si>
    <t>Каратабанское</t>
  </si>
  <si>
    <t>75620440</t>
  </si>
  <si>
    <t>Коелгинское</t>
  </si>
  <si>
    <t>75620450</t>
  </si>
  <si>
    <t>Лебедевское</t>
  </si>
  <si>
    <t>75620460</t>
  </si>
  <si>
    <t>Новобатуринское</t>
  </si>
  <si>
    <t>75620465</t>
  </si>
  <si>
    <t>Печенкинское</t>
  </si>
  <si>
    <t>75620470</t>
  </si>
  <si>
    <t>Пискловское</t>
  </si>
  <si>
    <t>75620480</t>
  </si>
  <si>
    <t>Селезянское</t>
  </si>
  <si>
    <t>75620490</t>
  </si>
  <si>
    <t>Карталинский муниципальный район</t>
  </si>
  <si>
    <t>75623000</t>
  </si>
  <si>
    <t>Анненское</t>
  </si>
  <si>
    <t>75623405</t>
  </si>
  <si>
    <t>Варшавское</t>
  </si>
  <si>
    <t>75623410</t>
  </si>
  <si>
    <t>Великопетровское</t>
  </si>
  <si>
    <t>75623415</t>
  </si>
  <si>
    <t>Город Карталы</t>
  </si>
  <si>
    <t>75623101</t>
  </si>
  <si>
    <t>Еленинское</t>
  </si>
  <si>
    <t>75623420</t>
  </si>
  <si>
    <t>Мичуринское</t>
  </si>
  <si>
    <t>75623425</t>
  </si>
  <si>
    <t>Неплюевское</t>
  </si>
  <si>
    <t>75623428</t>
  </si>
  <si>
    <t>Полтавское</t>
  </si>
  <si>
    <t>75623435</t>
  </si>
  <si>
    <t>Снежненское</t>
  </si>
  <si>
    <t>75623440</t>
  </si>
  <si>
    <t>Сухореченское</t>
  </si>
  <si>
    <t>75623445</t>
  </si>
  <si>
    <t>Южно-Степное</t>
  </si>
  <si>
    <t>75623450</t>
  </si>
  <si>
    <t>Каслинский муниципальный район</t>
  </si>
  <si>
    <t>75626000</t>
  </si>
  <si>
    <t>Багарякское</t>
  </si>
  <si>
    <t>75626405</t>
  </si>
  <si>
    <t>Береговое</t>
  </si>
  <si>
    <t>75626410</t>
  </si>
  <si>
    <t>Булзинское</t>
  </si>
  <si>
    <t>75626415</t>
  </si>
  <si>
    <t>Воздвиженское сельское поселение</t>
  </si>
  <si>
    <t>75626420</t>
  </si>
  <si>
    <t>Город Касли</t>
  </si>
  <si>
    <t>75626101</t>
  </si>
  <si>
    <t>Григорьевское сельское поселение</t>
  </si>
  <si>
    <t>75626425</t>
  </si>
  <si>
    <t>Маукское</t>
  </si>
  <si>
    <t>75626430</t>
  </si>
  <si>
    <t>Огневское</t>
  </si>
  <si>
    <t>75626435</t>
  </si>
  <si>
    <t>Поселок Вишневогорск</t>
  </si>
  <si>
    <t>75626153</t>
  </si>
  <si>
    <t>Тюбукское</t>
  </si>
  <si>
    <t>75626440</t>
  </si>
  <si>
    <t>Шабуровское</t>
  </si>
  <si>
    <t>75626445</t>
  </si>
  <si>
    <t>Катав-Ивановский муниципальный район</t>
  </si>
  <si>
    <t>75629000</t>
  </si>
  <si>
    <t>Бедярышское</t>
  </si>
  <si>
    <t>75629411</t>
  </si>
  <si>
    <t>Верх-Катавское</t>
  </si>
  <si>
    <t>75629422</t>
  </si>
  <si>
    <t>Город Катав-Ивановск</t>
  </si>
  <si>
    <t>75629101</t>
  </si>
  <si>
    <t>Город Юрюзань</t>
  </si>
  <si>
    <t>75629116</t>
  </si>
  <si>
    <t>Лесное</t>
  </si>
  <si>
    <t>75629430</t>
  </si>
  <si>
    <t>Месединское</t>
  </si>
  <si>
    <t>75629433</t>
  </si>
  <si>
    <t>Орловское</t>
  </si>
  <si>
    <t>75629451</t>
  </si>
  <si>
    <t>Серпиевское</t>
  </si>
  <si>
    <t>75629455</t>
  </si>
  <si>
    <t>Тюлюкское</t>
  </si>
  <si>
    <t>75629477</t>
  </si>
  <si>
    <t>Кизильский муниципальный район</t>
  </si>
  <si>
    <t>75632000</t>
  </si>
  <si>
    <t>Богдановское</t>
  </si>
  <si>
    <t>75632410</t>
  </si>
  <si>
    <t>Гранитное</t>
  </si>
  <si>
    <t>75632420</t>
  </si>
  <si>
    <t>Зингейское</t>
  </si>
  <si>
    <t>75632430</t>
  </si>
  <si>
    <t>Измайловское</t>
  </si>
  <si>
    <t>75632440</t>
  </si>
  <si>
    <t>Карабулакское</t>
  </si>
  <si>
    <t>75632443</t>
  </si>
  <si>
    <t>Кацбахское</t>
  </si>
  <si>
    <t>75632446</t>
  </si>
  <si>
    <t>Кизильское</t>
  </si>
  <si>
    <t>75632450</t>
  </si>
  <si>
    <t>Новоершовское</t>
  </si>
  <si>
    <t>75632456</t>
  </si>
  <si>
    <t>Новопокровское</t>
  </si>
  <si>
    <t>75632458</t>
  </si>
  <si>
    <t>Обручевское</t>
  </si>
  <si>
    <t>75632460</t>
  </si>
  <si>
    <t>Полоцкое</t>
  </si>
  <si>
    <t>75632470</t>
  </si>
  <si>
    <t>Путь Октября</t>
  </si>
  <si>
    <t>75632480</t>
  </si>
  <si>
    <t>Сыртинское</t>
  </si>
  <si>
    <t>75632490</t>
  </si>
  <si>
    <t>Уральское</t>
  </si>
  <si>
    <t>75632493</t>
  </si>
  <si>
    <t>Коркинский муниципальный округ</t>
  </si>
  <si>
    <t>75533000</t>
  </si>
  <si>
    <t>Коркинский муниципальный район</t>
  </si>
  <si>
    <t>75633000</t>
  </si>
  <si>
    <t>Город Коркино</t>
  </si>
  <si>
    <t>75633101</t>
  </si>
  <si>
    <t>Поселок Первомайский</t>
  </si>
  <si>
    <t>75633154</t>
  </si>
  <si>
    <t>Розинское</t>
  </si>
  <si>
    <t>75633156</t>
  </si>
  <si>
    <t>Красноармейский муниципальный район</t>
  </si>
  <si>
    <t>75634000</t>
  </si>
  <si>
    <t>Алабугское</t>
  </si>
  <si>
    <t>75634405</t>
  </si>
  <si>
    <t>Баландинское</t>
  </si>
  <si>
    <t>75634408</t>
  </si>
  <si>
    <t>Березовское</t>
  </si>
  <si>
    <t>75634410</t>
  </si>
  <si>
    <t>Бродокалмакское</t>
  </si>
  <si>
    <t>75634415</t>
  </si>
  <si>
    <t>Дубровское</t>
  </si>
  <si>
    <t>75634417</t>
  </si>
  <si>
    <t>Канашевское</t>
  </si>
  <si>
    <t>75634420</t>
  </si>
  <si>
    <t>Козыревское</t>
  </si>
  <si>
    <t>75634425</t>
  </si>
  <si>
    <t>Лазурненское</t>
  </si>
  <si>
    <t>75634430</t>
  </si>
  <si>
    <t>Луговское</t>
  </si>
  <si>
    <t>75634435</t>
  </si>
  <si>
    <t>Миасское</t>
  </si>
  <si>
    <t>75634440</t>
  </si>
  <si>
    <t>Озерное</t>
  </si>
  <si>
    <t>75634445</t>
  </si>
  <si>
    <t>Русско-Теченское</t>
  </si>
  <si>
    <t>75634450</t>
  </si>
  <si>
    <t>Сугоякское</t>
  </si>
  <si>
    <t>75634455</t>
  </si>
  <si>
    <t>Теренкульское</t>
  </si>
  <si>
    <t>75634457</t>
  </si>
  <si>
    <t>Шумовское</t>
  </si>
  <si>
    <t>75634460</t>
  </si>
  <si>
    <t>Кунашакский муниципальный район</t>
  </si>
  <si>
    <t>75636000</t>
  </si>
  <si>
    <t>Ашировское</t>
  </si>
  <si>
    <t>75636410</t>
  </si>
  <si>
    <t>Буринское</t>
  </si>
  <si>
    <t>75636420</t>
  </si>
  <si>
    <t>Кунашакское</t>
  </si>
  <si>
    <t>75636430</t>
  </si>
  <si>
    <t>Куяшское</t>
  </si>
  <si>
    <t>75636440</t>
  </si>
  <si>
    <t>Муслюмовское</t>
  </si>
  <si>
    <t>75636450</t>
  </si>
  <si>
    <t>Саринское</t>
  </si>
  <si>
    <t>75636460</t>
  </si>
  <si>
    <t>Урукульское</t>
  </si>
  <si>
    <t>75636470</t>
  </si>
  <si>
    <t>Усть-Багарякское</t>
  </si>
  <si>
    <t>75636480</t>
  </si>
  <si>
    <t>Халитовское</t>
  </si>
  <si>
    <t>75636490</t>
  </si>
  <si>
    <t>Кусинский муниципальный район</t>
  </si>
  <si>
    <t>75638000</t>
  </si>
  <si>
    <t>Город Куса</t>
  </si>
  <si>
    <t>75638101</t>
  </si>
  <si>
    <t>Злоказавское</t>
  </si>
  <si>
    <t>75638411</t>
  </si>
  <si>
    <t>Медведевское</t>
  </si>
  <si>
    <t>75638422</t>
  </si>
  <si>
    <t>75638433</t>
  </si>
  <si>
    <t>Поселок Магнитка</t>
  </si>
  <si>
    <t>75638153</t>
  </si>
  <si>
    <t>Локомотивный</t>
  </si>
  <si>
    <t>75759000</t>
  </si>
  <si>
    <t>Нагайбакский муниципальный район</t>
  </si>
  <si>
    <t>75642000</t>
  </si>
  <si>
    <t>Арсинское</t>
  </si>
  <si>
    <t>75642410</t>
  </si>
  <si>
    <t>Балканское</t>
  </si>
  <si>
    <t>75642420</t>
  </si>
  <si>
    <t>Кассельское</t>
  </si>
  <si>
    <t>75642430</t>
  </si>
  <si>
    <t>Куликовское</t>
  </si>
  <si>
    <t>75642440</t>
  </si>
  <si>
    <t>Нагайбакское</t>
  </si>
  <si>
    <t>75642450</t>
  </si>
  <si>
    <t>Остроленское</t>
  </si>
  <si>
    <t>75642460</t>
  </si>
  <si>
    <t>Парижское</t>
  </si>
  <si>
    <t>75642470</t>
  </si>
  <si>
    <t>Переселенческое</t>
  </si>
  <si>
    <t>75642480</t>
  </si>
  <si>
    <t>Поселок Южный</t>
  </si>
  <si>
    <t>75642154</t>
  </si>
  <si>
    <t>Фершампенуазское</t>
  </si>
  <si>
    <t>75642490</t>
  </si>
  <si>
    <t>Нязепетровский муниципальный район</t>
  </si>
  <si>
    <t>75644000</t>
  </si>
  <si>
    <t>Город Нязепетровск</t>
  </si>
  <si>
    <t>75644101</t>
  </si>
  <si>
    <t>Гривенское</t>
  </si>
  <si>
    <t>75644411</t>
  </si>
  <si>
    <t>Кургинское</t>
  </si>
  <si>
    <t>75644422</t>
  </si>
  <si>
    <t>Ункурдинское</t>
  </si>
  <si>
    <t>75644433</t>
  </si>
  <si>
    <t>Шемахинское</t>
  </si>
  <si>
    <t>75644444</t>
  </si>
  <si>
    <t>Октябрьский муниципальный район</t>
  </si>
  <si>
    <t>75647000</t>
  </si>
  <si>
    <t>Боровое</t>
  </si>
  <si>
    <t>75647405</t>
  </si>
  <si>
    <t>Каракульское</t>
  </si>
  <si>
    <t>75647410</t>
  </si>
  <si>
    <t>Кочердыкское</t>
  </si>
  <si>
    <t>75647415</t>
  </si>
  <si>
    <t>Крутоярское</t>
  </si>
  <si>
    <t>75647420</t>
  </si>
  <si>
    <t>Лысковское</t>
  </si>
  <si>
    <t>75647425</t>
  </si>
  <si>
    <t>Маякское</t>
  </si>
  <si>
    <t>75647430</t>
  </si>
  <si>
    <t>Мяконькское</t>
  </si>
  <si>
    <t>75647435</t>
  </si>
  <si>
    <t>Никольское</t>
  </si>
  <si>
    <t>75647440</t>
  </si>
  <si>
    <t>Октябрьское</t>
  </si>
  <si>
    <t>75647445</t>
  </si>
  <si>
    <t>Подовинное</t>
  </si>
  <si>
    <t>75647450</t>
  </si>
  <si>
    <t>Свободненское</t>
  </si>
  <si>
    <t>75647455</t>
  </si>
  <si>
    <t>Уйско-Чебаркульское</t>
  </si>
  <si>
    <t>75647460</t>
  </si>
  <si>
    <t>Чудиновское</t>
  </si>
  <si>
    <t>75647465</t>
  </si>
  <si>
    <t>Пластовский муниципальный район</t>
  </si>
  <si>
    <t>75648000</t>
  </si>
  <si>
    <t>Борисовское</t>
  </si>
  <si>
    <t>75648403</t>
  </si>
  <si>
    <t>Город Пласт</t>
  </si>
  <si>
    <t>75648101</t>
  </si>
  <si>
    <t>Демаринское</t>
  </si>
  <si>
    <t>75648406</t>
  </si>
  <si>
    <t>Кочкарское</t>
  </si>
  <si>
    <t>75648409</t>
  </si>
  <si>
    <t>Степнинское</t>
  </si>
  <si>
    <t>75648420</t>
  </si>
  <si>
    <t>Саткинский муниципальный район</t>
  </si>
  <si>
    <t>75649000</t>
  </si>
  <si>
    <t>Айлинское</t>
  </si>
  <si>
    <t>75649411</t>
  </si>
  <si>
    <t>Город Бакал</t>
  </si>
  <si>
    <t>75649103</t>
  </si>
  <si>
    <t>Город Сатка</t>
  </si>
  <si>
    <t>75649101</t>
  </si>
  <si>
    <t>Поселок Бердяуш</t>
  </si>
  <si>
    <t>75649153</t>
  </si>
  <si>
    <t>Поселок Межевой</t>
  </si>
  <si>
    <t>75649158</t>
  </si>
  <si>
    <t>Поселок Сулея</t>
  </si>
  <si>
    <t>75649162</t>
  </si>
  <si>
    <t>Романовское сельское поселение</t>
  </si>
  <si>
    <t>75649433</t>
  </si>
  <si>
    <t>Сосновский муниципальный район</t>
  </si>
  <si>
    <t>75652000</t>
  </si>
  <si>
    <t>Алишевское</t>
  </si>
  <si>
    <t>75652405</t>
  </si>
  <si>
    <t>Архангельское</t>
  </si>
  <si>
    <t>75652406</t>
  </si>
  <si>
    <t>Вознесенское</t>
  </si>
  <si>
    <t>75652408</t>
  </si>
  <si>
    <t>Долгодеревенское</t>
  </si>
  <si>
    <t>75652410</t>
  </si>
  <si>
    <t>Есаульское</t>
  </si>
  <si>
    <t>75652415</t>
  </si>
  <si>
    <t>Краснопольское</t>
  </si>
  <si>
    <t>75652420</t>
  </si>
  <si>
    <t>Кременкульское</t>
  </si>
  <si>
    <t>75652425</t>
  </si>
  <si>
    <t>Мирненское</t>
  </si>
  <si>
    <t>75652430</t>
  </si>
  <si>
    <t>Новый Кременкуль</t>
  </si>
  <si>
    <t>75652432</t>
  </si>
  <si>
    <t>Полетаевское</t>
  </si>
  <si>
    <t>75652434</t>
  </si>
  <si>
    <t>Рощинское</t>
  </si>
  <si>
    <t>75652435</t>
  </si>
  <si>
    <t>Саккуловское</t>
  </si>
  <si>
    <t>75652440</t>
  </si>
  <si>
    <t>Саргазинское</t>
  </si>
  <si>
    <t>75652445</t>
  </si>
  <si>
    <t>Солнечное</t>
  </si>
  <si>
    <t>75652450</t>
  </si>
  <si>
    <t>Теченское</t>
  </si>
  <si>
    <t>75652452</t>
  </si>
  <si>
    <t>Томинское</t>
  </si>
  <si>
    <t>75652455</t>
  </si>
  <si>
    <t>Троицкий муниципальный район</t>
  </si>
  <si>
    <t>75654000</t>
  </si>
  <si>
    <t>Белозерское</t>
  </si>
  <si>
    <t>75654405</t>
  </si>
  <si>
    <t>Бобровское</t>
  </si>
  <si>
    <t>75654410</t>
  </si>
  <si>
    <t>Дробышевское</t>
  </si>
  <si>
    <t>75654415</t>
  </si>
  <si>
    <t>Карсинское</t>
  </si>
  <si>
    <t>75654422</t>
  </si>
  <si>
    <t>Ключевское</t>
  </si>
  <si>
    <t>75654425</t>
  </si>
  <si>
    <t>Клястицкое</t>
  </si>
  <si>
    <t>75654430</t>
  </si>
  <si>
    <t>Кособродское</t>
  </si>
  <si>
    <t>75654435</t>
  </si>
  <si>
    <t>Нижнесанарское</t>
  </si>
  <si>
    <t>75654440</t>
  </si>
  <si>
    <t>Новомирское</t>
  </si>
  <si>
    <t>75654443</t>
  </si>
  <si>
    <t>Песчанское</t>
  </si>
  <si>
    <t>75654445</t>
  </si>
  <si>
    <t>Родниковское</t>
  </si>
  <si>
    <t>75654450</t>
  </si>
  <si>
    <t>Троицко-Совхозное</t>
  </si>
  <si>
    <t>75654460</t>
  </si>
  <si>
    <t>Шантаринское</t>
  </si>
  <si>
    <t>75654463</t>
  </si>
  <si>
    <t>Яснополянское</t>
  </si>
  <si>
    <t>75654465</t>
  </si>
  <si>
    <t>Увельский муниципальный район</t>
  </si>
  <si>
    <t>75655000</t>
  </si>
  <si>
    <t>Каменское</t>
  </si>
  <si>
    <t>75655411</t>
  </si>
  <si>
    <t>Кичигинское</t>
  </si>
  <si>
    <t>75655422</t>
  </si>
  <si>
    <t>Красносельское</t>
  </si>
  <si>
    <t>75655433</t>
  </si>
  <si>
    <t>Мордвиновское</t>
  </si>
  <si>
    <t>75655438</t>
  </si>
  <si>
    <t>Петровское</t>
  </si>
  <si>
    <t>75655444</t>
  </si>
  <si>
    <t>Половинское</t>
  </si>
  <si>
    <t>75655455</t>
  </si>
  <si>
    <t>Рождественское</t>
  </si>
  <si>
    <t>75655466</t>
  </si>
  <si>
    <t>Увельское</t>
  </si>
  <si>
    <t>75655472</t>
  </si>
  <si>
    <t>Хомутининское</t>
  </si>
  <si>
    <t>75655477</t>
  </si>
  <si>
    <t>Хуторское</t>
  </si>
  <si>
    <t>75655488</t>
  </si>
  <si>
    <t>Уйский муниципальный район</t>
  </si>
  <si>
    <t>75656000</t>
  </si>
  <si>
    <t>Аминевское</t>
  </si>
  <si>
    <t>75656411</t>
  </si>
  <si>
    <t>Беловское</t>
  </si>
  <si>
    <t>75656422</t>
  </si>
  <si>
    <t>Вандышевское</t>
  </si>
  <si>
    <t>75656433</t>
  </si>
  <si>
    <t>Кидышевское</t>
  </si>
  <si>
    <t>75656444</t>
  </si>
  <si>
    <t>Кумлякское</t>
  </si>
  <si>
    <t>75656446</t>
  </si>
  <si>
    <t>Ларинское</t>
  </si>
  <si>
    <t>75656455</t>
  </si>
  <si>
    <t>Масловское</t>
  </si>
  <si>
    <t>75656460</t>
  </si>
  <si>
    <t>Нижнеуцелемовское</t>
  </si>
  <si>
    <t>75656466</t>
  </si>
  <si>
    <t>75656408</t>
  </si>
  <si>
    <t>Соколовское</t>
  </si>
  <si>
    <t>75656477</t>
  </si>
  <si>
    <t>Уйское</t>
  </si>
  <si>
    <t>75656488</t>
  </si>
  <si>
    <t>Чебаркульский муниципальный район</t>
  </si>
  <si>
    <t>75657000</t>
  </si>
  <si>
    <t>Бишкильское</t>
  </si>
  <si>
    <t>75657411</t>
  </si>
  <si>
    <t>Варламовское</t>
  </si>
  <si>
    <t>75657415</t>
  </si>
  <si>
    <t>Кундравинское</t>
  </si>
  <si>
    <t>75657425</t>
  </si>
  <si>
    <t>Непряхинское</t>
  </si>
  <si>
    <t>75657440</t>
  </si>
  <si>
    <t>Сарафановское</t>
  </si>
  <si>
    <t>75657450</t>
  </si>
  <si>
    <t>Тимирязевское</t>
  </si>
  <si>
    <t>75657455</t>
  </si>
  <si>
    <t>Травниковское</t>
  </si>
  <si>
    <t>75657460</t>
  </si>
  <si>
    <t>Филимоновское</t>
  </si>
  <si>
    <t>75657470</t>
  </si>
  <si>
    <t>Шахматовское</t>
  </si>
  <si>
    <t>75657490</t>
  </si>
  <si>
    <t>Чесменский муниципальный район</t>
  </si>
  <si>
    <t>75659000</t>
  </si>
  <si>
    <t>Березинское</t>
  </si>
  <si>
    <t>75659410</t>
  </si>
  <si>
    <t>Калиновское</t>
  </si>
  <si>
    <t>75659430</t>
  </si>
  <si>
    <t>75659438</t>
  </si>
  <si>
    <t>Новоукраинское</t>
  </si>
  <si>
    <t>75659440</t>
  </si>
  <si>
    <t>Редутовское</t>
  </si>
  <si>
    <t>75659442</t>
  </si>
  <si>
    <t>Светловское</t>
  </si>
  <si>
    <t>75659420</t>
  </si>
  <si>
    <t>Тарасовское</t>
  </si>
  <si>
    <t>75659445</t>
  </si>
  <si>
    <t>Тарутинское</t>
  </si>
  <si>
    <t>75659450</t>
  </si>
  <si>
    <t>Углицкое</t>
  </si>
  <si>
    <t>75659460</t>
  </si>
  <si>
    <t>Цвиллингское</t>
  </si>
  <si>
    <t>75659470</t>
  </si>
  <si>
    <t>Черноборское</t>
  </si>
  <si>
    <t>75659480</t>
  </si>
  <si>
    <t>Чесменское</t>
  </si>
  <si>
    <t>75659490</t>
  </si>
  <si>
    <t>МО_ОКТМО</t>
  </si>
  <si>
    <t>№</t>
  </si>
  <si>
    <t>Производство тепловой энергии. Некомбинированная выработка</t>
  </si>
  <si>
    <t>Производство тепловой энергии. Комбинированная выработка с уст. мощностью производства электрической энергии менее 25 МВт</t>
  </si>
  <si>
    <t>Производство тепловой энергии. Комбинированная выработка с уст. мощностью производства электрической энергии 25 МВт и более</t>
  </si>
  <si>
    <t>Производство. Теплоноситель</t>
  </si>
  <si>
    <t>Передача. Тепловая энергия</t>
  </si>
  <si>
    <t>Передача. Теплоноситель</t>
  </si>
  <si>
    <t>Сбыт. Тепловая энергия</t>
  </si>
  <si>
    <t>Сбыт. Теплоноситель</t>
  </si>
  <si>
    <t>Подключение (технологическое присоединение) к системе теплоснабжения</t>
  </si>
  <si>
    <t>Поддержание резервной тепловой мощности при отсутствии потребления тепловой энергии</t>
  </si>
  <si>
    <t>https://portal.eias.ru/Portal/DownloadPage.aspx?type=12&amp;guid=????????-????-????-????-????????????</t>
  </si>
  <si>
    <t>ALL</t>
  </si>
  <si>
    <t>https://eias.fstrf.ru/disclo/get_file?p_guid=????????-????-????-????-????????????</t>
  </si>
  <si>
    <t>01.01.2022</t>
  </si>
  <si>
    <t>31.12.2026</t>
  </si>
  <si>
    <t>Министерство тарифного регулирования и энергетики Челябинской области</t>
  </si>
  <si>
    <t>80/15</t>
  </si>
  <si>
    <t>Официальный сайт Министерства тарифного регулирования и энергетики Челябинской области</t>
  </si>
  <si>
    <t>20.12.2021</t>
  </si>
  <si>
    <t>REGION_ID</t>
  </si>
  <si>
    <t>REGION_NAME</t>
  </si>
  <si>
    <t>RST_ORG_ID</t>
  </si>
  <si>
    <t>ORG_NAME</t>
  </si>
  <si>
    <t>INN_NAME</t>
  </si>
  <si>
    <t>KPP_NAME</t>
  </si>
  <si>
    <t>ORG_START_DATE</t>
  </si>
  <si>
    <t>ORG_END_DATE</t>
  </si>
  <si>
    <t>2646</t>
  </si>
  <si>
    <t>27306097</t>
  </si>
  <si>
    <t>"Дирекция по эксплуатации и ремонту путевых машин"</t>
  </si>
  <si>
    <t>7708503727</t>
  </si>
  <si>
    <t>745145058</t>
  </si>
  <si>
    <t>06-10-2011 00:00:00</t>
  </si>
  <si>
    <t>26646973</t>
  </si>
  <si>
    <t>"Дистанция инженерных сооруженией структурного подразделения Южно-Уральской дирекции инфраструктуры Центральной дирекции инфраструктуры - филиала ОАО ""РЖД""</t>
  </si>
  <si>
    <t>743801001</t>
  </si>
  <si>
    <t>23-09-2003 00:00:00</t>
  </si>
  <si>
    <t>26360814</t>
  </si>
  <si>
    <t>"Инженерные сети"</t>
  </si>
  <si>
    <t>7453062551</t>
  </si>
  <si>
    <t>745301001</t>
  </si>
  <si>
    <t>27080161</t>
  </si>
  <si>
    <t>АО "Асбестоцемент"</t>
  </si>
  <si>
    <t>7412000806</t>
  </si>
  <si>
    <t>743001001</t>
  </si>
  <si>
    <t>10-11-1992 00:00:00</t>
  </si>
  <si>
    <t>31464438</t>
  </si>
  <si>
    <t>АО "Бюджет"</t>
  </si>
  <si>
    <t>7415037850</t>
  </si>
  <si>
    <t>741501001</t>
  </si>
  <si>
    <t>26360585</t>
  </si>
  <si>
    <t>АО "Вишневогорский Горно-обогатительный Комбинат"</t>
  </si>
  <si>
    <t>7409000147</t>
  </si>
  <si>
    <t>745901001</t>
  </si>
  <si>
    <t>17-07-2002 00:00:00</t>
  </si>
  <si>
    <t>26646948</t>
  </si>
  <si>
    <t>АО "ГЕЛИОС"</t>
  </si>
  <si>
    <t>7451272592</t>
  </si>
  <si>
    <t>745101001</t>
  </si>
  <si>
    <t>30335229</t>
  </si>
  <si>
    <t>АО "ГУ ЖКХ"</t>
  </si>
  <si>
    <t>5116000922</t>
  </si>
  <si>
    <t>770401001</t>
  </si>
  <si>
    <t>26492685</t>
  </si>
  <si>
    <t>АО "Златмаш"</t>
  </si>
  <si>
    <t>7404052938</t>
  </si>
  <si>
    <t>740401001</t>
  </si>
  <si>
    <t>03-03-2010 00:00:00</t>
  </si>
  <si>
    <t>26646830</t>
  </si>
  <si>
    <t>АО "Макфа"</t>
  </si>
  <si>
    <t>7438015885</t>
  </si>
  <si>
    <t>21-11-2002 00:00:00</t>
  </si>
  <si>
    <t>30941672</t>
  </si>
  <si>
    <t>АО "Международный аэропорт Магнитогорск"</t>
  </si>
  <si>
    <t>7456037289</t>
  </si>
  <si>
    <t>745601001</t>
  </si>
  <si>
    <t>26360629</t>
  </si>
  <si>
    <t>АО "Миасский машиностроительный завод"</t>
  </si>
  <si>
    <t>7415061758</t>
  </si>
  <si>
    <t>30985114</t>
  </si>
  <si>
    <t>АО "НПО Электромашина"</t>
  </si>
  <si>
    <t>7449044990</t>
  </si>
  <si>
    <t>745450001</t>
  </si>
  <si>
    <t>31449373</t>
  </si>
  <si>
    <t>АО "РИР"</t>
  </si>
  <si>
    <t>7706757331</t>
  </si>
  <si>
    <t>770601001</t>
  </si>
  <si>
    <t>06-06-2011 00:00:00</t>
  </si>
  <si>
    <t>26645308</t>
  </si>
  <si>
    <t>АО "Саткинский чугуноплавильный завод"</t>
  </si>
  <si>
    <t>7417011047</t>
  </si>
  <si>
    <t>741450001</t>
  </si>
  <si>
    <t>01-01-2011 00:00:00</t>
  </si>
  <si>
    <t>26360574</t>
  </si>
  <si>
    <t>АО "Сигнал"</t>
  </si>
  <si>
    <t>7449105883</t>
  </si>
  <si>
    <t>744901001</t>
  </si>
  <si>
    <t>26-02-1992 00:00:00</t>
  </si>
  <si>
    <t>26503102</t>
  </si>
  <si>
    <t>АО "Трансэнерго"</t>
  </si>
  <si>
    <t>7423023178</t>
  </si>
  <si>
    <t>15-12-2008 00:00:00</t>
  </si>
  <si>
    <t>31211886</t>
  </si>
  <si>
    <t>АО "УСТЭК-Челябинск"</t>
  </si>
  <si>
    <t>7453320202</t>
  </si>
  <si>
    <t>22-03-2018 00:00:00</t>
  </si>
  <si>
    <t>26360364</t>
  </si>
  <si>
    <t>АО "УТСК"</t>
  </si>
  <si>
    <t>7203203418</t>
  </si>
  <si>
    <t>745302002</t>
  </si>
  <si>
    <t>26800381</t>
  </si>
  <si>
    <t>АО "Уральская теплосетевая компания"</t>
  </si>
  <si>
    <t>720301001</t>
  </si>
  <si>
    <t>26353691</t>
  </si>
  <si>
    <t>АО "Учалинский горно-обогатительный комбинат"</t>
  </si>
  <si>
    <t>0270007455</t>
  </si>
  <si>
    <t>997550001</t>
  </si>
  <si>
    <t>09-04-2012 00:00:00</t>
  </si>
  <si>
    <t>26383154</t>
  </si>
  <si>
    <t>АО "Челябинскгоргаз"</t>
  </si>
  <si>
    <t>7451046106</t>
  </si>
  <si>
    <t>01-06-1994 00:00:00</t>
  </si>
  <si>
    <t>26360793</t>
  </si>
  <si>
    <t>АО "Челябинское авиапредприятие"</t>
  </si>
  <si>
    <t>7450003519</t>
  </si>
  <si>
    <t>745001001</t>
  </si>
  <si>
    <t>26644971</t>
  </si>
  <si>
    <t>АО "Челябкоммунэнерго"</t>
  </si>
  <si>
    <t>7451194577</t>
  </si>
  <si>
    <t>744801001</t>
  </si>
  <si>
    <t>19-05-2003 00:00:00</t>
  </si>
  <si>
    <t>26575455</t>
  </si>
  <si>
    <t>АО "Челябоблкоммунэнерго"</t>
  </si>
  <si>
    <t>7447019075</t>
  </si>
  <si>
    <t>744701001</t>
  </si>
  <si>
    <t>26842389</t>
  </si>
  <si>
    <t>7449045730</t>
  </si>
  <si>
    <t>04-04-2011 00:00:00</t>
  </si>
  <si>
    <t>26768533</t>
  </si>
  <si>
    <t>АО "ЭнСер"</t>
  </si>
  <si>
    <t>7415036215</t>
  </si>
  <si>
    <t>18-01-2011 00:00:00</t>
  </si>
  <si>
    <t>26322813</t>
  </si>
  <si>
    <t>АО "Энергопром-ЧЭЗ"</t>
  </si>
  <si>
    <t>7450005001</t>
  </si>
  <si>
    <t>746001001</t>
  </si>
  <si>
    <t>01-10-2008 00:00:00</t>
  </si>
  <si>
    <t>12-05-2022 00:00:00</t>
  </si>
  <si>
    <t>26360640</t>
  </si>
  <si>
    <t>АО "Энергосистемы"</t>
  </si>
  <si>
    <t>7417011223</t>
  </si>
  <si>
    <t>745701001</t>
  </si>
  <si>
    <t>26-12-2003 00:00:00</t>
  </si>
  <si>
    <t>31098533</t>
  </si>
  <si>
    <t>АО «НПО «Электромашина»</t>
  </si>
  <si>
    <t>26360591</t>
  </si>
  <si>
    <t>АО Завод Пластмасс</t>
  </si>
  <si>
    <t>7411009901</t>
  </si>
  <si>
    <t>18-08-2011 00:00:00</t>
  </si>
  <si>
    <t>26360761</t>
  </si>
  <si>
    <t>АО работников "Народное предприятие" Челябинское рудоуправление"</t>
  </si>
  <si>
    <t>7440000163</t>
  </si>
  <si>
    <t>742401001</t>
  </si>
  <si>
    <t>11-10-2002 00:00:00</t>
  </si>
  <si>
    <t>27913150</t>
  </si>
  <si>
    <t>Акционерное общество "Интер РАО - Электрогенерация"</t>
  </si>
  <si>
    <t>7704784450</t>
  </si>
  <si>
    <t>742443001</t>
  </si>
  <si>
    <t>21-08-2012 00:00:00</t>
  </si>
  <si>
    <t>26322790</t>
  </si>
  <si>
    <t>Акционерное общество "ТРАНСНЕФТЬ-УРАЛ"</t>
  </si>
  <si>
    <t>0278039018</t>
  </si>
  <si>
    <t>745143002</t>
  </si>
  <si>
    <t>17-10-2002 00:00:00</t>
  </si>
  <si>
    <t>26360688</t>
  </si>
  <si>
    <t>Акционерное общество "Южноуральская теплосбытовая компания"</t>
  </si>
  <si>
    <t>7424024520</t>
  </si>
  <si>
    <t>31244997</t>
  </si>
  <si>
    <t>Аргаяшское МУП "ВКХ"</t>
  </si>
  <si>
    <t>7426005900</t>
  </si>
  <si>
    <t>01-01-2010 00:00:00</t>
  </si>
  <si>
    <t>27573709</t>
  </si>
  <si>
    <t>ВУ Бердяуш ВЧДР Златоуст - ОСП АО "ВРК -3"</t>
  </si>
  <si>
    <t>7708737500</t>
  </si>
  <si>
    <t>741745001</t>
  </si>
  <si>
    <t>01-07-2011 00:00:00</t>
  </si>
  <si>
    <t>26576588</t>
  </si>
  <si>
    <t>Вагонное депо Верхний Уфалей - филиал ЗАО "Уралгоршахткомплект"</t>
  </si>
  <si>
    <t>6671115787</t>
  </si>
  <si>
    <t>740243001</t>
  </si>
  <si>
    <t>27637336</t>
  </si>
  <si>
    <t>Вагонное рамонтное депо Магнитогорск - обособленное структурное подразделение Самарского филиала АО  "Вагонная ремонтная компания - 1"</t>
  </si>
  <si>
    <t>7708737490</t>
  </si>
  <si>
    <t>745645001</t>
  </si>
  <si>
    <t>14-04-2011 00:00:00</t>
  </si>
  <si>
    <t>27080266</t>
  </si>
  <si>
    <t>Вагонное ремонтное депо Челябинск - обособленное структурное подразделение ОАО ""Вагонная ремонтная компания-2</t>
  </si>
  <si>
    <t>7708737517</t>
  </si>
  <si>
    <t>745145001</t>
  </si>
  <si>
    <t>28819136</t>
  </si>
  <si>
    <t>ГБОУ СПО (ССУЗ) "Верхнеуральский агротехнологический техникум - казачий кадетский корпус"</t>
  </si>
  <si>
    <t>7429005104</t>
  </si>
  <si>
    <t>742901001</t>
  </si>
  <si>
    <t>08-07-1994 00:00:00</t>
  </si>
  <si>
    <t>26360649</t>
  </si>
  <si>
    <t>ГУЗ "Областная туберкулезная больница № 13"</t>
  </si>
  <si>
    <t>7418015703</t>
  </si>
  <si>
    <t>741801001</t>
  </si>
  <si>
    <t>08-12-2011 00:00:00</t>
  </si>
  <si>
    <t>26785750</t>
  </si>
  <si>
    <t>Государственное стационарное учреждение социального обслуживания системы социальной защиты населения "Саткинский психоневрологический интернат"</t>
  </si>
  <si>
    <t>7417002405</t>
  </si>
  <si>
    <t>741701001</t>
  </si>
  <si>
    <t>26-05-2011 00:00:00</t>
  </si>
  <si>
    <t>28139901</t>
  </si>
  <si>
    <t>Гохран России (филиал  "Объект "Урал")</t>
  </si>
  <si>
    <t>7730087409</t>
  </si>
  <si>
    <t>741543001</t>
  </si>
  <si>
    <t>30-12-1996 00:00:00</t>
  </si>
  <si>
    <t>26621162</t>
  </si>
  <si>
    <t>ЗАО "ЖБИ-2"</t>
  </si>
  <si>
    <t>7449010303</t>
  </si>
  <si>
    <t>14-07-1997 00:00:00</t>
  </si>
  <si>
    <t>26360543</t>
  </si>
  <si>
    <t>ЗАО "Карабашмедь"</t>
  </si>
  <si>
    <t>7406002523</t>
  </si>
  <si>
    <t>740001001</t>
  </si>
  <si>
    <t>04-09-2002 00:00:00</t>
  </si>
  <si>
    <t>26360589</t>
  </si>
  <si>
    <t>ЗАО "Катавский цемент"</t>
  </si>
  <si>
    <t>7410005573</t>
  </si>
  <si>
    <t>741001001</t>
  </si>
  <si>
    <t>22-06-2001 00:00:00</t>
  </si>
  <si>
    <t>26360620</t>
  </si>
  <si>
    <t>ЗАО "Магнитогорский комбинат хлебопродуктов "Ситно"</t>
  </si>
  <si>
    <t>7414001724</t>
  </si>
  <si>
    <t>26360625</t>
  </si>
  <si>
    <t>ЗАО "Миассмебель"</t>
  </si>
  <si>
    <t>7415002713</t>
  </si>
  <si>
    <t>23-07-2002 00:00:00</t>
  </si>
  <si>
    <t>28142253</t>
  </si>
  <si>
    <t>ЗАО "Торговый дом "БОВИД"</t>
  </si>
  <si>
    <t>7423013290</t>
  </si>
  <si>
    <t>745201001</t>
  </si>
  <si>
    <t>17-04-2002 00:00:00</t>
  </si>
  <si>
    <t>26360759</t>
  </si>
  <si>
    <t>ЗАО КХП "Злак"</t>
  </si>
  <si>
    <t>7440000090</t>
  </si>
  <si>
    <t>744001001</t>
  </si>
  <si>
    <t>11-07-1996 00:00:00</t>
  </si>
  <si>
    <t>26493228</t>
  </si>
  <si>
    <t>Закрытое акционерное общество "Троицкая энергетическая компания"</t>
  </si>
  <si>
    <t>7418017355</t>
  </si>
  <si>
    <t>741801004</t>
  </si>
  <si>
    <t>04-03-2010 00:00:00</t>
  </si>
  <si>
    <t>28875757</t>
  </si>
  <si>
    <t>ИП Валиев Вагиз Ахунзянович</t>
  </si>
  <si>
    <t>741500433979</t>
  </si>
  <si>
    <t>отсутствует</t>
  </si>
  <si>
    <t>31311981</t>
  </si>
  <si>
    <t>МАУ "Управление Норкинского ЖКХ"</t>
  </si>
  <si>
    <t>7460042517</t>
  </si>
  <si>
    <t>26360672</t>
  </si>
  <si>
    <t>МКП "Энергетик"</t>
  </si>
  <si>
    <t>7423000075</t>
  </si>
  <si>
    <t>742301001</t>
  </si>
  <si>
    <t>08-12-2009 00:00:00</t>
  </si>
  <si>
    <t>26785734</t>
  </si>
  <si>
    <t>ММПКХ</t>
  </si>
  <si>
    <t>7422000570</t>
  </si>
  <si>
    <t>742201001</t>
  </si>
  <si>
    <t>30-12-1999 00:00:00</t>
  </si>
  <si>
    <t>26489240</t>
  </si>
  <si>
    <t>ММУП ЖКХ пос. Новогорный</t>
  </si>
  <si>
    <t>7422015336</t>
  </si>
  <si>
    <t>741301001</t>
  </si>
  <si>
    <t>10-02-2010 00:00:00</t>
  </si>
  <si>
    <t>30925715</t>
  </si>
  <si>
    <t>МП ЖКХ "Агаповское"</t>
  </si>
  <si>
    <t>7425004572</t>
  </si>
  <si>
    <t>745501001</t>
  </si>
  <si>
    <t>26360690</t>
  </si>
  <si>
    <t>МП ЖКХ "Желтинское"</t>
  </si>
  <si>
    <t>7425007936</t>
  </si>
  <si>
    <t>15-12-2010 00:00:00</t>
  </si>
  <si>
    <t>26360617</t>
  </si>
  <si>
    <t>МП трест "Теплофикация"</t>
  </si>
  <si>
    <t>7414000657</t>
  </si>
  <si>
    <t>744501001</t>
  </si>
  <si>
    <t>15-11-2002 00:00:00</t>
  </si>
  <si>
    <t>26360702</t>
  </si>
  <si>
    <t>МУ "Управление Акбашевского ЖКХ"</t>
  </si>
  <si>
    <t>7426007336</t>
  </si>
  <si>
    <t>742601001</t>
  </si>
  <si>
    <t>04-11-2003 00:00:00</t>
  </si>
  <si>
    <t>26360701</t>
  </si>
  <si>
    <t>МУ "Управление Байрамгуловского ЖКХ"</t>
  </si>
  <si>
    <t>7426007287</t>
  </si>
  <si>
    <t>17-09-2003 00:00:00</t>
  </si>
  <si>
    <t>26360705</t>
  </si>
  <si>
    <t>МУ "Управление Дербишевского ЖКХ"</t>
  </si>
  <si>
    <t>7426007488</t>
  </si>
  <si>
    <t>29-01-2004 00:00:00</t>
  </si>
  <si>
    <t>26360700</t>
  </si>
  <si>
    <t>МУ "Управление Ишалинского ЖКХ"</t>
  </si>
  <si>
    <t>7426007248</t>
  </si>
  <si>
    <t>06-08-2003 00:00:00</t>
  </si>
  <si>
    <t>26489511</t>
  </si>
  <si>
    <t>МУ "Управление Камышевского ЖКХ"</t>
  </si>
  <si>
    <t>7426007449</t>
  </si>
  <si>
    <t>26360704</t>
  </si>
  <si>
    <t>МУ "Управление Норкинского ЖКХ"</t>
  </si>
  <si>
    <t>7426007456</t>
  </si>
  <si>
    <t>26360699</t>
  </si>
  <si>
    <t>МУ "Управление Худайбердинского ЖКХ"</t>
  </si>
  <si>
    <t>7426007230</t>
  </si>
  <si>
    <t>16-07-2003 00:00:00</t>
  </si>
  <si>
    <t>26360583</t>
  </si>
  <si>
    <t>МУП  "ЖКХ" Еленинского сельского поселения</t>
  </si>
  <si>
    <t>7407007972</t>
  </si>
  <si>
    <t>740701001</t>
  </si>
  <si>
    <t>21-09-2005 00:00:00</t>
  </si>
  <si>
    <t>26360735</t>
  </si>
  <si>
    <t>МУП "Арсинское ЖКХ"</t>
  </si>
  <si>
    <t>7435008424</t>
  </si>
  <si>
    <t>745801001</t>
  </si>
  <si>
    <t>28819072</t>
  </si>
  <si>
    <t>МУП "БЖЭК"</t>
  </si>
  <si>
    <t>7402010530</t>
  </si>
  <si>
    <t>740201001</t>
  </si>
  <si>
    <t>28-05-2008 00:00:00</t>
  </si>
  <si>
    <t>31543798</t>
  </si>
  <si>
    <t>МУП "Балык"</t>
  </si>
  <si>
    <t>7433006647</t>
  </si>
  <si>
    <t>14-05-1997 00:00:00</t>
  </si>
  <si>
    <t>26360559</t>
  </si>
  <si>
    <t>МУП "Булзинский ЭУЖКХ"</t>
  </si>
  <si>
    <t>7402009630</t>
  </si>
  <si>
    <t>06-09-2007 00:00:00</t>
  </si>
  <si>
    <t>28868891</t>
  </si>
  <si>
    <t>МУП "Город Плюс"</t>
  </si>
  <si>
    <t>7429012895</t>
  </si>
  <si>
    <t>04-07-2002 00:00:00</t>
  </si>
  <si>
    <t>31364383</t>
  </si>
  <si>
    <t>МУП "ЖКХ Солнечное"</t>
  </si>
  <si>
    <t>7460046688</t>
  </si>
  <si>
    <t>16-08-2019 00:00:00</t>
  </si>
  <si>
    <t>31526598</t>
  </si>
  <si>
    <t>7424012669</t>
  </si>
  <si>
    <t>16-07-2021 00:00:00</t>
  </si>
  <si>
    <t>26489596</t>
  </si>
  <si>
    <t>МУП "ЖКХ-Первомайский"</t>
  </si>
  <si>
    <t>7425007975</t>
  </si>
  <si>
    <t>742501001</t>
  </si>
  <si>
    <t>31342287</t>
  </si>
  <si>
    <t>МУП "КОММЕТ"</t>
  </si>
  <si>
    <t>7450015440</t>
  </si>
  <si>
    <t>17-08-1998 00:00:00</t>
  </si>
  <si>
    <t>28982281</t>
  </si>
  <si>
    <t>МУП "Карабашское коммунальное предприятие"</t>
  </si>
  <si>
    <t>7413015280</t>
  </si>
  <si>
    <t>27080730</t>
  </si>
  <si>
    <t>МУП "Каракульский Жилкомсервис"</t>
  </si>
  <si>
    <t>7430013220</t>
  </si>
  <si>
    <t>16-11-2010 00:00:00</t>
  </si>
  <si>
    <t>26360588</t>
  </si>
  <si>
    <t>МУП "Каслинский хлебозавод"</t>
  </si>
  <si>
    <t>7409004529</t>
  </si>
  <si>
    <t>740901001</t>
  </si>
  <si>
    <t>30-10-2002 00:00:00</t>
  </si>
  <si>
    <t>26360734</t>
  </si>
  <si>
    <t>МУП "Кассельское ЖКХ"</t>
  </si>
  <si>
    <t>7435008400</t>
  </si>
  <si>
    <t>743501001</t>
  </si>
  <si>
    <t>12-02-2004 00:00:00</t>
  </si>
  <si>
    <t>26360661</t>
  </si>
  <si>
    <t>МУП "Кидышевская котельная и тепловые сети"</t>
  </si>
  <si>
    <t>7420010780</t>
  </si>
  <si>
    <t>742001001</t>
  </si>
  <si>
    <t>24-08-2006 00:00:00</t>
  </si>
  <si>
    <t>26646142</t>
  </si>
  <si>
    <t>МУП "Кичигинское ЖКХ"</t>
  </si>
  <si>
    <t>7424025883</t>
  </si>
  <si>
    <t>03-06-2008 00:00:00</t>
  </si>
  <si>
    <t>31097760</t>
  </si>
  <si>
    <t>МУП "Коммет"</t>
  </si>
  <si>
    <t>26932045</t>
  </si>
  <si>
    <t>МУП "Коммунальные сети"</t>
  </si>
  <si>
    <t>7404056530</t>
  </si>
  <si>
    <t>26489977</t>
  </si>
  <si>
    <t>МУП "Коммунальные услуги"</t>
  </si>
  <si>
    <t>7424024135</t>
  </si>
  <si>
    <t>11-02-2010 00:00:00</t>
  </si>
  <si>
    <t>26360726</t>
  </si>
  <si>
    <t>МУП "Кочердыкское ЖКХ"</t>
  </si>
  <si>
    <t>7430009985</t>
  </si>
  <si>
    <t>26360747</t>
  </si>
  <si>
    <t>МУП "Кременкульские коммунальные системы" п. Кременкуль, п. Садовый</t>
  </si>
  <si>
    <t>7438022709</t>
  </si>
  <si>
    <t>07-05-2007 00:00:00</t>
  </si>
  <si>
    <t>26489857</t>
  </si>
  <si>
    <t>МУП "Кулуевское ЖКХ"</t>
  </si>
  <si>
    <t>7426006942</t>
  </si>
  <si>
    <t>27-06-2003 00:00:00</t>
  </si>
  <si>
    <t>26360568</t>
  </si>
  <si>
    <t>МУП "Многоотраслевое производственное объединение энергосетей"</t>
  </si>
  <si>
    <t>7405000450</t>
  </si>
  <si>
    <t>29-11-2002 00:00:00</t>
  </si>
  <si>
    <t>28421753</t>
  </si>
  <si>
    <t>МУП "Многофункциональный комплекс"</t>
  </si>
  <si>
    <t>7430015393</t>
  </si>
  <si>
    <t>12-03-2013 00:00:00</t>
  </si>
  <si>
    <t>28265533</t>
  </si>
  <si>
    <t>МУП "На Торговой"</t>
  </si>
  <si>
    <t>7455009842</t>
  </si>
  <si>
    <t>21-09-2012 00:00:00</t>
  </si>
  <si>
    <t>26360667</t>
  </si>
  <si>
    <t>МУП "Производственное объединение водоснабжения и водоотведения"</t>
  </si>
  <si>
    <t>7421000440</t>
  </si>
  <si>
    <t>19-12-2002 00:00:00</t>
  </si>
  <si>
    <t>31044384</t>
  </si>
  <si>
    <t>МУП "Ресурс-Н"</t>
  </si>
  <si>
    <t>7459005743</t>
  </si>
  <si>
    <t>11-09-2017 00:00:00</t>
  </si>
  <si>
    <t>26643146</t>
  </si>
  <si>
    <t>МУП "Розинские тепловые сети"</t>
  </si>
  <si>
    <t>7412011759</t>
  </si>
  <si>
    <t>24-12-2007 00:00:00</t>
  </si>
  <si>
    <t>26360671</t>
  </si>
  <si>
    <t>МУП "Санаторий "Дальняя Дача"</t>
  </si>
  <si>
    <t>7422012007</t>
  </si>
  <si>
    <t>31258620</t>
  </si>
  <si>
    <t>МУП "Служба благоустройства Миньярского городского поселения"</t>
  </si>
  <si>
    <t>7457009372</t>
  </si>
  <si>
    <t>12-10-2018 00:00:00</t>
  </si>
  <si>
    <t>26623913</t>
  </si>
  <si>
    <t>МУП "ТеплоЭнерго"</t>
  </si>
  <si>
    <t>7401011034</t>
  </si>
  <si>
    <t>740101001</t>
  </si>
  <si>
    <t>22-05-2006 00:00:00</t>
  </si>
  <si>
    <t>26360606</t>
  </si>
  <si>
    <t>МУП "Тепловые системы"</t>
  </si>
  <si>
    <t>7412011220</t>
  </si>
  <si>
    <t>741201001</t>
  </si>
  <si>
    <t>18-07-2007 00:00:00</t>
  </si>
  <si>
    <t>30351057</t>
  </si>
  <si>
    <t>МУП "Теплоком"</t>
  </si>
  <si>
    <t>7415091329</t>
  </si>
  <si>
    <t>30985495</t>
  </si>
  <si>
    <t>МУП "Теплосервис"</t>
  </si>
  <si>
    <t>7457007343</t>
  </si>
  <si>
    <t>31598728</t>
  </si>
  <si>
    <t>МУП "Теплоснабжение"</t>
  </si>
  <si>
    <t>7430036410</t>
  </si>
  <si>
    <t>17-12-2021 00:00:00</t>
  </si>
  <si>
    <t>30365719</t>
  </si>
  <si>
    <t>МУП "Управление Губернского ЖКХ Кузнецкого сельскогго поселения"</t>
  </si>
  <si>
    <t>7460024204</t>
  </si>
  <si>
    <t>19-10-2015 00:00:00</t>
  </si>
  <si>
    <t>31462007</t>
  </si>
  <si>
    <t>МУП "Управляющая компания жилищно-коммунального хозяйства г. Бакала"</t>
  </si>
  <si>
    <t>7417011946</t>
  </si>
  <si>
    <t>31356566</t>
  </si>
  <si>
    <t>МУП "ЧРКС"</t>
  </si>
  <si>
    <t>7420008132</t>
  </si>
  <si>
    <t>09-02-2004 00:00:00</t>
  </si>
  <si>
    <t>26639646</t>
  </si>
  <si>
    <t>МУП "Челябинские коммунальные тепловые сети"</t>
  </si>
  <si>
    <t>7448005075</t>
  </si>
  <si>
    <t>21-12-2010 00:00:00</t>
  </si>
  <si>
    <t>26493235</t>
  </si>
  <si>
    <t>МУП "Электротепловые сети"</t>
  </si>
  <si>
    <t>7418012452</t>
  </si>
  <si>
    <t>04-08-2003 00:00:00</t>
  </si>
  <si>
    <t>26576505</t>
  </si>
  <si>
    <t>МУП "Энергетик"</t>
  </si>
  <si>
    <t>7402007009</t>
  </si>
  <si>
    <t>25-08-2005 00:00:00</t>
  </si>
  <si>
    <t>31094430</t>
  </si>
  <si>
    <t>МУП ЖКХ "Северное"</t>
  </si>
  <si>
    <t>7430028593</t>
  </si>
  <si>
    <t>22-06-2017 00:00:00</t>
  </si>
  <si>
    <t>26614957</t>
  </si>
  <si>
    <t>МУП ЖКХ "Шабурово"</t>
  </si>
  <si>
    <t>7402012538</t>
  </si>
  <si>
    <t>12-06-2010 00:00:00</t>
  </si>
  <si>
    <t>28009202</t>
  </si>
  <si>
    <t>МУП ЖКХ "Шумовское"</t>
  </si>
  <si>
    <t>7430010772</t>
  </si>
  <si>
    <t>20-03-2008 00:00:00</t>
  </si>
  <si>
    <t>28869014</t>
  </si>
  <si>
    <t>МУП ЖКХ с. Коелга</t>
  </si>
  <si>
    <t>7430001023</t>
  </si>
  <si>
    <t>19-09-2007 00:00:00</t>
  </si>
  <si>
    <t>28828265</t>
  </si>
  <si>
    <t>МУП МГО "Городское хозяйство"</t>
  </si>
  <si>
    <t>7415047810</t>
  </si>
  <si>
    <t>22-12-2005 00:00:00</t>
  </si>
  <si>
    <t>26996710</t>
  </si>
  <si>
    <t>МУП Скалистское ЖКХ "Троицко-совхозное сельское поселение"</t>
  </si>
  <si>
    <t>7418019930</t>
  </si>
  <si>
    <t>19-04-2010 00:00:00</t>
  </si>
  <si>
    <t>30365465</t>
  </si>
  <si>
    <t>Муниципальное предприятие Кыштымского городского округа "Многопрофильное предприятие"</t>
  </si>
  <si>
    <t>7413021380</t>
  </si>
  <si>
    <t>26360545</t>
  </si>
  <si>
    <t>ОАО "Ашинский металлургический завод"</t>
  </si>
  <si>
    <t>7401000473</t>
  </si>
  <si>
    <t>05-11-2002 00:00:00</t>
  </si>
  <si>
    <t>26646809</t>
  </si>
  <si>
    <t>ОАО "БетЭлТранс"</t>
  </si>
  <si>
    <t>7708669867</t>
  </si>
  <si>
    <t>745102001</t>
  </si>
  <si>
    <t>26360738</t>
  </si>
  <si>
    <t>ОАО "Есаульское ремонтно-техническое предприятие"</t>
  </si>
  <si>
    <t>7438001674</t>
  </si>
  <si>
    <t>23-09-2002 00:00:00</t>
  </si>
  <si>
    <t>26531014</t>
  </si>
  <si>
    <t>ОАО "Магнитогорский метизно-калибровочный завод "ММК-Метиз"</t>
  </si>
  <si>
    <t>7414001428</t>
  </si>
  <si>
    <t>11-12-1992 00:00:00</t>
  </si>
  <si>
    <t>26360572</t>
  </si>
  <si>
    <t>ОАО "Новокаолиновый ГОК"</t>
  </si>
  <si>
    <t>7407000127</t>
  </si>
  <si>
    <t>02-02-2017 00:00:00</t>
  </si>
  <si>
    <t>29646212</t>
  </si>
  <si>
    <t>ОАО "Росжелдорстрой" - филиал Завод ЖБК и СД СМТ "Стройиндустрия"</t>
  </si>
  <si>
    <t>7708587205</t>
  </si>
  <si>
    <t>745131002</t>
  </si>
  <si>
    <t>26490001</t>
  </si>
  <si>
    <t>ОАО "Санаторий Урал"</t>
  </si>
  <si>
    <t>7440001262</t>
  </si>
  <si>
    <t>26360750</t>
  </si>
  <si>
    <t>ОАО "Троицкий комбинат хлебопродуктов"</t>
  </si>
  <si>
    <t>7439000585</t>
  </si>
  <si>
    <t>27-11-2002 00:00:00</t>
  </si>
  <si>
    <t>26360796</t>
  </si>
  <si>
    <t>ОАО "Трубодеталь"</t>
  </si>
  <si>
    <t>7451047011</t>
  </si>
  <si>
    <t>06-09-2002 00:00:00</t>
  </si>
  <si>
    <t>26646914</t>
  </si>
  <si>
    <t>ОАО "Уральский электродный институт"</t>
  </si>
  <si>
    <t>7447001173</t>
  </si>
  <si>
    <t>24-07-2002 00:00:00</t>
  </si>
  <si>
    <t>26576531</t>
  </si>
  <si>
    <t>ОАО "Уфалейникель"</t>
  </si>
  <si>
    <t>7402001769</t>
  </si>
  <si>
    <t>29-10-2002 00:00:00</t>
  </si>
  <si>
    <t>26360739</t>
  </si>
  <si>
    <t>ОАО "Челябинское" по племенной работе</t>
  </si>
  <si>
    <t>7438018244</t>
  </si>
  <si>
    <t>27-01-2005 00:00:00</t>
  </si>
  <si>
    <t>26322756</t>
  </si>
  <si>
    <t>ОАО "Электромашина"</t>
  </si>
  <si>
    <t>7449016055</t>
  </si>
  <si>
    <t>21-08-2002 00:00:00</t>
  </si>
  <si>
    <t>26360687</t>
  </si>
  <si>
    <t>ОАО "Южуралзолото Группа Компаний"</t>
  </si>
  <si>
    <t>7424024375</t>
  </si>
  <si>
    <t>19-06-2007 00:00:00</t>
  </si>
  <si>
    <t>26360794</t>
  </si>
  <si>
    <t>ОАО "Южуралкондитер"</t>
  </si>
  <si>
    <t>7451012266</t>
  </si>
  <si>
    <t>01-10-2002 00:00:00</t>
  </si>
  <si>
    <t>28009297</t>
  </si>
  <si>
    <t>ООО  "Луговское"</t>
  </si>
  <si>
    <t>7430014382</t>
  </si>
  <si>
    <t>30-10-2012 00:00:00</t>
  </si>
  <si>
    <t>31529913</t>
  </si>
  <si>
    <t>ООО "АЛВИТ и К."</t>
  </si>
  <si>
    <t>7452156292</t>
  </si>
  <si>
    <t>24-03-2021 00:00:00</t>
  </si>
  <si>
    <t>28015383</t>
  </si>
  <si>
    <t>ООО "Агрострой-М"</t>
  </si>
  <si>
    <t>7432010513</t>
  </si>
  <si>
    <t>743201001</t>
  </si>
  <si>
    <t>04-08-2000 00:00:00</t>
  </si>
  <si>
    <t>31460491</t>
  </si>
  <si>
    <t>ООО "Аирлинк"</t>
  </si>
  <si>
    <t>7457004215</t>
  </si>
  <si>
    <t>31558763</t>
  </si>
  <si>
    <t>ООО "Акцент"</t>
  </si>
  <si>
    <t>7424012718</t>
  </si>
  <si>
    <t>11-08-2021 00:00:00</t>
  </si>
  <si>
    <t>30384893</t>
  </si>
  <si>
    <t>ООО "Алмаз"</t>
  </si>
  <si>
    <t>8611007452</t>
  </si>
  <si>
    <t>30351011</t>
  </si>
  <si>
    <t>ООО "Альтернативная топливно-энергетическая компания"</t>
  </si>
  <si>
    <t>7447245331</t>
  </si>
  <si>
    <t>31543021</t>
  </si>
  <si>
    <t>ООО "Альфа- Ч"</t>
  </si>
  <si>
    <t>7451235135</t>
  </si>
  <si>
    <t>30840282</t>
  </si>
  <si>
    <t>ООО "Альянс"</t>
  </si>
  <si>
    <t>7402010273</t>
  </si>
  <si>
    <t>26489642</t>
  </si>
  <si>
    <t>ООО "Атлант"</t>
  </si>
  <si>
    <t>7443007840</t>
  </si>
  <si>
    <t>31558771</t>
  </si>
  <si>
    <t>ООО "Базис"</t>
  </si>
  <si>
    <t>7424012690</t>
  </si>
  <si>
    <t>27-07-2021 00:00:00</t>
  </si>
  <si>
    <t>26646016</t>
  </si>
  <si>
    <t>ООО "Белозерское ЖКХ № 2"</t>
  </si>
  <si>
    <t>7418019000</t>
  </si>
  <si>
    <t>27573290</t>
  </si>
  <si>
    <t>ООО "Бриз"</t>
  </si>
  <si>
    <t>7451273885</t>
  </si>
  <si>
    <t>29-10-2008 00:00:00</t>
  </si>
  <si>
    <t>28009243</t>
  </si>
  <si>
    <t>ООО "Бродокалмакское ЖКХ"</t>
  </si>
  <si>
    <t>7430014431</t>
  </si>
  <si>
    <t>22-11-2012 00:00:00</t>
  </si>
  <si>
    <t>26489536</t>
  </si>
  <si>
    <t>ООО "ВЕЛЛ-КОМ"</t>
  </si>
  <si>
    <t>7438022723</t>
  </si>
  <si>
    <t>26360797</t>
  </si>
  <si>
    <t>ООО "ВПК ЧелПром"</t>
  </si>
  <si>
    <t>7451079736</t>
  </si>
  <si>
    <t>14-10-2002 00:00:00</t>
  </si>
  <si>
    <t>31558775</t>
  </si>
  <si>
    <t>ООО "Вектор"</t>
  </si>
  <si>
    <t>7424012700</t>
  </si>
  <si>
    <t>06-08-2021 00:00:00</t>
  </si>
  <si>
    <t>28512271</t>
  </si>
  <si>
    <t>ООО "Вертикаль"</t>
  </si>
  <si>
    <t>7455012098</t>
  </si>
  <si>
    <t>22-03-2013 00:00:00</t>
  </si>
  <si>
    <t>26489918</t>
  </si>
  <si>
    <t>ООО "ВиТ"</t>
  </si>
  <si>
    <t>7425758643</t>
  </si>
  <si>
    <t>31255862</t>
  </si>
  <si>
    <t>ООО "Водоканал"</t>
  </si>
  <si>
    <t>7447271236</t>
  </si>
  <si>
    <t>31469734</t>
  </si>
  <si>
    <t>ООО "Водород"</t>
  </si>
  <si>
    <t>7447296054</t>
  </si>
  <si>
    <t>30-07-2020 00:00:00</t>
  </si>
  <si>
    <t>30396506</t>
  </si>
  <si>
    <t>ООО "Вознесенское ЖКХ"</t>
  </si>
  <si>
    <t>7448107817</t>
  </si>
  <si>
    <t>01-01-2016 00:00:00</t>
  </si>
  <si>
    <t>31444135</t>
  </si>
  <si>
    <t>ООО "ГЭСК"</t>
  </si>
  <si>
    <t>7448149084</t>
  </si>
  <si>
    <t>26-06-2012 00:00:00</t>
  </si>
  <si>
    <t>27573604</t>
  </si>
  <si>
    <t>ООО "Генерация"</t>
  </si>
  <si>
    <t>7447210681</t>
  </si>
  <si>
    <t>15-06-2011 00:00:00</t>
  </si>
  <si>
    <t>26360816</t>
  </si>
  <si>
    <t>ООО "Геоинвест"</t>
  </si>
  <si>
    <t>7453099671</t>
  </si>
  <si>
    <t>06-06-2003 00:00:00</t>
  </si>
  <si>
    <t>26645230</t>
  </si>
  <si>
    <t>ООО "Дом"</t>
  </si>
  <si>
    <t>7423021406</t>
  </si>
  <si>
    <t>31370390</t>
  </si>
  <si>
    <t>ООО "Домовой-Тепло"</t>
  </si>
  <si>
    <t>7455026541</t>
  </si>
  <si>
    <t>09-01-2020 00:00:00</t>
  </si>
  <si>
    <t>28869927</t>
  </si>
  <si>
    <t>ООО "Домоуправление Локомотивного городского округа"</t>
  </si>
  <si>
    <t>7407010492</t>
  </si>
  <si>
    <t>19-02-2010 00:00:00</t>
  </si>
  <si>
    <t>27721008</t>
  </si>
  <si>
    <t>ООО "ЖКХ "Гарант плюс"</t>
  </si>
  <si>
    <t>7407010975</t>
  </si>
  <si>
    <t>26614826</t>
  </si>
  <si>
    <t>ООО "ЖКХ "Партнер"</t>
  </si>
  <si>
    <t>7407009810</t>
  </si>
  <si>
    <t>25-07-2008 00:00:00</t>
  </si>
  <si>
    <t>26491622</t>
  </si>
  <si>
    <t>ООО "ЖКХ Агаповское"</t>
  </si>
  <si>
    <t>7425756580</t>
  </si>
  <si>
    <t>09-01-2008 00:00:00</t>
  </si>
  <si>
    <t>26497686</t>
  </si>
  <si>
    <t>ООО "ЖКХ" п. Сулея</t>
  </si>
  <si>
    <t>7417018620</t>
  </si>
  <si>
    <t>01-04-2010 00:00:00</t>
  </si>
  <si>
    <t>28056360</t>
  </si>
  <si>
    <t>ООО "ЖКХ-Бердяуш"</t>
  </si>
  <si>
    <t>7457000027</t>
  </si>
  <si>
    <t>07-02-2012 00:00:00</t>
  </si>
  <si>
    <t>28464858</t>
  </si>
  <si>
    <t>ООО "ЖЭК"</t>
  </si>
  <si>
    <t>7460004085</t>
  </si>
  <si>
    <t>19-09-2012 00:00:00</t>
  </si>
  <si>
    <t>26360642</t>
  </si>
  <si>
    <t>ООО "ЖилКоммунСервис" с. Айлино</t>
  </si>
  <si>
    <t>7417020620</t>
  </si>
  <si>
    <t>30-12-2008 00:00:00</t>
  </si>
  <si>
    <t>26492405</t>
  </si>
  <si>
    <t>ООО "Жилищный сервис"</t>
  </si>
  <si>
    <t>7420002363</t>
  </si>
  <si>
    <t>02-03-2010 00:00:00</t>
  </si>
  <si>
    <t>31237309</t>
  </si>
  <si>
    <t>ООО "Жилтехсервис"</t>
  </si>
  <si>
    <t>7452111894</t>
  </si>
  <si>
    <t>01-01-2019 00:00:00</t>
  </si>
  <si>
    <t>28819058</t>
  </si>
  <si>
    <t>ООО "ЗЭМЗ-Энерго"</t>
  </si>
  <si>
    <t>7404064066</t>
  </si>
  <si>
    <t>20-06-2014 00:00:00</t>
  </si>
  <si>
    <t>26489940</t>
  </si>
  <si>
    <t>ООО "Здоровый дух"</t>
  </si>
  <si>
    <t>7438017297</t>
  </si>
  <si>
    <t>26815898</t>
  </si>
  <si>
    <t>ООО "Златсеть"</t>
  </si>
  <si>
    <t>7404056121</t>
  </si>
  <si>
    <t>27717641</t>
  </si>
  <si>
    <t>ООО "Золотой пляж"</t>
  </si>
  <si>
    <t>7415078310</t>
  </si>
  <si>
    <t>28-01-1994 00:00:00</t>
  </si>
  <si>
    <t>26360632</t>
  </si>
  <si>
    <t>ООО "ИБК-Энерго"</t>
  </si>
  <si>
    <t>7415046510</t>
  </si>
  <si>
    <t>08-09-2005 00:00:00</t>
  </si>
  <si>
    <t>26768884</t>
  </si>
  <si>
    <t>ООО "ИРМИ ЖКХ"</t>
  </si>
  <si>
    <t>7411019829</t>
  </si>
  <si>
    <t>741101001</t>
  </si>
  <si>
    <t>27637641</t>
  </si>
  <si>
    <t>ООО "ИСК"</t>
  </si>
  <si>
    <t>7453193794</t>
  </si>
  <si>
    <t>26-03-2008 00:00:00</t>
  </si>
  <si>
    <t>31526604</t>
  </si>
  <si>
    <t>ООО "Илья"</t>
  </si>
  <si>
    <t>7412000323</t>
  </si>
  <si>
    <t>03-12-2002 00:00:00</t>
  </si>
  <si>
    <t>28005362</t>
  </si>
  <si>
    <t>ООО "Импульс"</t>
  </si>
  <si>
    <t>7438021913</t>
  </si>
  <si>
    <t>29-06-2012 00:00:00</t>
  </si>
  <si>
    <t>27989639</t>
  </si>
  <si>
    <t>ООО "Инжиниринговая компания" Модернизация коммунальных систем"</t>
  </si>
  <si>
    <t>7460002183</t>
  </si>
  <si>
    <t>31432341</t>
  </si>
  <si>
    <t>ООО "Интерполис"</t>
  </si>
  <si>
    <t>7452115480</t>
  </si>
  <si>
    <t>05-08-2020 00:00:00</t>
  </si>
  <si>
    <t>30933723</t>
  </si>
  <si>
    <t>ООО "Источники тепла"</t>
  </si>
  <si>
    <t>7203407130</t>
  </si>
  <si>
    <t>31214677</t>
  </si>
  <si>
    <t>ООО "КАРГО 74"</t>
  </si>
  <si>
    <t>7448144150</t>
  </si>
  <si>
    <t>30-01-2012 00:00:00</t>
  </si>
  <si>
    <t>01-01-2022 00:00:00</t>
  </si>
  <si>
    <t>28856591</t>
  </si>
  <si>
    <t>ООО "КН-Сервис"</t>
  </si>
  <si>
    <t>7447238260</t>
  </si>
  <si>
    <t>30384905</t>
  </si>
  <si>
    <t>ООО "КУНДРАВЫКОМ"</t>
  </si>
  <si>
    <t>7415092202</t>
  </si>
  <si>
    <t>26816040</t>
  </si>
  <si>
    <t>ООО "Каменское ЖКХ"</t>
  </si>
  <si>
    <t>7424028436</t>
  </si>
  <si>
    <t>15-03-2011 00:00:00</t>
  </si>
  <si>
    <t>31190768</t>
  </si>
  <si>
    <t>ООО "Капитал-Сити"</t>
  </si>
  <si>
    <t>6670320494</t>
  </si>
  <si>
    <t>26360576</t>
  </si>
  <si>
    <t>ООО "Карталинский элеватор"</t>
  </si>
  <si>
    <t>7407007651</t>
  </si>
  <si>
    <t>24-02-2005 00:00:00</t>
  </si>
  <si>
    <t>26360639</t>
  </si>
  <si>
    <t>ООО "Коммунальное обеспечение населения и сервис"</t>
  </si>
  <si>
    <t>7417010808</t>
  </si>
  <si>
    <t>04-07-2003 00:00:00</t>
  </si>
  <si>
    <t>27181770</t>
  </si>
  <si>
    <t>ООО "Коммунальные системы"</t>
  </si>
  <si>
    <t>7401016226</t>
  </si>
  <si>
    <t>18-07-2011 00:00:00</t>
  </si>
  <si>
    <t>27637260</t>
  </si>
  <si>
    <t>7412015175</t>
  </si>
  <si>
    <t>27637634</t>
  </si>
  <si>
    <t>ООО "Корвет"</t>
  </si>
  <si>
    <t>7412015182</t>
  </si>
  <si>
    <t>17-03-2011 00:00:00</t>
  </si>
  <si>
    <t>26641639</t>
  </si>
  <si>
    <t>ООО "Коркинский экскаваторо-вагоноремонтный завод"</t>
  </si>
  <si>
    <t>7412012791</t>
  </si>
  <si>
    <t>743043002</t>
  </si>
  <si>
    <t>03-10-2008 00:00:00</t>
  </si>
  <si>
    <t>28142264</t>
  </si>
  <si>
    <t>ООО "Коркинское производственное объединение"</t>
  </si>
  <si>
    <t>7412007216</t>
  </si>
  <si>
    <t>26-07-2000 00:00:00</t>
  </si>
  <si>
    <t>30833710</t>
  </si>
  <si>
    <t>ООО "Кыштымский лес"</t>
  </si>
  <si>
    <t>7413009079</t>
  </si>
  <si>
    <t>28871482</t>
  </si>
  <si>
    <t>ООО "ЛУКОЙЛ-Уралнефтепродукт"</t>
  </si>
  <si>
    <t>7453011758</t>
  </si>
  <si>
    <t>025250001</t>
  </si>
  <si>
    <t>01-02-2011 00:00:00</t>
  </si>
  <si>
    <t>26774279</t>
  </si>
  <si>
    <t>ООО "МАГ- Энерго"</t>
  </si>
  <si>
    <t>7715360149</t>
  </si>
  <si>
    <t>04-12-2002 00:00:00</t>
  </si>
  <si>
    <t>30351073</t>
  </si>
  <si>
    <t>ООО "МОЛНИЯ-ЭНЕРГО"</t>
  </si>
  <si>
    <t>7453263272</t>
  </si>
  <si>
    <t>28150101</t>
  </si>
  <si>
    <t>ООО "МУЖКП Тимирязевское"</t>
  </si>
  <si>
    <t>7420012361</t>
  </si>
  <si>
    <t>03-12-2007 00:00:00</t>
  </si>
  <si>
    <t>26360618</t>
  </si>
  <si>
    <t>ООО "МагХолод"</t>
  </si>
  <si>
    <t>7446047168</t>
  </si>
  <si>
    <t>744401001</t>
  </si>
  <si>
    <t>03-04-2006 00:00:00</t>
  </si>
  <si>
    <t>30386705</t>
  </si>
  <si>
    <t>ООО "Магнитогорская Сетевая Компания"</t>
  </si>
  <si>
    <t>7444059016</t>
  </si>
  <si>
    <t>03-09-2008 00:00:00</t>
  </si>
  <si>
    <t>26360774</t>
  </si>
  <si>
    <t>ООО "Магнитогорский завод пиво-безалкогольных напитков"</t>
  </si>
  <si>
    <t>7445037819</t>
  </si>
  <si>
    <t>21-02-2008 00:00:00</t>
  </si>
  <si>
    <t>31370396</t>
  </si>
  <si>
    <t>ООО "Метод"</t>
  </si>
  <si>
    <t>6678058369</t>
  </si>
  <si>
    <t>668601001</t>
  </si>
  <si>
    <t>30365644</t>
  </si>
  <si>
    <t>ООО "Минигидро"</t>
  </si>
  <si>
    <t>7453225598</t>
  </si>
  <si>
    <t>26360548</t>
  </si>
  <si>
    <t>ООО "Миньярская коммунальная компания"</t>
  </si>
  <si>
    <t>7401012408</t>
  </si>
  <si>
    <t>20-08-2007 00:00:00</t>
  </si>
  <si>
    <t>31022478</t>
  </si>
  <si>
    <t>ООО "Модуль+"</t>
  </si>
  <si>
    <t>7430027550</t>
  </si>
  <si>
    <t>26816025</t>
  </si>
  <si>
    <t>ООО "Мордвиновское ЖКХ"</t>
  </si>
  <si>
    <t>7424028450</t>
  </si>
  <si>
    <t>31543531</t>
  </si>
  <si>
    <t>ООО "НЕФТЕХИМАВТОМАТИКА"</t>
  </si>
  <si>
    <t>5506176287</t>
  </si>
  <si>
    <t>550601001</t>
  </si>
  <si>
    <t>28822241</t>
  </si>
  <si>
    <t>ООО "НПП "ТехМикс"</t>
  </si>
  <si>
    <t>7404057421</t>
  </si>
  <si>
    <t>28275179</t>
  </si>
  <si>
    <t>ООО "Надежность-Тепло"</t>
  </si>
  <si>
    <t>7456010985</t>
  </si>
  <si>
    <t>22-06-2012 00:00:00</t>
  </si>
  <si>
    <t>28828245</t>
  </si>
  <si>
    <t>ООО "Никос-Сервис"</t>
  </si>
  <si>
    <t>7430017351</t>
  </si>
  <si>
    <t>05-09-2013 00:00:00</t>
  </si>
  <si>
    <t>26360646</t>
  </si>
  <si>
    <t>ООО "Новые коммунальные системы - Троицк"</t>
  </si>
  <si>
    <t>7418013142</t>
  </si>
  <si>
    <t>15-07-2004 00:00:00</t>
  </si>
  <si>
    <t>28940108</t>
  </si>
  <si>
    <t>ООО "Нязепетровская Тепло-Энергетическая Компания"</t>
  </si>
  <si>
    <t>7459003070</t>
  </si>
  <si>
    <t>16-09-2014 00:00:00</t>
  </si>
  <si>
    <t>28534043</t>
  </si>
  <si>
    <t>ООО "Объединение "Союзпищепром"</t>
  </si>
  <si>
    <t>7453268150</t>
  </si>
  <si>
    <t>10-06-2014 00:00:00</t>
  </si>
  <si>
    <t>30868789</t>
  </si>
  <si>
    <t>ООО "Оптсинтез"</t>
  </si>
  <si>
    <t>7448100642</t>
  </si>
  <si>
    <t>31324000</t>
  </si>
  <si>
    <t>ООО "Отделстрой"</t>
  </si>
  <si>
    <t>7452146216</t>
  </si>
  <si>
    <t>30958717</t>
  </si>
  <si>
    <t>ООО "ПКП Синергия"</t>
  </si>
  <si>
    <t>7448163811</t>
  </si>
  <si>
    <t>30350760</t>
  </si>
  <si>
    <t>ООО "Перспектива плюс"</t>
  </si>
  <si>
    <t>7415088252</t>
  </si>
  <si>
    <t>13-10-2015 00:00:00</t>
  </si>
  <si>
    <t>28254516</t>
  </si>
  <si>
    <t>ООО "ПетроПак"</t>
  </si>
  <si>
    <t>7448132563</t>
  </si>
  <si>
    <t>19-11-2010 00:00:00</t>
  </si>
  <si>
    <t>26816068</t>
  </si>
  <si>
    <t>ООО "Петровское ЖКХ"</t>
  </si>
  <si>
    <t>7424028404</t>
  </si>
  <si>
    <t>31529907</t>
  </si>
  <si>
    <t>ООО "Плаза-ЭнергоСервис"</t>
  </si>
  <si>
    <t>7453214589</t>
  </si>
  <si>
    <t>17-02-2010 00:00:00</t>
  </si>
  <si>
    <t>26645761</t>
  </si>
  <si>
    <t>ООО "ПлазаДевелопментСервис"</t>
  </si>
  <si>
    <t>7453140986</t>
  </si>
  <si>
    <t>01-11-2010 00:00:00</t>
  </si>
  <si>
    <t>26815932</t>
  </si>
  <si>
    <t>ООО "Половинское ЖКХ"</t>
  </si>
  <si>
    <t>7424028443</t>
  </si>
  <si>
    <t>30359565</t>
  </si>
  <si>
    <t>ООО "Приморский водоканал"</t>
  </si>
  <si>
    <t>7451394329</t>
  </si>
  <si>
    <t>29-07-2015 00:00:00</t>
  </si>
  <si>
    <t>26360772</t>
  </si>
  <si>
    <t>ООО "Производственная компания "Макинтош"</t>
  </si>
  <si>
    <t>7444033025</t>
  </si>
  <si>
    <t>26815962</t>
  </si>
  <si>
    <t>ООО "Пром-тепло"</t>
  </si>
  <si>
    <t>7424028429</t>
  </si>
  <si>
    <t>27848353</t>
  </si>
  <si>
    <t>ООО "ПромЭкоГрупп"</t>
  </si>
  <si>
    <t>7446042988</t>
  </si>
  <si>
    <t>744601001</t>
  </si>
  <si>
    <t>12-07-2004 00:00:00</t>
  </si>
  <si>
    <t>28421742</t>
  </si>
  <si>
    <t>ООО "ПрофТерминал-Энерго"</t>
  </si>
  <si>
    <t>7412017239</t>
  </si>
  <si>
    <t>23-10-2013 00:00:00</t>
  </si>
  <si>
    <t>31087572</t>
  </si>
  <si>
    <t>ООО "РЕМСТРОЙ"</t>
  </si>
  <si>
    <t>7447257626</t>
  </si>
  <si>
    <t>03-11-2016 00:00:00</t>
  </si>
  <si>
    <t>30840294</t>
  </si>
  <si>
    <t>ООО "Районные Тепловые Сети"</t>
  </si>
  <si>
    <t>7424007193</t>
  </si>
  <si>
    <t>27581646</t>
  </si>
  <si>
    <t>ООО "Реммонтаж Сервис"</t>
  </si>
  <si>
    <t>7417016937</t>
  </si>
  <si>
    <t>31-01-2008 00:00:00</t>
  </si>
  <si>
    <t>26360758</t>
  </si>
  <si>
    <t>ООО "Родниковское ЖКХ"</t>
  </si>
  <si>
    <t>7418018430</t>
  </si>
  <si>
    <t>28-01-2009 00:00:00</t>
  </si>
  <si>
    <t>26816077</t>
  </si>
  <si>
    <t>ООО "Рождественское ЖКХ"</t>
  </si>
  <si>
    <t>7424028468</t>
  </si>
  <si>
    <t>28828256</t>
  </si>
  <si>
    <t>ООО "Русбио"</t>
  </si>
  <si>
    <t>7438029013</t>
  </si>
  <si>
    <t>15-10-2010 00:00:00</t>
  </si>
  <si>
    <t>27767335</t>
  </si>
  <si>
    <t>ООО "СИТИ-ПАРК Энерго"</t>
  </si>
  <si>
    <t>7452091609</t>
  </si>
  <si>
    <t>04-03-2011 00:00:00</t>
  </si>
  <si>
    <t>30384925</t>
  </si>
  <si>
    <t>ООО "СК Эверест"</t>
  </si>
  <si>
    <t>7457002088</t>
  </si>
  <si>
    <t>31526592</t>
  </si>
  <si>
    <t>ООО "СКГ-Тепло"</t>
  </si>
  <si>
    <t>7415107339</t>
  </si>
  <si>
    <t>24-05-2021 00:00:00</t>
  </si>
  <si>
    <t>31256363</t>
  </si>
  <si>
    <t>ООО "Санаторий "Карагайский бор"</t>
  </si>
  <si>
    <t>7455032633</t>
  </si>
  <si>
    <t>26646274</t>
  </si>
  <si>
    <t>ООО "Санаторий "Кисегач"</t>
  </si>
  <si>
    <t>7420007450</t>
  </si>
  <si>
    <t>02-08-2002 00:00:00</t>
  </si>
  <si>
    <t>31463793</t>
  </si>
  <si>
    <t>ООО "Сервисная Компания г. Нязепетровск"</t>
  </si>
  <si>
    <t>7459006440</t>
  </si>
  <si>
    <t>28869295</t>
  </si>
  <si>
    <t>ООО "Сервисный Центр"</t>
  </si>
  <si>
    <t>7422043686</t>
  </si>
  <si>
    <t>29-12-2012 00:00:00</t>
  </si>
  <si>
    <t>30384937</t>
  </si>
  <si>
    <t>ООО "Сетевое Теплоэнергетическое Предприятие"</t>
  </si>
  <si>
    <t>7430023228</t>
  </si>
  <si>
    <t>30985501</t>
  </si>
  <si>
    <t>ООО "Служба заказчика"</t>
  </si>
  <si>
    <t>7415077282</t>
  </si>
  <si>
    <t>31095984</t>
  </si>
  <si>
    <t>ООО "СтандартТепло"</t>
  </si>
  <si>
    <t>7457008442</t>
  </si>
  <si>
    <t>26492291</t>
  </si>
  <si>
    <t>ООО "Станица"</t>
  </si>
  <si>
    <t>7425758114</t>
  </si>
  <si>
    <t>26643210</t>
  </si>
  <si>
    <t>ООО "Стрела"</t>
  </si>
  <si>
    <t>7438022321</t>
  </si>
  <si>
    <t>14-03-2007 00:00:00</t>
  </si>
  <si>
    <t>26646048</t>
  </si>
  <si>
    <t>ООО "Строительство, монтаж, наладка, ремонт"</t>
  </si>
  <si>
    <t>7418020220</t>
  </si>
  <si>
    <t>26-11-2010 00:00:00</t>
  </si>
  <si>
    <t>26575907</t>
  </si>
  <si>
    <t>ООО "СтройКомплекс"</t>
  </si>
  <si>
    <t>7443005963</t>
  </si>
  <si>
    <t>28450949</t>
  </si>
  <si>
    <t>ООО "Сфера"</t>
  </si>
  <si>
    <t>7430017320</t>
  </si>
  <si>
    <t>04-09-2013 00:00:00</t>
  </si>
  <si>
    <t>31460502</t>
  </si>
  <si>
    <t>ООО "ТСО Кыштым"</t>
  </si>
  <si>
    <t>7451451601</t>
  </si>
  <si>
    <t>31234976</t>
  </si>
  <si>
    <t>ООО "ТЭС"</t>
  </si>
  <si>
    <t>7415084297</t>
  </si>
  <si>
    <t>09-08-2018 00:00:00</t>
  </si>
  <si>
    <t>31222807</t>
  </si>
  <si>
    <t>7453305412</t>
  </si>
  <si>
    <t>09-02-2017 00:00:00</t>
  </si>
  <si>
    <t>31296561</t>
  </si>
  <si>
    <t>ООО "ТеплИст"</t>
  </si>
  <si>
    <t>7415097930</t>
  </si>
  <si>
    <t>31628167</t>
  </si>
  <si>
    <t>ООО "ТеплЭн"</t>
  </si>
  <si>
    <t>7415103302</t>
  </si>
  <si>
    <t>26360596</t>
  </si>
  <si>
    <t>ООО "Тепло и Сервис"</t>
  </si>
  <si>
    <t>7411020454</t>
  </si>
  <si>
    <t>26641585</t>
  </si>
  <si>
    <t>ООО "ТеплоРесурс"</t>
  </si>
  <si>
    <t>7420013929</t>
  </si>
  <si>
    <t>21-01-2010 00:00:00</t>
  </si>
  <si>
    <t>26646312</t>
  </si>
  <si>
    <t>ООО "ТеплоСервис"</t>
  </si>
  <si>
    <t>7424027295</t>
  </si>
  <si>
    <t>30992592</t>
  </si>
  <si>
    <t>7430027487</t>
  </si>
  <si>
    <t>22-11-2017 00:00:00</t>
  </si>
  <si>
    <t>26644999</t>
  </si>
  <si>
    <t>ООО "ТеплоСтройСервис"</t>
  </si>
  <si>
    <t>7415061652</t>
  </si>
  <si>
    <t>02-07-2008 00:00:00</t>
  </si>
  <si>
    <t>28275140</t>
  </si>
  <si>
    <t>ООО "ТеплоЭнергоРесурс"</t>
  </si>
  <si>
    <t>7415079025</t>
  </si>
  <si>
    <t>21-01-2013 00:00:00</t>
  </si>
  <si>
    <t>26360561</t>
  </si>
  <si>
    <t>ООО "Тепловая компания"</t>
  </si>
  <si>
    <t>7412013570</t>
  </si>
  <si>
    <t>03-06-2009 00:00:00</t>
  </si>
  <si>
    <t>27060179</t>
  </si>
  <si>
    <t>ООО "Тепловая котельная "Западная"</t>
  </si>
  <si>
    <t>7453203932</t>
  </si>
  <si>
    <t>10-06-2011 00:00:00</t>
  </si>
  <si>
    <t>28490936</t>
  </si>
  <si>
    <t>ООО "Тепловая-эксплуатационная компания №1"</t>
  </si>
  <si>
    <t>7457003204</t>
  </si>
  <si>
    <t>17-12-2013 00:00:00</t>
  </si>
  <si>
    <t>28828221</t>
  </si>
  <si>
    <t>ООО "Тепловик"</t>
  </si>
  <si>
    <t>7404064210</t>
  </si>
  <si>
    <t>23-07-2014 00:00:00</t>
  </si>
  <si>
    <t>28435588</t>
  </si>
  <si>
    <t>ООО "Тепловодоканал"</t>
  </si>
  <si>
    <t>7457002835</t>
  </si>
  <si>
    <t>20-09-2013 00:00:00</t>
  </si>
  <si>
    <t>31595521</t>
  </si>
  <si>
    <t>ООО "Тепловые Сети Кременкуля"</t>
  </si>
  <si>
    <t>7448221333</t>
  </si>
  <si>
    <t>26-11-2019 00:00:00</t>
  </si>
  <si>
    <t>26489250</t>
  </si>
  <si>
    <t>ООО "Тепловые сети"</t>
  </si>
  <si>
    <t>7417015891</t>
  </si>
  <si>
    <t>26322796</t>
  </si>
  <si>
    <t>ООО "Тепловые электрические сети и системы"</t>
  </si>
  <si>
    <t>7450053485</t>
  </si>
  <si>
    <t>23-10-2007 00:00:00</t>
  </si>
  <si>
    <t>27989564</t>
  </si>
  <si>
    <t>ООО "Теплоград"</t>
  </si>
  <si>
    <t>7438029670</t>
  </si>
  <si>
    <t>17-05-2011 00:00:00</t>
  </si>
  <si>
    <t>31595563</t>
  </si>
  <si>
    <t>ООО "Теплосбыт"</t>
  </si>
  <si>
    <t>7415108734</t>
  </si>
  <si>
    <t>24-11-2021 00:00:00</t>
  </si>
  <si>
    <t>26360785</t>
  </si>
  <si>
    <t>7448059271</t>
  </si>
  <si>
    <t>14-01-2004 00:00:00</t>
  </si>
  <si>
    <t>28451064</t>
  </si>
  <si>
    <t>ООО "Теплосервис"</t>
  </si>
  <si>
    <t>7448130319</t>
  </si>
  <si>
    <t>18-08-2013 00:00:00</t>
  </si>
  <si>
    <t>09-11-2022 00:00:00</t>
  </si>
  <si>
    <t>31459637</t>
  </si>
  <si>
    <t>7404073007</t>
  </si>
  <si>
    <t>26652749</t>
  </si>
  <si>
    <t>7424024424</t>
  </si>
  <si>
    <t>05-06-2007 00:00:00</t>
  </si>
  <si>
    <t>26576354</t>
  </si>
  <si>
    <t>ООО "Теплосервис-Урал"</t>
  </si>
  <si>
    <t>7448107831</t>
  </si>
  <si>
    <t>21-07-2008 00:00:00</t>
  </si>
  <si>
    <t>26816119</t>
  </si>
  <si>
    <t>ООО "Теплосети"</t>
  </si>
  <si>
    <t>7402008362</t>
  </si>
  <si>
    <t>06-04-2011 00:00:00</t>
  </si>
  <si>
    <t>28798171</t>
  </si>
  <si>
    <t>ООО "Теплоснабжающая компания-7"</t>
  </si>
  <si>
    <t>7460010762</t>
  </si>
  <si>
    <t>09-09-2013 00:00:00</t>
  </si>
  <si>
    <t>26646901</t>
  </si>
  <si>
    <t>ООО "Теплоснабжающая организация"</t>
  </si>
  <si>
    <t>7447153747</t>
  </si>
  <si>
    <t>28871491</t>
  </si>
  <si>
    <t>ООО "Теплоснабжение"</t>
  </si>
  <si>
    <t>7424032376</t>
  </si>
  <si>
    <t>28-07-2014 00:00:00</t>
  </si>
  <si>
    <t>30840306</t>
  </si>
  <si>
    <t>ООО "Теплостроймонтаж"</t>
  </si>
  <si>
    <t>7448124315</t>
  </si>
  <si>
    <t>28005457</t>
  </si>
  <si>
    <t>ООО "Теплотех-Сервис"</t>
  </si>
  <si>
    <t>7415059974</t>
  </si>
  <si>
    <t>05-03-2008 00:00:00</t>
  </si>
  <si>
    <t>26641595</t>
  </si>
  <si>
    <t>ООО "Теплоэнергетик"</t>
  </si>
  <si>
    <t>7404054090</t>
  </si>
  <si>
    <t>26353699</t>
  </si>
  <si>
    <t>ООО "Теплоэнергетика"</t>
  </si>
  <si>
    <t>7401011316</t>
  </si>
  <si>
    <t>26-06-2006 00:00:00</t>
  </si>
  <si>
    <t>27181825</t>
  </si>
  <si>
    <t>7457001060</t>
  </si>
  <si>
    <t>15-10-2012 00:00:00</t>
  </si>
  <si>
    <t>28816614</t>
  </si>
  <si>
    <t>ООО "Теплоэнергетическая компания "Системы управления"</t>
  </si>
  <si>
    <t>7448170551</t>
  </si>
  <si>
    <t>18-04-2014 00:00:00</t>
  </si>
  <si>
    <t>26646922</t>
  </si>
  <si>
    <t>ООО "Теплоэнергосбыт"</t>
  </si>
  <si>
    <t>7453174382</t>
  </si>
  <si>
    <t>27-02-2007 00:00:00</t>
  </si>
  <si>
    <t>28979838</t>
  </si>
  <si>
    <t>ООО "Теплоэнерготрейд"</t>
  </si>
  <si>
    <t>7453264798</t>
  </si>
  <si>
    <t>31235006</t>
  </si>
  <si>
    <t>ООО "Теплый Дом"</t>
  </si>
  <si>
    <t>7451432077</t>
  </si>
  <si>
    <t>26646824</t>
  </si>
  <si>
    <t>ООО "Терминал-Ч"</t>
  </si>
  <si>
    <t>7451249096</t>
  </si>
  <si>
    <t>22-05-2007 00:00:00</t>
  </si>
  <si>
    <t>27573580</t>
  </si>
  <si>
    <t>ООО "Термогаз"</t>
  </si>
  <si>
    <t>7447194905</t>
  </si>
  <si>
    <t>19-07-2011 00:00:00</t>
  </si>
  <si>
    <t>28459996</t>
  </si>
  <si>
    <t>ООО "Техно-Ресурс"</t>
  </si>
  <si>
    <t>7455004315</t>
  </si>
  <si>
    <t>02-06-2011 00:00:00</t>
  </si>
  <si>
    <t>26360746</t>
  </si>
  <si>
    <t>ООО "Теченское ЖКХ"</t>
  </si>
  <si>
    <t>7438022681</t>
  </si>
  <si>
    <t>03-05-2007 00:00:00</t>
  </si>
  <si>
    <t>28145509</t>
  </si>
  <si>
    <t>ООО "Трест Магнитострой"</t>
  </si>
  <si>
    <t>7444043471</t>
  </si>
  <si>
    <t>31513711</t>
  </si>
  <si>
    <t>ООО "УРТИ"</t>
  </si>
  <si>
    <t>7460051159</t>
  </si>
  <si>
    <t>29-01-2021 00:00:00</t>
  </si>
  <si>
    <t>26646939</t>
  </si>
  <si>
    <t>ООО "Управляющая компания "РЭККОМ"</t>
  </si>
  <si>
    <t>7453136933</t>
  </si>
  <si>
    <t>27942869</t>
  </si>
  <si>
    <t>ООО "Урал Энерго Девелопмент"</t>
  </si>
  <si>
    <t>7450075190</t>
  </si>
  <si>
    <t>24-10-2011 00:00:00</t>
  </si>
  <si>
    <t>26360635</t>
  </si>
  <si>
    <t>ООО "УралТеплоСтрой"</t>
  </si>
  <si>
    <t>7415050153</t>
  </si>
  <si>
    <t>26-05-2006 00:00:00</t>
  </si>
  <si>
    <t>31235000</t>
  </si>
  <si>
    <t>ООО "УралТехСервис"</t>
  </si>
  <si>
    <t>7444039193</t>
  </si>
  <si>
    <t>19-06-2003 00:00:00</t>
  </si>
  <si>
    <t>27573679</t>
  </si>
  <si>
    <t>ООО "УралТехцентр"</t>
  </si>
  <si>
    <t>7447158181</t>
  </si>
  <si>
    <t>26-08-2009 00:00:00</t>
  </si>
  <si>
    <t>27846455</t>
  </si>
  <si>
    <t>ООО "Уралсервис"</t>
  </si>
  <si>
    <t>7412013178</t>
  </si>
  <si>
    <t>16-12-2008 00:00:00</t>
  </si>
  <si>
    <t>28254505</t>
  </si>
  <si>
    <t>ООО "Уралспецмаш"</t>
  </si>
  <si>
    <t>7415074450</t>
  </si>
  <si>
    <t>27-10-2011 00:00:00</t>
  </si>
  <si>
    <t>27878379</t>
  </si>
  <si>
    <t>ООО "Уральская Теплоэнергетическая Компания"</t>
  </si>
  <si>
    <t>7448151090</t>
  </si>
  <si>
    <t>05-09-2012 00:00:00</t>
  </si>
  <si>
    <t>26360782</t>
  </si>
  <si>
    <t>ООО "Уральская фабрика "Комус-Упаковка"</t>
  </si>
  <si>
    <t>7447067992</t>
  </si>
  <si>
    <t>25-11-2003 00:00:00</t>
  </si>
  <si>
    <t>27989449</t>
  </si>
  <si>
    <t>ООО "Уральская энергия"</t>
  </si>
  <si>
    <t>7447214380</t>
  </si>
  <si>
    <t>26643144</t>
  </si>
  <si>
    <t>ООО "Фабрика Южуралкартон"</t>
  </si>
  <si>
    <t>7452058834</t>
  </si>
  <si>
    <t>29-12-2007 00:00:00</t>
  </si>
  <si>
    <t>26360775</t>
  </si>
  <si>
    <t>ООО "Фабрика кухонной мебели"</t>
  </si>
  <si>
    <t>7444050542</t>
  </si>
  <si>
    <t>30384899</t>
  </si>
  <si>
    <t>ООО "Фермер 74"</t>
  </si>
  <si>
    <t>7452049212</t>
  </si>
  <si>
    <t>30384919</t>
  </si>
  <si>
    <t>ООО "ФилимоновоКом"</t>
  </si>
  <si>
    <t>7415092227</t>
  </si>
  <si>
    <t>31398175</t>
  </si>
  <si>
    <t>ООО "Фирма "Транзит-Экспресс"</t>
  </si>
  <si>
    <t>7449034801</t>
  </si>
  <si>
    <t>13-02-2020 00:00:00</t>
  </si>
  <si>
    <t>26642809</t>
  </si>
  <si>
    <t>ООО "Фортуна Плюс"</t>
  </si>
  <si>
    <t>7415064205</t>
  </si>
  <si>
    <t>22-01-2009 00:00:00</t>
  </si>
  <si>
    <t>26815949</t>
  </si>
  <si>
    <t>ООО "Хуторское ЖКХ"</t>
  </si>
  <si>
    <t>7424028482</t>
  </si>
  <si>
    <t>26360645</t>
  </si>
  <si>
    <t>ООО "Целинное ЖКХ"</t>
  </si>
  <si>
    <t>7418018422</t>
  </si>
  <si>
    <t>28856570</t>
  </si>
  <si>
    <t>ООО "Центр"</t>
  </si>
  <si>
    <t>7449107270</t>
  </si>
  <si>
    <t>28221104</t>
  </si>
  <si>
    <t>ООО "ЧКПЗ-Энерго"</t>
  </si>
  <si>
    <t>7449111157</t>
  </si>
  <si>
    <t>30-11-2012 00:00:00</t>
  </si>
  <si>
    <t>26842446</t>
  </si>
  <si>
    <t>ООО "ЧТЗ-УРАЛТРАК" Переименована от (ООО "Энергия ЧТЗ")</t>
  </si>
  <si>
    <t>7452027843</t>
  </si>
  <si>
    <t>997850001</t>
  </si>
  <si>
    <t>23-10-2000 00:00:00</t>
  </si>
  <si>
    <t>31320091</t>
  </si>
  <si>
    <t>ООО "ЧТСК"</t>
  </si>
  <si>
    <t>7447287074</t>
  </si>
  <si>
    <t>28504803</t>
  </si>
  <si>
    <t>ООО "ЭЛЕВКОН"</t>
  </si>
  <si>
    <t>7453226070</t>
  </si>
  <si>
    <t>30840288</t>
  </si>
  <si>
    <t>ООО "ЭНГЕКО"</t>
  </si>
  <si>
    <t>7451410073</t>
  </si>
  <si>
    <t>30378681</t>
  </si>
  <si>
    <t>ООО "ЭНЕРГИЯ-М"</t>
  </si>
  <si>
    <t>7424002300</t>
  </si>
  <si>
    <t>31632739</t>
  </si>
  <si>
    <t>ООО "ЭНКОМ"</t>
  </si>
  <si>
    <t>7451397136</t>
  </si>
  <si>
    <t>26824485</t>
  </si>
  <si>
    <t>ООО "ЭСКО"</t>
  </si>
  <si>
    <t>7430013090</t>
  </si>
  <si>
    <t>16-12-2010 00:00:00</t>
  </si>
  <si>
    <t>27657348</t>
  </si>
  <si>
    <t>ООО "ЭкоТехнологии"</t>
  </si>
  <si>
    <t>7453060346</t>
  </si>
  <si>
    <t>19-08-2011 00:00:00</t>
  </si>
  <si>
    <t>28450965</t>
  </si>
  <si>
    <t>ООО "Энергия"</t>
  </si>
  <si>
    <t>7447219250</t>
  </si>
  <si>
    <t>14-01-2013 00:00:00</t>
  </si>
  <si>
    <t>26360590</t>
  </si>
  <si>
    <t>ООО "Энергосервис"</t>
  </si>
  <si>
    <t>7410006344</t>
  </si>
  <si>
    <t>30921807</t>
  </si>
  <si>
    <t>ООО "Энергостандарт"</t>
  </si>
  <si>
    <t>7430026444</t>
  </si>
  <si>
    <t>28451042</t>
  </si>
  <si>
    <t>ООО "Эра Технологий"</t>
  </si>
  <si>
    <t>7420007918</t>
  </si>
  <si>
    <t>27989602</t>
  </si>
  <si>
    <t>ООО "Эффективная теплоэнергетика"</t>
  </si>
  <si>
    <t>8901021272</t>
  </si>
  <si>
    <t>22-04-2008 00:00:00</t>
  </si>
  <si>
    <t>31490565</t>
  </si>
  <si>
    <t>ООО "Эффективные технологии"</t>
  </si>
  <si>
    <t>7447223761</t>
  </si>
  <si>
    <t>30396470</t>
  </si>
  <si>
    <t>ООО "ЮжУралСпец МВ"</t>
  </si>
  <si>
    <t>7447136406</t>
  </si>
  <si>
    <t>31264161</t>
  </si>
  <si>
    <t>ООО "ЮжУралСпецМС"</t>
  </si>
  <si>
    <t>7451395555</t>
  </si>
  <si>
    <t>26489507</t>
  </si>
  <si>
    <t>ООО "Южный ТеплоЭнергетический комплекс"</t>
  </si>
  <si>
    <t>7415046220</t>
  </si>
  <si>
    <t>30833761</t>
  </si>
  <si>
    <t>ООО «БАШГИДРО»</t>
  </si>
  <si>
    <t>0270405520</t>
  </si>
  <si>
    <t>027001001</t>
  </si>
  <si>
    <t>28460139</t>
  </si>
  <si>
    <t>ООО «Перспектива»</t>
  </si>
  <si>
    <t>7449070380</t>
  </si>
  <si>
    <t>31350111</t>
  </si>
  <si>
    <t>ООО «Управляющий»</t>
  </si>
  <si>
    <t>7447261870</t>
  </si>
  <si>
    <t>18-05-2016 00:00:00</t>
  </si>
  <si>
    <t>28462448</t>
  </si>
  <si>
    <t>ООО «ЭНЕРГОПРАЙС»</t>
  </si>
  <si>
    <t>7452054318</t>
  </si>
  <si>
    <t>23-04-2007 00:00:00</t>
  </si>
  <si>
    <t>30833726</t>
  </si>
  <si>
    <t>ООО Агрокомплекс "Чурилово"</t>
  </si>
  <si>
    <t>7452098918</t>
  </si>
  <si>
    <t>28136610</t>
  </si>
  <si>
    <t>ООО МЦМиР "Курорт Увильды"</t>
  </si>
  <si>
    <t>7460004663</t>
  </si>
  <si>
    <t>26319018</t>
  </si>
  <si>
    <t>ООО Магнитогорская энергетическая компания</t>
  </si>
  <si>
    <t>7445020452</t>
  </si>
  <si>
    <t>15-04-2010 00:00:00</t>
  </si>
  <si>
    <t>31418613</t>
  </si>
  <si>
    <t>ООО Меридиан</t>
  </si>
  <si>
    <t>7451201746</t>
  </si>
  <si>
    <t>09-04-2020 00:00:00</t>
  </si>
  <si>
    <t>30351100</t>
  </si>
  <si>
    <t>ООО ТГК "Восход"</t>
  </si>
  <si>
    <t>7460012350</t>
  </si>
  <si>
    <t>31262303</t>
  </si>
  <si>
    <t>ООО ТСО "Северо-Запад"</t>
  </si>
  <si>
    <t>7447282100</t>
  </si>
  <si>
    <t>01-01-2018 00:00:00</t>
  </si>
  <si>
    <t>31281475</t>
  </si>
  <si>
    <t>ООО Теплоснабжение</t>
  </si>
  <si>
    <t>7447285180</t>
  </si>
  <si>
    <t>18-01-2019 00:00:00</t>
  </si>
  <si>
    <t>27989515</t>
  </si>
  <si>
    <t>ООО УК "АККТиВ"</t>
  </si>
  <si>
    <t>7460003733</t>
  </si>
  <si>
    <t>28-08-2012 00:00:00</t>
  </si>
  <si>
    <t>27229578</t>
  </si>
  <si>
    <t>ООО УК "КвадроИнвест"</t>
  </si>
  <si>
    <t>7420010808</t>
  </si>
  <si>
    <t>28798156</t>
  </si>
  <si>
    <t>ООО УК "Солнечный"</t>
  </si>
  <si>
    <t>7460015390</t>
  </si>
  <si>
    <t>30-05-2014 00:00:00</t>
  </si>
  <si>
    <t>28855828</t>
  </si>
  <si>
    <t>ООО УК "ЮУ КЖСИ"</t>
  </si>
  <si>
    <t>7453221963</t>
  </si>
  <si>
    <t>13-09-2000 00:00:00</t>
  </si>
  <si>
    <t>31433856</t>
  </si>
  <si>
    <t>ООО Управляющая компания "Русь"</t>
  </si>
  <si>
    <t>7420007410</t>
  </si>
  <si>
    <t>06-10-2008 00:00:00</t>
  </si>
  <si>
    <t>30985668</t>
  </si>
  <si>
    <t>ООО Энерго Сетевая Компания</t>
  </si>
  <si>
    <t>7453311871</t>
  </si>
  <si>
    <t>31262343</t>
  </si>
  <si>
    <t>ООО ЮУТЭК "ТеплоСервис"</t>
  </si>
  <si>
    <t>7452096075</t>
  </si>
  <si>
    <t>30796065</t>
  </si>
  <si>
    <t>ООО компания "ФинПромСтрой"</t>
  </si>
  <si>
    <t>7415060144</t>
  </si>
  <si>
    <t>31349881</t>
  </si>
  <si>
    <t>ООО"СкладСервис 74"</t>
  </si>
  <si>
    <t>7448210660</t>
  </si>
  <si>
    <t>07-03-2018 00:00:00</t>
  </si>
  <si>
    <t>31006008</t>
  </si>
  <si>
    <t>Общество с ограниченной ответственностью  "Тургеневский"</t>
  </si>
  <si>
    <t>7451377010</t>
  </si>
  <si>
    <t>28977292</t>
  </si>
  <si>
    <t>Общество с ограниченной ответственностью "ВЕКТОР"</t>
  </si>
  <si>
    <t>7458001094</t>
  </si>
  <si>
    <t>27-09-2013 00:00:00</t>
  </si>
  <si>
    <t>31534990</t>
  </si>
  <si>
    <t>Общество с ограниченной ответственностью "Копейский завод изоляции труб"</t>
  </si>
  <si>
    <t>7411015454</t>
  </si>
  <si>
    <t>31006016</t>
  </si>
  <si>
    <t>Общество с ограниченной ответственностью "Теплосервис"</t>
  </si>
  <si>
    <t>7457006526</t>
  </si>
  <si>
    <t>27583534</t>
  </si>
  <si>
    <t>Общество с ограниченной ответственностью "Теплоснаб", г.Екатеринбург</t>
  </si>
  <si>
    <t>6658390400</t>
  </si>
  <si>
    <t>665801001</t>
  </si>
  <si>
    <t>28977307</t>
  </si>
  <si>
    <t>Общество с ограниченной ответственностью "УРАЛЭНЕРГОГРУПП"</t>
  </si>
  <si>
    <t>7457005226</t>
  </si>
  <si>
    <t>03-03-2015 00:00:00</t>
  </si>
  <si>
    <t>28871500</t>
  </si>
  <si>
    <t>Общество с ограниченной ответственностью "ЧЕСМЕНСКОЕ УПРАВЛЕНИЕ КОММУНАЛЬНОГО ХОЗЯЙСТВА"</t>
  </si>
  <si>
    <t>7458001560</t>
  </si>
  <si>
    <t>11-06-2014 00:00:00</t>
  </si>
  <si>
    <t>31006012</t>
  </si>
  <si>
    <t>Общество с ограниченной ответственностью "ЭНГЕКО-Сервис"</t>
  </si>
  <si>
    <t>7447272600</t>
  </si>
  <si>
    <t>28462423</t>
  </si>
  <si>
    <t>Общество с ограниченной ответственностью Производственная компания «Южуралмебель»</t>
  </si>
  <si>
    <t>7451099517</t>
  </si>
  <si>
    <t>28-05-2001 00:00:00</t>
  </si>
  <si>
    <t>29647774</t>
  </si>
  <si>
    <t>Общество с ограниченной ответственностю Индустриальный Парк "Станкомаш"</t>
  </si>
  <si>
    <t>7449059203</t>
  </si>
  <si>
    <t>05-02-2015 00:00:00</t>
  </si>
  <si>
    <t>26322744</t>
  </si>
  <si>
    <t>ПАО "Магнитогорский металлургический комбинат"</t>
  </si>
  <si>
    <t>7414003633</t>
  </si>
  <si>
    <t>17-10-1992 00:00:00</t>
  </si>
  <si>
    <t>26360953</t>
  </si>
  <si>
    <t>ПАО "Ростелеком" Челябинский филиал</t>
  </si>
  <si>
    <t>7707049388</t>
  </si>
  <si>
    <t>745143001</t>
  </si>
  <si>
    <t>09-09-2002 00:00:00</t>
  </si>
  <si>
    <t>26551662</t>
  </si>
  <si>
    <t>7203162698</t>
  </si>
  <si>
    <t>997150001</t>
  </si>
  <si>
    <t>01-12-2006 00:00:00</t>
  </si>
  <si>
    <t>26863812</t>
  </si>
  <si>
    <t>742202001</t>
  </si>
  <si>
    <t>26322812</t>
  </si>
  <si>
    <t>ПАО "ЧЗПСН-Профнастил"</t>
  </si>
  <si>
    <t>7447014976</t>
  </si>
  <si>
    <t>10-09-1993 00:00:00</t>
  </si>
  <si>
    <t>26361050</t>
  </si>
  <si>
    <t>Производственный отдел челябинского филиала ООО "МЕЧЕЛ-ЭНЕРГО"</t>
  </si>
  <si>
    <t>7722245108</t>
  </si>
  <si>
    <t>742032001</t>
  </si>
  <si>
    <t>26642794</t>
  </si>
  <si>
    <t>Путевая машинная станция № 173 Южно-Уральской дирекции по ремонту пути - структурного подразделения Центральной дирекции по ремонту пути - филиала ОАО "РЖД"</t>
  </si>
  <si>
    <t>740431030</t>
  </si>
  <si>
    <t>26847230</t>
  </si>
  <si>
    <t>ТСЖ "Кумысное"</t>
  </si>
  <si>
    <t>7418017203</t>
  </si>
  <si>
    <t>20-12-2010 00:00:00</t>
  </si>
  <si>
    <t>26489950</t>
  </si>
  <si>
    <t>Троицкая ГРЭС филиал ПАО "ОГК-2"</t>
  </si>
  <si>
    <t>2607018122</t>
  </si>
  <si>
    <t>742402001</t>
  </si>
  <si>
    <t>26360707</t>
  </si>
  <si>
    <t>УМП "Малахит"</t>
  </si>
  <si>
    <t>7429010070</t>
  </si>
  <si>
    <t>28869918</t>
  </si>
  <si>
    <t>Управляющая компания "Коммунальный центр"</t>
  </si>
  <si>
    <t>7401009691</t>
  </si>
  <si>
    <t>12-09-2005 00:00:00</t>
  </si>
  <si>
    <t>27637331</t>
  </si>
  <si>
    <t>ФГБУ "ФЦССХ" Минздрава России (г.Челябинск)</t>
  </si>
  <si>
    <t>7453215984</t>
  </si>
  <si>
    <t>29-03-2010 00:00:00</t>
  </si>
  <si>
    <t>26360753</t>
  </si>
  <si>
    <t>ФГКУ Комбинат "Уральский" Росрезерва</t>
  </si>
  <si>
    <t>7439004653</t>
  </si>
  <si>
    <t>743901001</t>
  </si>
  <si>
    <t>21-10-2002 00:00:00</t>
  </si>
  <si>
    <t>26360573</t>
  </si>
  <si>
    <t>ФГКУ комбинат "Скала" Росрезерва</t>
  </si>
  <si>
    <t>7407000462</t>
  </si>
  <si>
    <t>29-12-2004 00:00:00</t>
  </si>
  <si>
    <t>26360567</t>
  </si>
  <si>
    <t>ФГУП  "Приборостроительный завод"</t>
  </si>
  <si>
    <t>7405000428</t>
  </si>
  <si>
    <t>15-06-1994 00:00:00</t>
  </si>
  <si>
    <t>26360669</t>
  </si>
  <si>
    <t>ФГУП "ПО "Маяк"</t>
  </si>
  <si>
    <t>7422000795</t>
  </si>
  <si>
    <t>01-07-2002 00:00:00</t>
  </si>
  <si>
    <t>26360587</t>
  </si>
  <si>
    <t>ФКУ ИК - 21 ГУФСИН России по Челябинской области</t>
  </si>
  <si>
    <t>7409001535</t>
  </si>
  <si>
    <t>12-04-2005 00:00:00</t>
  </si>
  <si>
    <t>28036794</t>
  </si>
  <si>
    <t>ФКУ ИК-1 ГУФСИН России по Челябинской области</t>
  </si>
  <si>
    <t>7411016017</t>
  </si>
  <si>
    <t>07-06-1999 00:00:00</t>
  </si>
  <si>
    <t>26360594</t>
  </si>
  <si>
    <t>ФКУ ИК-11 ГУФСИН России по Челябинской области</t>
  </si>
  <si>
    <t>7411015937</t>
  </si>
  <si>
    <t>26643469</t>
  </si>
  <si>
    <t>ФКУ ИК-18 ГУФСИН России по Челябинской области</t>
  </si>
  <si>
    <t>7445016047</t>
  </si>
  <si>
    <t>11-04-2005 00:00:00</t>
  </si>
  <si>
    <t>26360608</t>
  </si>
  <si>
    <t>ФКУЗ "Санаторий "Лесное озеро" МВД России" (переименован из ГУ "Санаторий "Лесное озеро" МВД России)</t>
  </si>
  <si>
    <t>7413003260</t>
  </si>
  <si>
    <t>18-10-2002 00:00:00</t>
  </si>
  <si>
    <t>26360811</t>
  </si>
  <si>
    <t>Федеральное государственное автономное образовательное учреждение высшего образования "Южно-Уральский Государственный университет" (национальный исследовательский университет)"</t>
  </si>
  <si>
    <t>7453019764</t>
  </si>
  <si>
    <t>30-07-2002 00:00:00</t>
  </si>
  <si>
    <t>26575851</t>
  </si>
  <si>
    <t>Федеральное государственное казенное учреждение  "Пограничное управление ФСБ России по Челябинской области"</t>
  </si>
  <si>
    <t>7453145261</t>
  </si>
  <si>
    <t>31235012</t>
  </si>
  <si>
    <t>Филиал "Санаторий "Чебаркульский" ФГБУ "СКК " Приволжский" МО РФ</t>
  </si>
  <si>
    <t>7420003536</t>
  </si>
  <si>
    <t>20-12-2002 00:00:00</t>
  </si>
  <si>
    <t>31521500</t>
  </si>
  <si>
    <t>Филиал АО "РИР" в г. Озерске</t>
  </si>
  <si>
    <t>741343001</t>
  </si>
  <si>
    <t>30914574</t>
  </si>
  <si>
    <t>Филиал ФГБУ "ЦЖКУ" МИНОБОРОНЫ РОССИИ (по ЦВО)</t>
  </si>
  <si>
    <t>7729314745</t>
  </si>
  <si>
    <t>667043001</t>
  </si>
  <si>
    <t>26645095</t>
  </si>
  <si>
    <t>Частное учреждение "Детский оздоровительный лагерь "Еланчик" ОАО "ЧТПЗ"</t>
  </si>
  <si>
    <t>7415033126</t>
  </si>
  <si>
    <t>06-06-2001 00:00:00</t>
  </si>
  <si>
    <t>26503104</t>
  </si>
  <si>
    <t>Челябинский филиал ООО "МЕЧЕЛ-ЭНЕРГО"</t>
  </si>
  <si>
    <t>745043001</t>
  </si>
  <si>
    <t>26360992</t>
  </si>
  <si>
    <t>Южно-Уральская дирекция по тепловодоснабжению - структурное подразделение Центральной дирекции по тепловодоснабжению - филиала ОАО "РЖД"</t>
  </si>
  <si>
    <t>744945004</t>
  </si>
  <si>
    <t>26361077</t>
  </si>
  <si>
    <t>филиал ОАО "Росспиртпром" "Златоустовский ликероводочный завод" (переименован от филиал ФГУП "Росспиртпром" "Златоустовский ликероводочный завод")</t>
  </si>
  <si>
    <t>7730605160</t>
  </si>
  <si>
    <t>740443001</t>
  </si>
  <si>
    <t>16-01-2009 00:00:00</t>
  </si>
  <si>
    <t>WARM</t>
  </si>
  <si>
    <t>454080, Челябинская обл., г. Челябинск, ул. Энгельса, д. 3, каб. 410</t>
  </si>
  <si>
    <t>Рындин Игорь Николаевич</t>
  </si>
  <si>
    <t>Калмакова Ксения Сергеевна</t>
  </si>
  <si>
    <t>8 (351) 246-75-15 вн.3574</t>
  </si>
  <si>
    <t>KalmakovaKS@ustekchel.ru</t>
  </si>
  <si>
    <t>О</t>
  </si>
  <si>
    <t>Город Челябинск, Город Челябинск (75701000);</t>
  </si>
  <si>
    <t>Тарифы на тепловую энергию, поставляемую АО "УСТЭК-Челябинск" потребителям зоны теплоснабжения № 01 Челябинского городского округа</t>
  </si>
  <si>
    <t>Зона теплоснабжения №01 Челябинского городского округа</t>
  </si>
  <si>
    <t>https://portal.eias.ru/Portal/DownloadPage.aspx?type=12&amp;guid=f353e845-cf78-4b65-a2f6-94e9274e0dd4</t>
  </si>
  <si>
    <t>Перечень документов и сведений, представляемых одновременно с заявкой на подключение (техническое присоединение) к системе теплоснабжения содержится в Форме заявки на подключение (техническое присоединение) к системе теплоснабжения</t>
  </si>
  <si>
    <t>Информация о регламенте подключения (тех.присоединения) к системе теплоснабжения</t>
  </si>
  <si>
    <t>4.2</t>
  </si>
  <si>
    <t>5.1.2</t>
  </si>
  <si>
    <t>5.1.3</t>
  </si>
  <si>
    <t>Федеральный закон от 27 июля 2010 г. № 190 «О теплоснабжении»</t>
  </si>
  <si>
    <t>Постановление Правительства РФ от 05.07.2018 N 787 "О подключении (технологическом присоединении) к системам теплоснабжения, недискриминационном доступе к услугам в сфере теплоснабжения, изменении и признании утратившими силу некоторых актов Правительства Российской Федерации"</t>
  </si>
  <si>
    <t xml:space="preserve"> +7 (351) 246-57-16</t>
  </si>
  <si>
    <t xml:space="preserve"> +7 (351) 246-75-11</t>
  </si>
  <si>
    <t xml:space="preserve"> +7 (351) 246-56-78</t>
  </si>
  <si>
    <t>454091, г. Челябинск, ул. Энгельса, 3</t>
  </si>
  <si>
    <t>c 08:00 до 17:00</t>
  </si>
  <si>
    <t>пн-пт</t>
  </si>
  <si>
    <t>пн-пт: c 08:00 до 17:00</t>
  </si>
  <si>
    <t>31640158</t>
  </si>
  <si>
    <t>ООО "ТСИ"</t>
  </si>
  <si>
    <t>7453340390</t>
  </si>
  <si>
    <t>22-11-2022 00:00:00</t>
  </si>
  <si>
    <t>105/9</t>
  </si>
  <si>
    <t>05.12.2022</t>
  </si>
  <si>
    <t>31640760</t>
  </si>
  <si>
    <t>7452062968</t>
  </si>
  <si>
    <t>Начальник сектора тарифообразования</t>
  </si>
  <si>
    <t>Корректировка долгосрочного тарифа на период с 01.12.2022 по 31.12.2023</t>
  </si>
  <si>
    <t>На листе "Форма 4.2.1|Т-ТЭ| потр" в строке 24 тарифы указаны без учета НДС</t>
  </si>
  <si>
    <t>Договор поставки тепловой энергии и теплоносителя</t>
  </si>
  <si>
    <t>Договор на подключение к системе теплоснабжения</t>
  </si>
  <si>
    <t>31.12.2023</t>
  </si>
  <si>
    <t>АО "ТМК ЭСК"</t>
  </si>
  <si>
    <t>31455998</t>
  </si>
  <si>
    <t>ООО "АРТ ХОУМ"</t>
  </si>
  <si>
    <t>7448140282</t>
  </si>
  <si>
    <t>31648722</t>
  </si>
  <si>
    <t>ООО "Тепло-Инвест"</t>
  </si>
  <si>
    <t>7404047670</t>
  </si>
  <si>
    <t>16-02-2021 00:00:00</t>
  </si>
  <si>
    <t>ООО "ЭСТЭ ПСЦ"</t>
  </si>
  <si>
    <t>31731959</t>
  </si>
  <si>
    <t>ИП  КОЧНЕВ АНДРЕЙ ВАСИЛЬЕВИЧ</t>
  </si>
  <si>
    <t>744709420335</t>
  </si>
  <si>
    <t>МИНИСТЕРСТВО ТАРИФНОГО РЕГУЛИРОВАНИЯ И ЭНЕРГЕТИКИ ЧЕЛЯБИНСКОЙ ОБЛАСТИ</t>
  </si>
  <si>
    <t>7453099449</t>
  </si>
  <si>
    <t>12-10-2023 00:00:00</t>
  </si>
  <si>
    <t>МУП "ЖКХ" Троицкого муниципального района</t>
  </si>
  <si>
    <t>01-02-2024 00:00:00</t>
  </si>
  <si>
    <t>29-02-2024 00:00:00</t>
  </si>
  <si>
    <t>31589111</t>
  </si>
  <si>
    <t>МУП "Селезянского сельского поселения"</t>
  </si>
  <si>
    <t>7430036435</t>
  </si>
  <si>
    <t>20-12-2021 00:00:00</t>
  </si>
  <si>
    <t>31697513</t>
  </si>
  <si>
    <t>МУП «Ашинские тепловые сети»</t>
  </si>
  <si>
    <t>7401008779</t>
  </si>
  <si>
    <t>28-07-2003 00:00:00</t>
  </si>
  <si>
    <t>31732887</t>
  </si>
  <si>
    <t>МУП Целинное ЖКХ</t>
  </si>
  <si>
    <t>7424014465</t>
  </si>
  <si>
    <t>29-06-2023 00:00:00</t>
  </si>
  <si>
    <t>31739844</t>
  </si>
  <si>
    <t>ООО "ПрофМонтаж"</t>
  </si>
  <si>
    <t>7448204264</t>
  </si>
  <si>
    <t>08-03-2024 00:00:00</t>
  </si>
  <si>
    <t>31664292</t>
  </si>
  <si>
    <t>ООО "ТЕПЛОТЭК"</t>
  </si>
  <si>
    <t>7415111712</t>
  </si>
  <si>
    <t>01-01-2023 00:00:00</t>
  </si>
  <si>
    <t>28464471</t>
  </si>
  <si>
    <t>ООО "ТеплоЭнергоСервис"</t>
  </si>
  <si>
    <t>7420012682</t>
  </si>
  <si>
    <t>09-08-2023 00:00:00</t>
  </si>
  <si>
    <t>31715607</t>
  </si>
  <si>
    <t>ООО "Теплоснабжающее предприятие Чебаркуль"</t>
  </si>
  <si>
    <t>7415112434</t>
  </si>
  <si>
    <t>31605001</t>
  </si>
  <si>
    <t>ООО "Тимирязевское ЖКХ"</t>
  </si>
  <si>
    <t>7415109128</t>
  </si>
  <si>
    <t>31696158</t>
  </si>
  <si>
    <t>ООО «Тепло»</t>
  </si>
  <si>
    <t>7451459664</t>
  </si>
  <si>
    <t>29-07-2022 00:00:00</t>
  </si>
  <si>
    <t>31696152</t>
  </si>
  <si>
    <t>ООО «Энергосервисная компания»</t>
  </si>
  <si>
    <t>7413029653</t>
  </si>
  <si>
    <t>28-03-2023 00:00:00</t>
  </si>
  <si>
    <t>31715600</t>
  </si>
  <si>
    <t>ООО АкваСтрой</t>
  </si>
  <si>
    <t>7413028459</t>
  </si>
  <si>
    <t>31684068</t>
  </si>
  <si>
    <t>ООО ИТЦ "СТОИК"</t>
  </si>
  <si>
    <t>7447075538</t>
  </si>
  <si>
    <t>05-07-2023 00:00:00</t>
  </si>
  <si>
    <t>31666886</t>
  </si>
  <si>
    <t>ООО КомСистемы</t>
  </si>
  <si>
    <t>7451456470</t>
  </si>
  <si>
    <t>745101000</t>
  </si>
  <si>
    <t>31710643</t>
  </si>
  <si>
    <t>ООО Теплоснаб</t>
  </si>
  <si>
    <t>7460050733</t>
  </si>
  <si>
    <t>31657083</t>
  </si>
  <si>
    <t>ООО УК "Зауральский"</t>
  </si>
  <si>
    <t>7452148213</t>
  </si>
  <si>
    <t>31720439</t>
  </si>
  <si>
    <t>Общество с ограниченной ответственностью «Веста» (ООО «Веста»)</t>
  </si>
  <si>
    <t>7451398316</t>
  </si>
  <si>
    <t>ПАО "Форвард Энерго"</t>
  </si>
  <si>
    <t>26489290</t>
  </si>
  <si>
    <t>ПАО "ЧМК"</t>
  </si>
  <si>
    <t>7450001007</t>
  </si>
  <si>
    <t>31657068</t>
  </si>
  <si>
    <t>Филиал ЮГРЭС-1 ООО "Каширская ГРЭС"</t>
  </si>
  <si>
    <t>5045067325</t>
  </si>
  <si>
    <t>11.03.2024 17:05:25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</si>
</sst>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
    <numFmt numFmtId="42" formatCode="_-* #,##0\ &quot;₽&quot;_-;\-* #,##0\ &quot;₽&quot;_-;_-* &quot;-&quot;\ &quot;₽&quot;_-;_-@_-"/>
    <numFmt numFmtId="41" formatCode="_-* #,##0\ _₽_-;\-* #,##0\ _₽_-;_-* &quot;-&quot;\ _₽_-;_-@_-"/>
    <numFmt numFmtId="44" formatCode="_-* #,##0.00\ &quot;₽&quot;_-;\-* #,##0.00\ &quot;₽&quot;_-;_-* &quot;-&quot;??\ &quot;₽&quot;_-;_-@_-"/>
    <numFmt numFmtId="43" formatCode="_-* #,##0.00\ _₽_-;\-* #,##0.00\ _₽_-;_-* &quot;-&quot;??\ _₽_-;_-@_-"/>
    <numFmt numFmtId="164" formatCode="&quot;$&quot;#,##0_);[Red]\(&quot;$&quot;#,##0\)"/>
    <numFmt numFmtId="165" formatCode="#,##0.000"/>
    <numFmt numFmtId="166" formatCode="_-* #,##0.00[$€-1]_-;\-* #,##0.00[$€-1]_-;_-* &quot;-&quot;??[$€-1]_-"/>
    <numFmt numFmtId="167" formatCode="000000"/>
    <numFmt numFmtId="168" formatCode="#,##0.0"/>
    <numFmt numFmtId="169" formatCode="#,##0.0000"/>
  </numFmts>
  <fonts count="113">
    <font>
      <sz val="9"/>
      <color indexed="11"/>
      <name val="Tahoma"/>
      <family val="2"/>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0"/>
      <name val="Arial Cyr"/>
      <charset val="204"/>
    </font>
    <font>
      <sz val="10"/>
      <name val="Helv"/>
    </font>
    <font>
      <sz val="10"/>
      <name val="MS Sans Serif"/>
      <family val="2"/>
      <charset val="204"/>
    </font>
    <font>
      <sz val="8"/>
      <name val="Helv"/>
      <charset val="204"/>
    </font>
    <font>
      <sz val="9"/>
      <name val="Tahoma"/>
      <family val="2"/>
      <charset val="204"/>
    </font>
    <font>
      <sz val="12"/>
      <name val="Arial"/>
      <family val="2"/>
      <charset val="204"/>
    </font>
    <font>
      <b/>
      <sz val="9"/>
      <name val="Tahoma"/>
      <family val="2"/>
      <charset val="204"/>
    </font>
    <font>
      <sz val="8"/>
      <name val="Tahoma"/>
      <family val="2"/>
      <charset val="204"/>
    </font>
    <font>
      <sz val="8"/>
      <name val="Arial Cyr"/>
      <charset val="204"/>
    </font>
    <font>
      <sz val="9"/>
      <color indexed="9"/>
      <name val="Tahoma"/>
      <family val="2"/>
      <charset val="204"/>
    </font>
    <font>
      <b/>
      <u/>
      <sz val="9"/>
      <color indexed="12"/>
      <name val="Tahoma"/>
      <family val="2"/>
      <charset val="204"/>
    </font>
    <font>
      <sz val="11"/>
      <color indexed="62"/>
      <name val="Calibri"/>
      <family val="2"/>
      <charset val="204"/>
    </font>
    <font>
      <sz val="10"/>
      <color indexed="8"/>
      <name val="Tahoma"/>
      <family val="2"/>
      <charset val="204"/>
    </font>
    <font>
      <sz val="8"/>
      <name val="Palatino"/>
      <family val="1"/>
    </font>
    <font>
      <u/>
      <sz val="10"/>
      <color indexed="36"/>
      <name val="Arial Cyr"/>
      <charset val="204"/>
    </font>
    <font>
      <u/>
      <sz val="10"/>
      <color indexed="12"/>
      <name val="Arial Cyr"/>
      <charset val="204"/>
    </font>
    <font>
      <sz val="10"/>
      <name val="Tahoma"/>
      <family val="2"/>
      <charset val="204"/>
    </font>
    <font>
      <b/>
      <sz val="10"/>
      <name val="Tahoma"/>
      <family val="2"/>
      <charset val="204"/>
    </font>
    <font>
      <b/>
      <sz val="10"/>
      <color indexed="8"/>
      <name val="Tahoma"/>
      <family val="2"/>
      <charset val="204"/>
    </font>
    <font>
      <sz val="11"/>
      <color indexed="8"/>
      <name val="Calibri"/>
      <family val="2"/>
      <charset val="204"/>
    </font>
    <font>
      <sz val="9"/>
      <color indexed="10"/>
      <name val="Tahoma"/>
      <family val="2"/>
      <charset val="204"/>
    </font>
    <font>
      <sz val="11"/>
      <color indexed="8"/>
      <name val="Marlett"/>
      <charset val="2"/>
    </font>
    <font>
      <sz val="9"/>
      <name val="Courier New"/>
      <family val="3"/>
      <charset val="204"/>
    </font>
    <font>
      <sz val="16"/>
      <name val="Tahoma"/>
      <family val="2"/>
      <charset val="204"/>
    </font>
    <font>
      <sz val="16"/>
      <color indexed="9"/>
      <name val="Tahoma"/>
      <family val="2"/>
      <charset val="204"/>
    </font>
    <font>
      <b/>
      <sz val="14"/>
      <name val="Franklin Gothic Medium"/>
      <family val="2"/>
      <charset val="204"/>
    </font>
    <font>
      <b/>
      <sz val="9"/>
      <color indexed="62"/>
      <name val="Tahoma"/>
      <family val="2"/>
      <charset val="204"/>
    </font>
    <font>
      <sz val="9"/>
      <color indexed="55"/>
      <name val="Tahoma"/>
      <family val="2"/>
      <charset val="204"/>
    </font>
    <font>
      <sz val="8"/>
      <name val="Arial"/>
      <family val="2"/>
      <charset val="204"/>
    </font>
    <font>
      <b/>
      <u/>
      <sz val="9"/>
      <name val="Tahoma"/>
      <family val="2"/>
      <charset val="204"/>
    </font>
    <font>
      <sz val="11"/>
      <name val="Webdings2"/>
      <charset val="204"/>
    </font>
    <font>
      <sz val="11"/>
      <color indexed="55"/>
      <name val="Wingdings 2"/>
      <family val="1"/>
      <charset val="2"/>
    </font>
    <font>
      <sz val="9"/>
      <color indexed="8"/>
      <name val="Tahoma"/>
      <family val="2"/>
      <charset val="204"/>
    </font>
    <font>
      <b/>
      <sz val="9"/>
      <color indexed="8"/>
      <name val="Tahoma"/>
      <family val="2"/>
      <charset val="204"/>
    </font>
    <font>
      <u/>
      <sz val="9"/>
      <color indexed="12"/>
      <name val="Tahoma"/>
      <family val="2"/>
      <charset val="204"/>
    </font>
    <font>
      <sz val="9"/>
      <color indexed="11"/>
      <name val="Tahoma"/>
      <family val="2"/>
      <charset val="204"/>
    </font>
    <font>
      <sz val="11"/>
      <name val="Tahoma"/>
      <family val="2"/>
      <charset val="204"/>
    </font>
    <font>
      <sz val="10"/>
      <name val="Helv"/>
      <charset val="204"/>
    </font>
    <font>
      <sz val="9"/>
      <color indexed="62"/>
      <name val="Tahoma"/>
      <family val="2"/>
      <charset val="204"/>
    </font>
    <font>
      <sz val="11"/>
      <name val="Wingdings 2"/>
      <family val="1"/>
      <charset val="2"/>
    </font>
    <font>
      <b/>
      <sz val="9"/>
      <color indexed="9"/>
      <name val="Tahoma"/>
      <family val="2"/>
      <charset val="204"/>
    </font>
    <font>
      <b/>
      <u/>
      <sz val="9"/>
      <color indexed="62"/>
      <name val="Tahoma"/>
      <family val="2"/>
      <charset val="204"/>
    </font>
    <font>
      <sz val="11"/>
      <color indexed="8"/>
      <name val="Calibri"/>
      <family val="2"/>
      <charset val="204"/>
    </font>
    <font>
      <sz val="9"/>
      <color indexed="9"/>
      <name val="Tahoma"/>
      <family val="2"/>
      <charset val="204"/>
    </font>
    <font>
      <b/>
      <sz val="11"/>
      <color indexed="8"/>
      <name val="Calibri"/>
      <family val="2"/>
      <charset val="204"/>
    </font>
    <font>
      <sz val="9"/>
      <color indexed="23"/>
      <name val="Wingdings 2"/>
      <family val="1"/>
      <charset val="2"/>
    </font>
    <font>
      <sz val="10"/>
      <color indexed="11"/>
      <name val="Arial"/>
      <family val="2"/>
      <charset val="204"/>
    </font>
    <font>
      <sz val="12"/>
      <name val="Marlett"/>
      <charset val="2"/>
    </font>
    <font>
      <sz val="8"/>
      <color indexed="9"/>
      <name val="Tahoma"/>
      <family val="2"/>
      <charset val="204"/>
    </font>
    <font>
      <sz val="8"/>
      <color indexed="55"/>
      <name val="Tahoma"/>
      <family val="2"/>
      <charset val="204"/>
    </font>
    <font>
      <b/>
      <u/>
      <sz val="11"/>
      <color indexed="12"/>
      <name val="Arial"/>
      <family val="2"/>
      <charset val="204"/>
    </font>
    <font>
      <sz val="12"/>
      <color indexed="8"/>
      <name val="Tahoma"/>
      <family val="2"/>
      <charset val="204"/>
    </font>
    <font>
      <vertAlign val="superscript"/>
      <sz val="10"/>
      <name val="Tahoma"/>
      <family val="2"/>
      <charset val="204"/>
    </font>
    <font>
      <vertAlign val="superscript"/>
      <sz val="9"/>
      <name val="Tahoma"/>
      <family val="2"/>
      <charset val="204"/>
    </font>
    <font>
      <sz val="1"/>
      <color indexed="9"/>
      <name val="Tahoma"/>
      <family val="2"/>
      <charset val="204"/>
    </font>
    <font>
      <sz val="1"/>
      <name val="Tahoma"/>
      <family val="2"/>
      <charset val="204"/>
    </font>
    <font>
      <sz val="3"/>
      <name val="Tahoma"/>
      <family val="2"/>
      <charset val="204"/>
    </font>
    <font>
      <sz val="3"/>
      <color indexed="9"/>
      <name val="Tahoma"/>
      <family val="2"/>
      <charset val="204"/>
    </font>
    <font>
      <sz val="3"/>
      <color indexed="10"/>
      <name val="Tahoma"/>
      <family val="2"/>
      <charset val="204"/>
    </font>
    <font>
      <sz val="3"/>
      <color indexed="11"/>
      <name val="Tahoma"/>
      <family val="2"/>
      <charset val="204"/>
    </font>
    <font>
      <sz val="3"/>
      <color indexed="60"/>
      <name val="Tahoma"/>
      <family val="2"/>
      <charset val="204"/>
    </font>
    <font>
      <b/>
      <sz val="3"/>
      <name val="Tahoma"/>
      <family val="2"/>
      <charset val="204"/>
    </font>
    <font>
      <sz val="22"/>
      <name val="Tahoma"/>
      <family val="2"/>
      <charset val="204"/>
    </font>
    <font>
      <b/>
      <sz val="22"/>
      <name val="Tahoma"/>
      <family val="2"/>
      <charset val="204"/>
    </font>
    <font>
      <b/>
      <sz val="18"/>
      <name val="Tahoma"/>
      <family val="2"/>
      <charset val="204"/>
    </font>
    <font>
      <sz val="18"/>
      <name val="Tahoma"/>
      <family val="2"/>
      <charset val="204"/>
    </font>
    <font>
      <sz val="18"/>
      <color indexed="11"/>
      <name val="Tahoma"/>
      <family val="2"/>
      <charset val="204"/>
    </font>
    <font>
      <sz val="11"/>
      <color indexed="11"/>
      <name val="Tahoma"/>
      <family val="2"/>
      <charset val="204"/>
    </font>
    <font>
      <u/>
      <sz val="9"/>
      <color rgb="FF333399"/>
      <name val="Tahoma"/>
      <family val="2"/>
      <charset val="204"/>
    </font>
    <font>
      <sz val="11"/>
      <color theme="1"/>
      <name val="Calibri"/>
      <family val="2"/>
      <charset val="204"/>
      <scheme val="minor"/>
    </font>
    <font>
      <sz val="11"/>
      <color theme="1"/>
      <name val="Calibri"/>
      <family val="2"/>
      <scheme val="minor"/>
    </font>
    <font>
      <sz val="9"/>
      <color theme="0"/>
      <name val="Tahoma"/>
      <family val="2"/>
      <charset val="204"/>
    </font>
    <font>
      <sz val="11"/>
      <color theme="0"/>
      <name val="Webdings2"/>
      <charset val="204"/>
    </font>
    <font>
      <sz val="1"/>
      <color theme="0"/>
      <name val="Tahoma"/>
      <family val="2"/>
      <charset val="204"/>
    </font>
    <font>
      <sz val="1"/>
      <color theme="0" tint="-4.9989318521683403E-2"/>
      <name val="Tahoma"/>
      <family val="2"/>
      <charset val="204"/>
    </font>
    <font>
      <b/>
      <sz val="1"/>
      <color theme="0"/>
      <name val="Calibri"/>
      <family val="2"/>
      <charset val="204"/>
    </font>
    <font>
      <sz val="12"/>
      <color theme="0"/>
      <name val="Tahoma"/>
      <family val="2"/>
      <charset val="204"/>
    </font>
    <font>
      <sz val="8"/>
      <color theme="1"/>
      <name val="Tahoma"/>
      <family val="2"/>
      <charset val="204"/>
    </font>
    <font>
      <b/>
      <sz val="9"/>
      <color rgb="FFC00000"/>
      <name val="Tahoma"/>
      <family val="2"/>
      <charset val="204"/>
    </font>
    <font>
      <sz val="9"/>
      <color rgb="FFBCBCBC"/>
      <name val="Tahoma"/>
      <family val="2"/>
      <charset val="204"/>
    </font>
    <font>
      <sz val="15"/>
      <color theme="0"/>
      <name val="Tahoma"/>
      <family val="2"/>
      <charset val="204"/>
    </font>
    <font>
      <sz val="9"/>
      <color rgb="FFFF0000"/>
      <name val="Tahoma"/>
      <family val="2"/>
      <charset val="204"/>
    </font>
    <font>
      <sz val="5"/>
      <color rgb="FFFF0000"/>
      <name val="Tahoma"/>
      <family val="2"/>
      <charset val="204"/>
    </font>
    <font>
      <sz val="11"/>
      <color theme="0"/>
      <name val="Wingdings 2"/>
      <family val="1"/>
      <charset val="2"/>
    </font>
    <font>
      <sz val="5"/>
      <color theme="0"/>
      <name val="Tahoma"/>
      <family val="2"/>
      <charset val="204"/>
    </font>
    <font>
      <b/>
      <sz val="9"/>
      <color theme="0"/>
      <name val="Tahoma"/>
      <family val="2"/>
      <charset val="204"/>
    </font>
    <font>
      <b/>
      <sz val="18"/>
      <color theme="3"/>
      <name val="Cambria"/>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1"/>
      <color indexed="11"/>
      <name val="Tahoma"/>
      <family val="2"/>
      <charset val="204"/>
    </font>
    <font>
      <sz val="15"/>
      <name val="Tahoma"/>
      <family val="2"/>
      <charset val="204"/>
    </font>
    <font>
      <sz val="15"/>
      <color indexed="11"/>
      <name val="Tahoma"/>
      <family val="2"/>
      <charset val="204"/>
    </font>
    <font>
      <u/>
      <sz val="1"/>
      <color rgb="FF333399"/>
      <name val="Tahoma"/>
      <family val="2"/>
      <charset val="204"/>
    </font>
    <font>
      <sz val="1"/>
      <name val="Webdings2"/>
      <charset val="204"/>
    </font>
    <font>
      <b/>
      <sz val="1"/>
      <name val="Tahoma"/>
      <family val="2"/>
      <charset val="204"/>
    </font>
  </fonts>
  <fills count="45">
    <fill>
      <patternFill patternType="none"/>
    </fill>
    <fill>
      <patternFill patternType="gray125"/>
    </fill>
    <fill>
      <patternFill patternType="solid">
        <fgColor indexed="43"/>
        <bgColor indexed="64"/>
      </patternFill>
    </fill>
    <fill>
      <patternFill patternType="solid">
        <fgColor indexed="22"/>
      </patternFill>
    </fill>
    <fill>
      <patternFill patternType="solid">
        <fgColor indexed="55"/>
        <bgColor indexed="64"/>
      </patternFill>
    </fill>
    <fill>
      <patternFill patternType="solid">
        <fgColor indexed="47"/>
      </patternFill>
    </fill>
    <fill>
      <patternFill patternType="solid">
        <fgColor indexed="11"/>
        <bgColor indexed="64"/>
      </patternFill>
    </fill>
    <fill>
      <patternFill patternType="solid">
        <fgColor indexed="9"/>
        <bgColor indexed="64"/>
      </patternFill>
    </fill>
    <fill>
      <patternFill patternType="solid">
        <fgColor indexed="42"/>
        <bgColor indexed="64"/>
      </patternFill>
    </fill>
    <fill>
      <patternFill patternType="solid">
        <fgColor indexed="41"/>
        <bgColor indexed="64"/>
      </patternFill>
    </fill>
    <fill>
      <patternFill patternType="solid">
        <fgColor indexed="29"/>
        <bgColor indexed="64"/>
      </patternFill>
    </fill>
    <fill>
      <patternFill patternType="solid">
        <fgColor indexed="44"/>
        <bgColor indexed="64"/>
      </patternFill>
    </fill>
    <fill>
      <patternFill patternType="solid">
        <fgColor indexed="65"/>
        <bgColor indexed="64"/>
      </patternFill>
    </fill>
    <fill>
      <patternFill patternType="lightDown">
        <fgColor indexed="22"/>
      </patternFill>
    </fill>
    <fill>
      <patternFill patternType="solid">
        <fgColor indexed="2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48">
    <border>
      <left/>
      <right/>
      <top/>
      <bottom/>
      <diagonal/>
    </border>
    <border>
      <left style="thin">
        <color indexed="23"/>
      </left>
      <right style="thin">
        <color indexed="23"/>
      </right>
      <top style="thin">
        <color indexed="23"/>
      </top>
      <bottom style="thin">
        <color indexed="23"/>
      </bottom>
      <diagonal/>
    </border>
    <border>
      <left style="thick">
        <color indexed="23"/>
      </left>
      <right style="thick">
        <color indexed="23"/>
      </right>
      <top style="thick">
        <color indexed="23"/>
      </top>
      <bottom style="thick">
        <color indexed="23"/>
      </bottom>
      <diagonal/>
    </border>
    <border>
      <left style="medium">
        <color indexed="64"/>
      </left>
      <right style="thin">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style="thin">
        <color indexed="23"/>
      </right>
      <top/>
      <bottom style="thin">
        <color indexed="23"/>
      </bottom>
      <diagonal/>
    </border>
    <border>
      <left/>
      <right/>
      <top/>
      <bottom style="thin">
        <color indexed="23"/>
      </bottom>
      <diagonal/>
    </border>
    <border>
      <left style="thin">
        <color indexed="23"/>
      </left>
      <right/>
      <top/>
      <bottom style="thin">
        <color indexed="23"/>
      </bottom>
      <diagonal/>
    </border>
    <border>
      <left/>
      <right style="thin">
        <color indexed="23"/>
      </right>
      <top/>
      <bottom/>
      <diagonal/>
    </border>
    <border>
      <left style="thin">
        <color indexed="23"/>
      </left>
      <right/>
      <top/>
      <bottom/>
      <diagonal/>
    </border>
    <border>
      <left style="thin">
        <color indexed="63"/>
      </left>
      <right style="thin">
        <color indexed="63"/>
      </right>
      <top style="thin">
        <color indexed="63"/>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22"/>
      </top>
      <bottom style="thin">
        <color indexed="22"/>
      </bottom>
      <diagonal/>
    </border>
    <border>
      <left style="thin">
        <color indexed="22"/>
      </left>
      <right style="thin">
        <color indexed="22"/>
      </right>
      <top style="thin">
        <color indexed="22"/>
      </top>
      <bottom/>
      <diagonal/>
    </border>
    <border>
      <left/>
      <right/>
      <top/>
      <bottom style="thin">
        <color indexed="22"/>
      </bottom>
      <diagonal/>
    </border>
    <border>
      <left/>
      <right style="thin">
        <color indexed="22"/>
      </right>
      <top/>
      <bottom style="thin">
        <color indexed="22"/>
      </bottom>
      <diagonal/>
    </border>
    <border>
      <left style="thin">
        <color indexed="22"/>
      </left>
      <right/>
      <top style="thin">
        <color indexed="22"/>
      </top>
      <bottom/>
      <diagonal/>
    </border>
    <border>
      <left/>
      <right style="thin">
        <color indexed="22"/>
      </right>
      <top/>
      <bottom/>
      <diagonal/>
    </border>
    <border>
      <left/>
      <right style="thin">
        <color indexed="22"/>
      </right>
      <top style="thin">
        <color indexed="22"/>
      </top>
      <bottom/>
      <diagonal/>
    </border>
    <border>
      <left/>
      <right/>
      <top style="dotted">
        <color indexed="64"/>
      </top>
      <bottom style="dotted">
        <color indexed="64"/>
      </bottom>
      <diagonal/>
    </border>
    <border>
      <left/>
      <right/>
      <top style="thin">
        <color indexed="22"/>
      </top>
      <bottom/>
      <diagonal/>
    </border>
    <border>
      <left style="thin">
        <color indexed="22"/>
      </left>
      <right/>
      <top/>
      <bottom/>
      <diagonal/>
    </border>
    <border>
      <left style="thin">
        <color indexed="22"/>
      </left>
      <right/>
      <top/>
      <bottom style="thin">
        <color indexed="22"/>
      </bottom>
      <diagonal/>
    </border>
    <border>
      <left style="thin">
        <color indexed="22"/>
      </left>
      <right style="thin">
        <color indexed="22"/>
      </right>
      <top/>
      <bottom style="thin">
        <color indexed="22"/>
      </bottom>
      <diagonal/>
    </border>
    <border>
      <left style="thin">
        <color indexed="55"/>
      </left>
      <right/>
      <top/>
      <bottom/>
      <diagonal/>
    </border>
    <border>
      <left style="thin">
        <color indexed="22"/>
      </left>
      <right style="thin">
        <color indexed="22"/>
      </right>
      <top/>
      <bottom/>
      <diagonal/>
    </border>
    <border>
      <left style="thin">
        <color rgb="FFD3DBDB"/>
      </left>
      <right style="thin">
        <color rgb="FFD3DBDB"/>
      </right>
      <top style="thin">
        <color rgb="FFD3DBDB"/>
      </top>
      <bottom style="thin">
        <color rgb="FFD3DBDB"/>
      </bottom>
      <diagonal/>
    </border>
    <border>
      <left style="thin">
        <color rgb="FFD3DBDB"/>
      </left>
      <right/>
      <top style="thin">
        <color rgb="FFD3DBDB"/>
      </top>
      <bottom style="thin">
        <color rgb="FFD3DBDB"/>
      </bottom>
      <diagonal/>
    </border>
    <border>
      <left/>
      <right/>
      <top style="thin">
        <color rgb="FFD3DBDB"/>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thin">
        <color rgb="FFBCBCBC"/>
      </top>
      <bottom style="thin">
        <color rgb="FFBCBCBC"/>
      </bottom>
      <diagonal/>
    </border>
    <border>
      <left/>
      <right/>
      <top style="thin">
        <color rgb="FFBCBCBC"/>
      </top>
      <bottom style="thin">
        <color rgb="FFBCBCBC"/>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rgb="FFD3DBDB"/>
      </top>
      <bottom style="thin">
        <color rgb="FFD3DBDB"/>
      </bottom>
      <diagonal/>
    </border>
    <border>
      <left/>
      <right/>
      <top/>
      <bottom style="thin">
        <color rgb="FFD3DBDB"/>
      </bottom>
      <diagonal/>
    </border>
    <border>
      <left style="thin">
        <color indexed="22"/>
      </left>
      <right style="thin">
        <color indexed="22"/>
      </right>
      <top style="thin">
        <color indexed="22"/>
      </top>
      <bottom style="double">
        <color indexed="55"/>
      </bottom>
      <diagonal/>
    </border>
  </borders>
  <cellStyleXfs count="124">
    <xf numFmtId="49" fontId="0" fillId="0" borderId="0" applyBorder="0">
      <alignment vertical="top"/>
    </xf>
    <xf numFmtId="0" fontId="7" fillId="0" borderId="0"/>
    <xf numFmtId="166" fontId="7" fillId="0" borderId="0"/>
    <xf numFmtId="0" fontId="43" fillId="0" borderId="0"/>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164" fontId="8" fillId="0" borderId="0" applyFont="0" applyFill="0" applyBorder="0" applyAlignment="0" applyProtection="0"/>
    <xf numFmtId="168" fontId="10" fillId="2" borderId="0">
      <protection locked="0"/>
    </xf>
    <xf numFmtId="0" fontId="19" fillId="0" borderId="0" applyFill="0" applyBorder="0" applyProtection="0">
      <alignment vertical="center"/>
    </xf>
    <xf numFmtId="165" fontId="10" fillId="2" borderId="0">
      <protection locked="0"/>
    </xf>
    <xf numFmtId="169" fontId="10" fillId="2" borderId="0">
      <protection locked="0"/>
    </xf>
    <xf numFmtId="0" fontId="20" fillId="0" borderId="0" applyNumberFormat="0" applyFill="0" applyBorder="0" applyAlignment="0" applyProtection="0">
      <alignment vertical="top"/>
      <protection locked="0"/>
    </xf>
    <xf numFmtId="0" fontId="22" fillId="3" borderId="1" applyNumberFormat="0" applyAlignment="0"/>
    <xf numFmtId="0" fontId="21" fillId="0" borderId="0" applyNumberFormat="0" applyFill="0" applyBorder="0" applyAlignment="0" applyProtection="0">
      <alignment vertical="top"/>
      <protection locked="0"/>
    </xf>
    <xf numFmtId="0" fontId="11" fillId="0" borderId="0" applyNumberFormat="0" applyFill="0" applyBorder="0" applyAlignment="0" applyProtection="0"/>
    <xf numFmtId="0" fontId="9" fillId="0" borderId="0"/>
    <xf numFmtId="0" fontId="19" fillId="0" borderId="0" applyFill="0" applyBorder="0" applyProtection="0">
      <alignment vertical="center"/>
    </xf>
    <xf numFmtId="0" fontId="19" fillId="0" borderId="0" applyFill="0" applyBorder="0" applyProtection="0">
      <alignment vertical="center"/>
    </xf>
    <xf numFmtId="49" fontId="42" fillId="4" borderId="2" applyNumberFormat="0">
      <alignment horizontal="center" vertical="center"/>
    </xf>
    <xf numFmtId="0" fontId="17" fillId="5" borderId="1" applyNumberFormat="0" applyAlignment="0" applyProtection="0"/>
    <xf numFmtId="0" fontId="74"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31" fillId="0" borderId="0" applyBorder="0">
      <alignment horizontal="center" vertical="center" wrapText="1"/>
    </xf>
    <xf numFmtId="0" fontId="12" fillId="0" borderId="3" applyBorder="0">
      <alignment horizontal="center" vertical="center" wrapText="1"/>
    </xf>
    <xf numFmtId="4" fontId="10" fillId="2" borderId="4" applyBorder="0">
      <alignment horizontal="right"/>
    </xf>
    <xf numFmtId="49" fontId="10" fillId="0" borderId="0" applyBorder="0">
      <alignment vertical="top"/>
    </xf>
    <xf numFmtId="0" fontId="25" fillId="0" borderId="0"/>
    <xf numFmtId="0" fontId="75" fillId="0" borderId="0"/>
    <xf numFmtId="0" fontId="76" fillId="0" borderId="0"/>
    <xf numFmtId="0" fontId="6" fillId="0" borderId="0"/>
    <xf numFmtId="0" fontId="41" fillId="6" borderId="0" applyNumberFormat="0" applyBorder="0" applyAlignment="0">
      <alignment horizontal="left" vertical="center"/>
    </xf>
    <xf numFmtId="49" fontId="10" fillId="0" borderId="0" applyBorder="0">
      <alignment vertical="top"/>
    </xf>
    <xf numFmtId="49" fontId="41" fillId="0" borderId="0" applyBorder="0">
      <alignment vertical="top"/>
    </xf>
    <xf numFmtId="49" fontId="10" fillId="6" borderId="0" applyBorder="0">
      <alignment vertical="top"/>
    </xf>
    <xf numFmtId="49" fontId="38" fillId="7" borderId="0" applyBorder="0">
      <alignment vertical="top"/>
    </xf>
    <xf numFmtId="0" fontId="6" fillId="0" borderId="0"/>
    <xf numFmtId="49" fontId="10" fillId="0" borderId="0" applyBorder="0">
      <alignment vertical="top"/>
    </xf>
    <xf numFmtId="0" fontId="25" fillId="0" borderId="0"/>
    <xf numFmtId="49" fontId="10" fillId="0" borderId="0" applyBorder="0">
      <alignment vertical="top"/>
    </xf>
    <xf numFmtId="0" fontId="6" fillId="0" borderId="0"/>
    <xf numFmtId="49" fontId="10" fillId="0" borderId="0" applyBorder="0">
      <alignment vertical="top"/>
    </xf>
    <xf numFmtId="0" fontId="6" fillId="0" borderId="0"/>
    <xf numFmtId="0" fontId="10" fillId="0" borderId="0">
      <alignment horizontal="left" vertical="center"/>
    </xf>
    <xf numFmtId="0" fontId="6" fillId="0" borderId="0"/>
    <xf numFmtId="0" fontId="6" fillId="0" borderId="0"/>
    <xf numFmtId="0" fontId="25" fillId="0" borderId="0"/>
    <xf numFmtId="0" fontId="92" fillId="0" borderId="0" applyNumberFormat="0" applyFill="0" applyBorder="0" applyAlignment="0" applyProtection="0"/>
    <xf numFmtId="0" fontId="93" fillId="0" borderId="36" applyNumberFormat="0" applyFill="0" applyAlignment="0" applyProtection="0"/>
    <xf numFmtId="0" fontId="94" fillId="0" borderId="37" applyNumberFormat="0" applyFill="0" applyAlignment="0" applyProtection="0"/>
    <xf numFmtId="0" fontId="95" fillId="0" borderId="38" applyNumberFormat="0" applyFill="0" applyAlignment="0" applyProtection="0"/>
    <xf numFmtId="0" fontId="95" fillId="0" borderId="0" applyNumberFormat="0" applyFill="0" applyBorder="0" applyAlignment="0" applyProtection="0"/>
    <xf numFmtId="0" fontId="96" fillId="15" borderId="0" applyNumberFormat="0" applyBorder="0" applyAlignment="0" applyProtection="0"/>
    <xf numFmtId="0" fontId="97" fillId="16" borderId="0" applyNumberFormat="0" applyBorder="0" applyAlignment="0" applyProtection="0"/>
    <xf numFmtId="0" fontId="98" fillId="17" borderId="0" applyNumberFormat="0" applyBorder="0" applyAlignment="0" applyProtection="0"/>
    <xf numFmtId="0" fontId="99" fillId="18" borderId="39" applyNumberFormat="0" applyAlignment="0" applyProtection="0"/>
    <xf numFmtId="0" fontId="100" fillId="18" borderId="40" applyNumberFormat="0" applyAlignment="0" applyProtection="0"/>
    <xf numFmtId="0" fontId="101" fillId="0" borderId="41" applyNumberFormat="0" applyFill="0" applyAlignment="0" applyProtection="0"/>
    <xf numFmtId="0" fontId="102" fillId="19" borderId="42" applyNumberFormat="0" applyAlignment="0" applyProtection="0"/>
    <xf numFmtId="0" fontId="103" fillId="0" borderId="0" applyNumberFormat="0" applyFill="0" applyBorder="0" applyAlignment="0" applyProtection="0"/>
    <xf numFmtId="0" fontId="41" fillId="20" borderId="43" applyNumberFormat="0" applyFont="0" applyAlignment="0" applyProtection="0"/>
    <xf numFmtId="0" fontId="104" fillId="0" borderId="0" applyNumberFormat="0" applyFill="0" applyBorder="0" applyAlignment="0" applyProtection="0"/>
    <xf numFmtId="0" fontId="105" fillId="0" borderId="44" applyNumberFormat="0" applyFill="0" applyAlignment="0" applyProtection="0"/>
    <xf numFmtId="0" fontId="106" fillId="21" borderId="0" applyNumberFormat="0" applyBorder="0" applyAlignment="0" applyProtection="0"/>
    <xf numFmtId="0" fontId="75" fillId="22" borderId="0" applyNumberFormat="0" applyBorder="0" applyAlignment="0" applyProtection="0"/>
    <xf numFmtId="0" fontId="75" fillId="23" borderId="0" applyNumberFormat="0" applyBorder="0" applyAlignment="0" applyProtection="0"/>
    <xf numFmtId="0" fontId="106" fillId="24" borderId="0" applyNumberFormat="0" applyBorder="0" applyAlignment="0" applyProtection="0"/>
    <xf numFmtId="0" fontId="106" fillId="25" borderId="0" applyNumberFormat="0" applyBorder="0" applyAlignment="0" applyProtection="0"/>
    <xf numFmtId="0" fontId="75" fillId="26" borderId="0" applyNumberFormat="0" applyBorder="0" applyAlignment="0" applyProtection="0"/>
    <xf numFmtId="0" fontId="75" fillId="27" borderId="0" applyNumberFormat="0" applyBorder="0" applyAlignment="0" applyProtection="0"/>
    <xf numFmtId="0" fontId="106" fillId="28" borderId="0" applyNumberFormat="0" applyBorder="0" applyAlignment="0" applyProtection="0"/>
    <xf numFmtId="0" fontId="106" fillId="29" borderId="0" applyNumberFormat="0" applyBorder="0" applyAlignment="0" applyProtection="0"/>
    <xf numFmtId="0" fontId="75" fillId="30" borderId="0" applyNumberFormat="0" applyBorder="0" applyAlignment="0" applyProtection="0"/>
    <xf numFmtId="0" fontId="75" fillId="31" borderId="0" applyNumberFormat="0" applyBorder="0" applyAlignment="0" applyProtection="0"/>
    <xf numFmtId="0" fontId="106" fillId="32" borderId="0" applyNumberFormat="0" applyBorder="0" applyAlignment="0" applyProtection="0"/>
    <xf numFmtId="0" fontId="106" fillId="33" borderId="0" applyNumberFormat="0" applyBorder="0" applyAlignment="0" applyProtection="0"/>
    <xf numFmtId="0" fontId="75" fillId="34" borderId="0" applyNumberFormat="0" applyBorder="0" applyAlignment="0" applyProtection="0"/>
    <xf numFmtId="0" fontId="75" fillId="35" borderId="0" applyNumberFormat="0" applyBorder="0" applyAlignment="0" applyProtection="0"/>
    <xf numFmtId="0" fontId="106" fillId="36" borderId="0" applyNumberFormat="0" applyBorder="0" applyAlignment="0" applyProtection="0"/>
    <xf numFmtId="0" fontId="106" fillId="37" borderId="0" applyNumberFormat="0" applyBorder="0" applyAlignment="0" applyProtection="0"/>
    <xf numFmtId="0" fontId="75" fillId="38" borderId="0" applyNumberFormat="0" applyBorder="0" applyAlignment="0" applyProtection="0"/>
    <xf numFmtId="0" fontId="75" fillId="39" borderId="0" applyNumberFormat="0" applyBorder="0" applyAlignment="0" applyProtection="0"/>
    <xf numFmtId="0" fontId="106" fillId="40" borderId="0" applyNumberFormat="0" applyBorder="0" applyAlignment="0" applyProtection="0"/>
    <xf numFmtId="0" fontId="106" fillId="41" borderId="0" applyNumberFormat="0" applyBorder="0" applyAlignment="0" applyProtection="0"/>
    <xf numFmtId="0" fontId="75" fillId="42" borderId="0" applyNumberFormat="0" applyBorder="0" applyAlignment="0" applyProtection="0"/>
    <xf numFmtId="0" fontId="75" fillId="43" borderId="0" applyNumberFormat="0" applyBorder="0" applyAlignment="0" applyProtection="0"/>
    <xf numFmtId="0" fontId="106" fillId="44" borderId="0" applyNumberFormat="0" applyBorder="0" applyAlignment="0" applyProtection="0"/>
    <xf numFmtId="0" fontId="5" fillId="0" borderId="0"/>
    <xf numFmtId="43" fontId="41" fillId="0" borderId="0" applyFont="0" applyFill="0" applyBorder="0" applyAlignment="0" applyProtection="0"/>
    <xf numFmtId="41" fontId="41" fillId="0" borderId="0" applyFont="0" applyFill="0" applyBorder="0" applyAlignment="0" applyProtection="0"/>
    <xf numFmtId="44" fontId="41" fillId="0" borderId="0" applyFont="0" applyFill="0" applyBorder="0" applyAlignment="0" applyProtection="0"/>
    <xf numFmtId="42" fontId="41" fillId="0" borderId="0" applyFont="0" applyFill="0" applyBorder="0" applyAlignment="0" applyProtection="0"/>
    <xf numFmtId="9" fontId="41" fillId="0" borderId="0" applyFont="0" applyFill="0" applyBorder="0" applyAlignment="0" applyProtection="0"/>
    <xf numFmtId="0" fontId="4" fillId="0" borderId="0"/>
    <xf numFmtId="0" fontId="22" fillId="0" borderId="1" applyNumberFormat="0" applyAlignment="0">
      <protection locked="0"/>
    </xf>
    <xf numFmtId="0" fontId="5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4" fillId="0" borderId="0"/>
    <xf numFmtId="0" fontId="6" fillId="0" borderId="0"/>
    <xf numFmtId="0" fontId="25" fillId="0" borderId="0"/>
    <xf numFmtId="49" fontId="41" fillId="0" borderId="0" applyBorder="0">
      <alignment vertical="top"/>
    </xf>
    <xf numFmtId="49" fontId="41" fillId="0" borderId="0" applyBorder="0">
      <alignment vertical="top"/>
    </xf>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74" fillId="0" borderId="0" applyNumberFormat="0" applyFill="0" applyBorder="0" applyAlignment="0" applyProtection="0">
      <alignment vertical="top"/>
      <protection locked="0"/>
    </xf>
    <xf numFmtId="0" fontId="12" fillId="7" borderId="6" applyNumberFormat="0" applyFont="0" applyFill="0" applyAlignment="0" applyProtection="0">
      <alignment horizontal="center" vertical="center" wrapText="1"/>
    </xf>
    <xf numFmtId="49" fontId="10" fillId="0" borderId="0" applyBorder="0">
      <alignment vertical="top"/>
    </xf>
    <xf numFmtId="0" fontId="2" fillId="0" borderId="0"/>
    <xf numFmtId="0" fontId="1" fillId="0" borderId="0"/>
  </cellStyleXfs>
  <cellXfs count="1323">
    <xf numFmtId="49" fontId="0" fillId="0" borderId="0" xfId="0">
      <alignment vertical="top"/>
    </xf>
    <xf numFmtId="0" fontId="59" fillId="0" borderId="0" xfId="54" applyFont="1" applyFill="1" applyAlignment="1" applyProtection="1">
      <alignment vertical="top" wrapText="1"/>
    </xf>
    <xf numFmtId="49" fontId="10" fillId="0" borderId="0" xfId="0" applyFont="1" applyProtection="1">
      <alignment vertical="top"/>
    </xf>
    <xf numFmtId="49" fontId="0" fillId="0" borderId="0" xfId="0" applyProtection="1">
      <alignment vertical="top"/>
    </xf>
    <xf numFmtId="49" fontId="10" fillId="8" borderId="4" xfId="0" applyFont="1" applyFill="1" applyBorder="1" applyAlignment="1" applyProtection="1">
      <alignment horizontal="center" vertical="top"/>
    </xf>
    <xf numFmtId="49" fontId="0" fillId="0" borderId="0" xfId="0" applyNumberFormat="1" applyProtection="1">
      <alignment vertical="top"/>
    </xf>
    <xf numFmtId="49" fontId="10" fillId="0" borderId="0" xfId="0" applyNumberFormat="1" applyFont="1" applyAlignment="1" applyProtection="1">
      <alignment vertical="top" wrapText="1"/>
    </xf>
    <xf numFmtId="49" fontId="10" fillId="0" borderId="0" xfId="0" applyNumberFormat="1" applyFont="1" applyAlignment="1" applyProtection="1">
      <alignment vertical="center" wrapText="1"/>
    </xf>
    <xf numFmtId="49" fontId="10" fillId="0" borderId="0" xfId="50" applyFont="1" applyAlignment="1" applyProtection="1">
      <alignment vertical="center" wrapText="1"/>
    </xf>
    <xf numFmtId="49" fontId="15" fillId="0" borderId="0" xfId="50" applyFont="1" applyAlignment="1" applyProtection="1">
      <alignment vertical="center"/>
    </xf>
    <xf numFmtId="0" fontId="15" fillId="0" borderId="0" xfId="49" applyFont="1" applyAlignment="1" applyProtection="1">
      <alignment horizontal="center" vertical="center" wrapText="1"/>
    </xf>
    <xf numFmtId="0" fontId="10" fillId="0" borderId="0" xfId="49" applyFont="1" applyAlignment="1" applyProtection="1">
      <alignment vertical="center" wrapText="1"/>
    </xf>
    <xf numFmtId="0" fontId="10" fillId="0" borderId="0" xfId="49" applyFont="1" applyAlignment="1" applyProtection="1">
      <alignment horizontal="left" vertical="center" wrapText="1"/>
    </xf>
    <xf numFmtId="0" fontId="10" fillId="0" borderId="0" xfId="49" applyFont="1" applyProtection="1"/>
    <xf numFmtId="0" fontId="10" fillId="7" borderId="0" xfId="49" applyFont="1" applyFill="1" applyBorder="1" applyProtection="1"/>
    <xf numFmtId="0" fontId="28" fillId="0" borderId="0" xfId="49" applyFont="1"/>
    <xf numFmtId="49" fontId="10" fillId="0" borderId="0" xfId="46" applyFont="1" applyProtection="1">
      <alignment vertical="top"/>
    </xf>
    <xf numFmtId="49" fontId="10" fillId="0" borderId="0" xfId="46" applyProtection="1">
      <alignment vertical="top"/>
    </xf>
    <xf numFmtId="0" fontId="15" fillId="0" borderId="0" xfId="52" applyFont="1" applyAlignment="1" applyProtection="1">
      <alignment vertical="center" wrapText="1"/>
    </xf>
    <xf numFmtId="0" fontId="15" fillId="0" borderId="0" xfId="52" applyFont="1" applyAlignment="1" applyProtection="1">
      <alignment horizontal="center" vertical="center" wrapText="1"/>
    </xf>
    <xf numFmtId="0" fontId="26" fillId="0" borderId="0" xfId="52" applyFont="1" applyAlignment="1" applyProtection="1">
      <alignment vertical="center" wrapText="1"/>
    </xf>
    <xf numFmtId="0" fontId="10" fillId="7" borderId="0" xfId="52" applyFont="1" applyFill="1" applyBorder="1" applyAlignment="1" applyProtection="1">
      <alignment vertical="center" wrapText="1"/>
    </xf>
    <xf numFmtId="0" fontId="10" fillId="0" borderId="0" xfId="52" applyFont="1" applyAlignment="1" applyProtection="1">
      <alignment horizontal="center" vertical="center" wrapText="1"/>
    </xf>
    <xf numFmtId="0" fontId="10" fillId="0" borderId="0" xfId="52" applyFont="1" applyAlignment="1" applyProtection="1">
      <alignment vertical="center" wrapText="1"/>
    </xf>
    <xf numFmtId="0" fontId="29" fillId="7" borderId="0" xfId="52" applyFont="1" applyFill="1" applyBorder="1" applyAlignment="1" applyProtection="1">
      <alignment vertical="center" wrapText="1"/>
    </xf>
    <xf numFmtId="0" fontId="10" fillId="7" borderId="0" xfId="52" applyFont="1" applyFill="1" applyBorder="1" applyAlignment="1" applyProtection="1">
      <alignment horizontal="right" vertical="center" wrapText="1" indent="1"/>
    </xf>
    <xf numFmtId="0" fontId="15" fillId="7" borderId="0" xfId="52" applyNumberFormat="1" applyFont="1" applyFill="1" applyBorder="1" applyAlignment="1" applyProtection="1">
      <alignment horizontal="center" vertical="center" wrapText="1"/>
    </xf>
    <xf numFmtId="0" fontId="10" fillId="7" borderId="0" xfId="52" applyFont="1" applyFill="1" applyBorder="1" applyAlignment="1" applyProtection="1">
      <alignment horizontal="center" vertical="center" wrapText="1"/>
    </xf>
    <xf numFmtId="0" fontId="26" fillId="0" borderId="0" xfId="52" applyFont="1" applyAlignment="1" applyProtection="1">
      <alignment horizontal="center" vertical="center" wrapText="1"/>
    </xf>
    <xf numFmtId="0" fontId="30" fillId="7" borderId="0" xfId="52" applyNumberFormat="1" applyFont="1" applyFill="1" applyBorder="1" applyAlignment="1" applyProtection="1">
      <alignment horizontal="center" vertical="center" wrapText="1"/>
    </xf>
    <xf numFmtId="0" fontId="10" fillId="7" borderId="0" xfId="52" applyNumberFormat="1" applyFont="1" applyFill="1" applyBorder="1" applyAlignment="1" applyProtection="1">
      <alignment horizontal="right" vertical="center" wrapText="1" indent="1"/>
    </xf>
    <xf numFmtId="0" fontId="10" fillId="0" borderId="0" xfId="52" applyFont="1" applyFill="1" applyAlignment="1" applyProtection="1">
      <alignment vertical="center"/>
    </xf>
    <xf numFmtId="49" fontId="10" fillId="7" borderId="0" xfId="52" applyNumberFormat="1" applyFont="1" applyFill="1" applyBorder="1" applyAlignment="1" applyProtection="1">
      <alignment horizontal="right" vertical="center" wrapText="1" indent="1"/>
    </xf>
    <xf numFmtId="49" fontId="29" fillId="7" borderId="0" xfId="52" applyNumberFormat="1" applyFont="1" applyFill="1" applyBorder="1" applyAlignment="1" applyProtection="1">
      <alignment horizontal="center" vertical="center" wrapText="1"/>
    </xf>
    <xf numFmtId="49" fontId="10" fillId="9" borderId="5" xfId="52" applyNumberFormat="1" applyFont="1" applyFill="1" applyBorder="1" applyAlignment="1" applyProtection="1">
      <alignment horizontal="center" vertical="center" wrapText="1"/>
      <protection locked="0"/>
    </xf>
    <xf numFmtId="49" fontId="0" fillId="10" borderId="0" xfId="0" applyFill="1" applyProtection="1">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0" fontId="10" fillId="7" borderId="0" xfId="54" applyFont="1" applyFill="1" applyBorder="1" applyAlignment="1" applyProtection="1">
      <alignment horizontal="right" vertical="center" wrapText="1"/>
    </xf>
    <xf numFmtId="0" fontId="26" fillId="0" borderId="0" xfId="52" applyNumberFormat="1" applyFont="1" applyFill="1" applyBorder="1" applyAlignment="1" applyProtection="1">
      <alignment horizontal="center" vertical="top" wrapText="1"/>
    </xf>
    <xf numFmtId="0" fontId="0" fillId="7" borderId="0" xfId="52" applyFont="1" applyFill="1" applyBorder="1" applyAlignment="1" applyProtection="1">
      <alignment horizontal="center" vertical="center" wrapText="1"/>
    </xf>
    <xf numFmtId="49" fontId="0" fillId="7" borderId="0" xfId="52" applyNumberFormat="1" applyFont="1" applyFill="1" applyBorder="1" applyAlignment="1" applyProtection="1">
      <alignment horizontal="right" vertical="center" wrapText="1" indent="1"/>
    </xf>
    <xf numFmtId="49" fontId="33" fillId="7" borderId="0" xfId="33" applyNumberFormat="1" applyFont="1" applyFill="1" applyBorder="1" applyAlignment="1" applyProtection="1">
      <alignment horizontal="center" vertical="center" wrapText="1"/>
    </xf>
    <xf numFmtId="49" fontId="0" fillId="0" borderId="0" xfId="0" applyBorder="1">
      <alignment vertical="top"/>
    </xf>
    <xf numFmtId="0" fontId="10" fillId="0" borderId="5" xfId="51" applyFont="1" applyFill="1" applyBorder="1" applyAlignment="1" applyProtection="1">
      <alignment vertical="center" wrapText="1"/>
    </xf>
    <xf numFmtId="0" fontId="0" fillId="0" borderId="5" xfId="51" applyFont="1" applyFill="1" applyBorder="1" applyAlignment="1" applyProtection="1">
      <alignment vertical="center" wrapText="1"/>
    </xf>
    <xf numFmtId="49" fontId="0" fillId="0" borderId="0" xfId="0" applyFont="1">
      <alignment vertical="top"/>
    </xf>
    <xf numFmtId="0" fontId="37" fillId="7" borderId="0" xfId="54" applyFont="1" applyFill="1" applyBorder="1" applyAlignment="1" applyProtection="1">
      <alignment horizontal="center" vertical="center" wrapText="1"/>
    </xf>
    <xf numFmtId="0" fontId="37" fillId="7" borderId="0" xfId="49" applyFont="1" applyFill="1" applyBorder="1" applyAlignment="1" applyProtection="1">
      <alignment horizontal="center"/>
    </xf>
    <xf numFmtId="0" fontId="37" fillId="0" borderId="0" xfId="49" applyFont="1" applyAlignment="1" applyProtection="1">
      <alignment horizontal="center" vertical="center"/>
    </xf>
    <xf numFmtId="0" fontId="37" fillId="7" borderId="0" xfId="49" applyFont="1" applyFill="1" applyBorder="1" applyAlignment="1" applyProtection="1">
      <alignment horizontal="center" vertical="center"/>
    </xf>
    <xf numFmtId="49" fontId="35" fillId="0" borderId="6" xfId="0" applyFont="1" applyBorder="1" applyAlignment="1">
      <alignment vertical="top" wrapText="1"/>
    </xf>
    <xf numFmtId="0" fontId="0" fillId="7" borderId="0" xfId="52" applyNumberFormat="1" applyFont="1" applyFill="1" applyBorder="1" applyAlignment="1" applyProtection="1">
      <alignment horizontal="right" vertical="center" wrapText="1" indent="1"/>
    </xf>
    <xf numFmtId="0" fontId="0" fillId="0" borderId="6" xfId="36" applyFont="1" applyBorder="1" applyAlignment="1" applyProtection="1">
      <alignment horizontal="justify" vertical="top" wrapText="1"/>
    </xf>
    <xf numFmtId="0" fontId="6" fillId="0" borderId="0" xfId="39" applyProtection="1"/>
    <xf numFmtId="0" fontId="49" fillId="0" borderId="0" xfId="52" applyFont="1" applyAlignment="1" applyProtection="1">
      <alignment horizontal="center" vertical="center" wrapText="1"/>
    </xf>
    <xf numFmtId="49" fontId="27" fillId="7" borderId="7" xfId="43" applyFont="1" applyFill="1" applyBorder="1" applyAlignment="1" applyProtection="1">
      <alignment vertical="center" wrapText="1"/>
    </xf>
    <xf numFmtId="49" fontId="24" fillId="7" borderId="8" xfId="43" applyFont="1" applyFill="1" applyBorder="1" applyAlignment="1">
      <alignment horizontal="left" vertical="center" wrapText="1"/>
    </xf>
    <xf numFmtId="49" fontId="24" fillId="7" borderId="9" xfId="43" applyFont="1" applyFill="1" applyBorder="1" applyAlignment="1">
      <alignment horizontal="left" vertical="center" wrapText="1"/>
    </xf>
    <xf numFmtId="49" fontId="27" fillId="7" borderId="10" xfId="43" applyFont="1" applyFill="1" applyBorder="1" applyAlignment="1" applyProtection="1">
      <alignment vertical="center" wrapText="1"/>
    </xf>
    <xf numFmtId="49" fontId="18" fillId="7" borderId="0" xfId="43" applyFont="1" applyFill="1" applyBorder="1" applyAlignment="1">
      <alignment wrapText="1"/>
    </xf>
    <xf numFmtId="49" fontId="18" fillId="7" borderId="11" xfId="43" applyFont="1" applyFill="1" applyBorder="1" applyAlignment="1">
      <alignment wrapText="1"/>
    </xf>
    <xf numFmtId="49" fontId="16" fillId="7" borderId="0" xfId="31" applyNumberFormat="1" applyFont="1" applyFill="1" applyBorder="1" applyAlignment="1" applyProtection="1">
      <alignment horizontal="left" wrapText="1"/>
    </xf>
    <xf numFmtId="49" fontId="16" fillId="7" borderId="0" xfId="31" applyNumberFormat="1" applyFont="1" applyFill="1" applyBorder="1" applyAlignment="1" applyProtection="1">
      <alignment wrapText="1"/>
    </xf>
    <xf numFmtId="49" fontId="18" fillId="7" borderId="0" xfId="43" applyFont="1" applyFill="1" applyBorder="1" applyAlignment="1">
      <alignment horizontal="right" wrapText="1"/>
    </xf>
    <xf numFmtId="49" fontId="24" fillId="7" borderId="0" xfId="43" applyFont="1" applyFill="1" applyBorder="1" applyAlignment="1">
      <alignment horizontal="left" vertical="center" wrapText="1"/>
    </xf>
    <xf numFmtId="49" fontId="24" fillId="7" borderId="11" xfId="43" applyFont="1" applyFill="1" applyBorder="1" applyAlignment="1">
      <alignment horizontal="left" vertical="center" wrapText="1"/>
    </xf>
    <xf numFmtId="49" fontId="18" fillId="0" borderId="0" xfId="43" applyFont="1" applyFill="1" applyBorder="1" applyAlignment="1" applyProtection="1">
      <alignment wrapText="1"/>
    </xf>
    <xf numFmtId="0" fontId="22" fillId="0" borderId="0" xfId="22" applyFont="1" applyFill="1" applyBorder="1" applyAlignment="1" applyProtection="1">
      <alignment horizontal="left" vertical="top" wrapText="1"/>
    </xf>
    <xf numFmtId="49" fontId="18" fillId="0" borderId="0" xfId="43" applyFont="1" applyFill="1" applyBorder="1" applyAlignment="1" applyProtection="1">
      <alignment vertical="top" wrapText="1"/>
    </xf>
    <xf numFmtId="0" fontId="22" fillId="0" borderId="0" xfId="22" applyFont="1" applyFill="1" applyBorder="1" applyAlignment="1" applyProtection="1">
      <alignment horizontal="right" vertical="top" wrapText="1"/>
    </xf>
    <xf numFmtId="49" fontId="38" fillId="8" borderId="6" xfId="40" applyNumberFormat="1" applyFont="1" applyFill="1" applyBorder="1" applyAlignment="1" applyProtection="1">
      <alignment horizontal="center" vertical="center" wrapText="1"/>
    </xf>
    <xf numFmtId="49" fontId="38" fillId="2" borderId="6" xfId="40" applyNumberFormat="1" applyFont="1" applyFill="1" applyBorder="1" applyAlignment="1" applyProtection="1">
      <alignment horizontal="center" vertical="center" wrapText="1"/>
    </xf>
    <xf numFmtId="49" fontId="27" fillId="7" borderId="10" xfId="43" applyFont="1" applyFill="1" applyBorder="1" applyAlignment="1" applyProtection="1">
      <alignment horizontal="center" vertical="center" wrapText="1"/>
    </xf>
    <xf numFmtId="49" fontId="38" fillId="11" borderId="6" xfId="40" applyNumberFormat="1" applyFont="1" applyFill="1" applyBorder="1" applyAlignment="1" applyProtection="1">
      <alignment horizontal="center" vertical="center" wrapText="1"/>
    </xf>
    <xf numFmtId="49" fontId="0" fillId="0" borderId="7" xfId="0" applyBorder="1">
      <alignment vertical="top"/>
    </xf>
    <xf numFmtId="49" fontId="0" fillId="0" borderId="9" xfId="0" applyBorder="1">
      <alignment vertical="top"/>
    </xf>
    <xf numFmtId="49" fontId="0" fillId="0" borderId="10" xfId="0" applyBorder="1">
      <alignment vertical="top"/>
    </xf>
    <xf numFmtId="49" fontId="0" fillId="0" borderId="11" xfId="0" applyBorder="1">
      <alignment vertical="top"/>
    </xf>
    <xf numFmtId="49" fontId="49" fillId="0" borderId="0" xfId="0" applyFont="1">
      <alignment vertical="top"/>
    </xf>
    <xf numFmtId="0" fontId="38" fillId="7" borderId="0" xfId="43" applyNumberFormat="1" applyFont="1" applyFill="1" applyBorder="1" applyAlignment="1">
      <alignment horizontal="justify" vertical="center" wrapText="1"/>
    </xf>
    <xf numFmtId="0" fontId="0" fillId="7" borderId="0" xfId="52" applyFont="1" applyFill="1" applyBorder="1" applyAlignment="1" applyProtection="1">
      <alignment horizontal="right" vertical="center" wrapText="1" indent="1"/>
    </xf>
    <xf numFmtId="49" fontId="10" fillId="0" borderId="0" xfId="0" applyNumberFormat="1" applyFont="1" applyProtection="1">
      <alignment vertical="top"/>
    </xf>
    <xf numFmtId="0" fontId="12" fillId="7" borderId="0" xfId="54" applyFont="1" applyFill="1" applyBorder="1" applyAlignment="1" applyProtection="1">
      <alignment horizontal="center" vertical="center" wrapText="1"/>
    </xf>
    <xf numFmtId="0" fontId="10" fillId="7" borderId="0" xfId="54" applyFont="1" applyFill="1" applyBorder="1" applyAlignment="1" applyProtection="1">
      <alignment horizontal="center" vertical="center" wrapText="1"/>
    </xf>
    <xf numFmtId="49" fontId="36" fillId="0" borderId="0" xfId="0" applyFont="1" applyBorder="1">
      <alignment vertical="top"/>
    </xf>
    <xf numFmtId="0" fontId="36" fillId="7" borderId="0" xfId="54" applyFont="1" applyFill="1" applyBorder="1" applyAlignment="1" applyProtection="1">
      <alignment vertical="center" wrapText="1"/>
    </xf>
    <xf numFmtId="0" fontId="36" fillId="0" borderId="0" xfId="54" applyFont="1" applyFill="1" applyAlignment="1" applyProtection="1">
      <alignment vertical="center" wrapText="1"/>
    </xf>
    <xf numFmtId="0" fontId="49" fillId="0" borderId="0" xfId="54" applyFont="1" applyFill="1" applyAlignment="1" applyProtection="1">
      <alignment vertical="center" wrapText="1"/>
    </xf>
    <xf numFmtId="0" fontId="0" fillId="0" borderId="0" xfId="54" applyFont="1" applyFill="1" applyAlignment="1" applyProtection="1">
      <alignment vertical="center" wrapText="1"/>
    </xf>
    <xf numFmtId="0" fontId="49" fillId="0" borderId="0" xfId="52" applyFont="1" applyFill="1" applyAlignment="1" applyProtection="1">
      <alignment horizontal="left" vertical="center" wrapText="1"/>
    </xf>
    <xf numFmtId="0" fontId="49" fillId="0" borderId="0" xfId="52" applyFont="1" applyFill="1" applyBorder="1" applyAlignment="1" applyProtection="1">
      <alignment horizontal="left" vertical="center" wrapText="1"/>
    </xf>
    <xf numFmtId="49" fontId="49" fillId="0" borderId="0" xfId="52" applyNumberFormat="1" applyFont="1" applyFill="1" applyBorder="1" applyAlignment="1" applyProtection="1">
      <alignment horizontal="left" vertical="center" wrapText="1"/>
    </xf>
    <xf numFmtId="0" fontId="0" fillId="0" borderId="0" xfId="0" applyNumberFormat="1" applyBorder="1">
      <alignment vertical="top"/>
    </xf>
    <xf numFmtId="49" fontId="38" fillId="9" borderId="6" xfId="40" applyNumberFormat="1" applyFont="1" applyFill="1" applyBorder="1" applyAlignment="1" applyProtection="1">
      <alignment horizontal="center" vertical="center" wrapText="1"/>
    </xf>
    <xf numFmtId="49" fontId="0" fillId="0" borderId="0" xfId="0" applyAlignment="1">
      <alignment horizontal="left" vertical="top"/>
    </xf>
    <xf numFmtId="49" fontId="10" fillId="0" borderId="0" xfId="54" applyNumberFormat="1" applyFont="1" applyFill="1" applyAlignment="1" applyProtection="1">
      <alignment vertical="center" wrapText="1"/>
    </xf>
    <xf numFmtId="49" fontId="10" fillId="0" borderId="0" xfId="0" applyNumberFormat="1" applyFont="1">
      <alignment vertical="top"/>
    </xf>
    <xf numFmtId="0" fontId="49" fillId="0" borderId="0" xfId="54" applyFont="1" applyFill="1" applyAlignment="1" applyProtection="1">
      <alignment horizontal="center" vertical="center" wrapText="1"/>
    </xf>
    <xf numFmtId="0" fontId="12" fillId="10" borderId="12" xfId="53" applyFont="1" applyFill="1" applyBorder="1" applyAlignment="1" applyProtection="1">
      <alignment horizontal="center" vertical="center" wrapText="1"/>
    </xf>
    <xf numFmtId="0" fontId="10" fillId="0" borderId="0" xfId="54" applyFont="1" applyFill="1" applyBorder="1" applyAlignment="1" applyProtection="1">
      <alignment vertical="center" wrapText="1"/>
    </xf>
    <xf numFmtId="49" fontId="0" fillId="7" borderId="0" xfId="54" applyNumberFormat="1" applyFont="1" applyFill="1" applyBorder="1" applyAlignment="1" applyProtection="1">
      <alignment horizontal="center" vertical="center" wrapText="1"/>
    </xf>
    <xf numFmtId="0" fontId="0" fillId="0" borderId="0" xfId="0" applyNumberFormat="1" applyAlignment="1">
      <alignment vertical="center"/>
    </xf>
    <xf numFmtId="0" fontId="10"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10" fillId="7" borderId="5" xfId="54" applyNumberFormat="1" applyFont="1" applyFill="1" applyBorder="1" applyAlignment="1" applyProtection="1">
      <alignment horizontal="center" vertical="center" wrapText="1"/>
    </xf>
    <xf numFmtId="4" fontId="10" fillId="7" borderId="5" xfId="30" applyNumberFormat="1" applyFont="1" applyFill="1" applyBorder="1" applyAlignment="1" applyProtection="1">
      <alignment horizontal="right" vertical="center" wrapText="1"/>
    </xf>
    <xf numFmtId="49" fontId="10" fillId="11" borderId="5" xfId="53" applyNumberFormat="1" applyFont="1" applyFill="1" applyBorder="1" applyAlignment="1" applyProtection="1">
      <alignment horizontal="center" vertical="center" wrapText="1"/>
      <protection locked="0"/>
    </xf>
    <xf numFmtId="49" fontId="10" fillId="9" borderId="5" xfId="30" applyNumberFormat="1" applyFont="1" applyFill="1" applyBorder="1" applyAlignment="1" applyProtection="1">
      <alignment horizontal="left" vertical="center" wrapText="1"/>
      <protection locked="0"/>
    </xf>
    <xf numFmtId="49" fontId="10" fillId="2" borderId="5" xfId="54" applyNumberFormat="1" applyFont="1" applyFill="1" applyBorder="1" applyAlignment="1" applyProtection="1">
      <alignment horizontal="left" vertical="center" wrapText="1"/>
      <protection locked="0"/>
    </xf>
    <xf numFmtId="49" fontId="10" fillId="7" borderId="5" xfId="54" applyNumberFormat="1" applyFont="1" applyFill="1" applyBorder="1" applyAlignment="1" applyProtection="1">
      <alignment horizontal="center" vertical="center" wrapText="1"/>
    </xf>
    <xf numFmtId="49" fontId="44" fillId="13" borderId="14" xfId="0" applyFont="1" applyFill="1" applyBorder="1" applyAlignment="1" applyProtection="1">
      <alignment horizontal="left" vertical="center"/>
    </xf>
    <xf numFmtId="0" fontId="0" fillId="0" borderId="5" xfId="33" applyFont="1" applyFill="1" applyBorder="1" applyAlignment="1" applyProtection="1">
      <alignment horizontal="center" vertical="center" wrapText="1"/>
    </xf>
    <xf numFmtId="0" fontId="10" fillId="13" borderId="13" xfId="54" applyFont="1" applyFill="1" applyBorder="1" applyAlignment="1" applyProtection="1">
      <alignment vertical="center" wrapText="1"/>
    </xf>
    <xf numFmtId="0" fontId="10" fillId="0" borderId="5" xfId="47" applyFont="1" applyFill="1" applyBorder="1" applyAlignment="1" applyProtection="1">
      <alignment horizontal="center" vertical="center" wrapText="1"/>
    </xf>
    <xf numFmtId="0" fontId="10" fillId="0" borderId="5" xfId="49" applyFont="1" applyFill="1" applyBorder="1" applyAlignment="1" applyProtection="1">
      <alignment horizontal="center" vertical="center" wrapText="1"/>
    </xf>
    <xf numFmtId="0" fontId="44" fillId="13" borderId="13" xfId="0" applyNumberFormat="1" applyFont="1" applyFill="1" applyBorder="1" applyAlignment="1" applyProtection="1">
      <alignment horizontal="left" vertical="center"/>
    </xf>
    <xf numFmtId="0" fontId="44" fillId="13" borderId="15" xfId="0" applyNumberFormat="1" applyFont="1" applyFill="1" applyBorder="1" applyAlignment="1" applyProtection="1">
      <alignment horizontal="left" vertical="center"/>
    </xf>
    <xf numFmtId="0" fontId="44" fillId="13" borderId="14" xfId="0" applyNumberFormat="1" applyFont="1" applyFill="1" applyBorder="1" applyAlignment="1" applyProtection="1">
      <alignment horizontal="left" vertical="center"/>
    </xf>
    <xf numFmtId="0" fontId="50" fillId="0" borderId="0" xfId="0" applyNumberFormat="1" applyFont="1" applyAlignment="1">
      <alignment vertical="center"/>
    </xf>
    <xf numFmtId="49" fontId="10" fillId="0" borderId="5" xfId="53" applyNumberFormat="1" applyFont="1" applyFill="1" applyBorder="1" applyAlignment="1" applyProtection="1">
      <alignment horizontal="center" vertical="center" wrapText="1"/>
    </xf>
    <xf numFmtId="49" fontId="0" fillId="0" borderId="17" xfId="0" applyBorder="1">
      <alignment vertical="top"/>
    </xf>
    <xf numFmtId="0" fontId="10" fillId="7" borderId="5" xfId="49" applyFont="1" applyFill="1" applyBorder="1" applyAlignment="1" applyProtection="1">
      <alignment horizontal="center" vertical="center"/>
    </xf>
    <xf numFmtId="49" fontId="10" fillId="2" borderId="5" xfId="49" applyNumberFormat="1" applyFont="1" applyFill="1" applyBorder="1" applyAlignment="1" applyProtection="1">
      <alignment horizontal="left" vertical="center" wrapText="1"/>
      <protection locked="0"/>
    </xf>
    <xf numFmtId="0" fontId="15" fillId="0" borderId="0" xfId="54" applyFont="1" applyFill="1" applyAlignment="1" applyProtection="1">
      <alignment vertical="center" wrapText="1"/>
    </xf>
    <xf numFmtId="0" fontId="45" fillId="0" borderId="0" xfId="54" applyFont="1" applyFill="1" applyAlignment="1" applyProtection="1">
      <alignment vertical="center" wrapText="1"/>
    </xf>
    <xf numFmtId="49" fontId="10" fillId="0" borderId="0" xfId="41">
      <alignment vertical="top"/>
    </xf>
    <xf numFmtId="49" fontId="15" fillId="0" borderId="0" xfId="41" applyFont="1" applyBorder="1" applyProtection="1">
      <alignment vertical="top"/>
    </xf>
    <xf numFmtId="49" fontId="10" fillId="0" borderId="0" xfId="41" applyFont="1" applyBorder="1" applyProtection="1">
      <alignment vertical="top"/>
    </xf>
    <xf numFmtId="49" fontId="37" fillId="0" borderId="0" xfId="41" applyFont="1" applyBorder="1" applyAlignment="1" applyProtection="1">
      <alignment horizontal="center" vertical="center"/>
    </xf>
    <xf numFmtId="49" fontId="10" fillId="0" borderId="0" xfId="41" applyBorder="1" applyProtection="1">
      <alignment vertical="top"/>
    </xf>
    <xf numFmtId="0" fontId="10" fillId="7" borderId="0" xfId="41" applyNumberFormat="1" applyFont="1" applyFill="1" applyBorder="1" applyAlignment="1" applyProtection="1"/>
    <xf numFmtId="0" fontId="46" fillId="7" borderId="0" xfId="41" applyNumberFormat="1" applyFont="1" applyFill="1" applyBorder="1" applyAlignment="1" applyProtection="1">
      <alignment horizontal="center" vertical="center" wrapText="1"/>
    </xf>
    <xf numFmtId="0" fontId="15" fillId="7" borderId="0" xfId="41" applyNumberFormat="1" applyFont="1" applyFill="1" applyBorder="1" applyAlignment="1" applyProtection="1"/>
    <xf numFmtId="49" fontId="10" fillId="0" borderId="0" xfId="41" applyFont="1">
      <alignment vertical="top"/>
    </xf>
    <xf numFmtId="49" fontId="37" fillId="0" borderId="0" xfId="41" applyFont="1" applyAlignment="1">
      <alignment horizontal="center" vertical="center" wrapText="1"/>
    </xf>
    <xf numFmtId="0" fontId="10" fillId="7" borderId="5" xfId="48" applyNumberFormat="1" applyFont="1" applyFill="1" applyBorder="1" applyAlignment="1" applyProtection="1">
      <alignment horizontal="center" vertical="center" wrapText="1"/>
    </xf>
    <xf numFmtId="49" fontId="10" fillId="0" borderId="5" xfId="48" applyNumberFormat="1" applyFont="1" applyFill="1" applyBorder="1" applyAlignment="1" applyProtection="1">
      <alignment horizontal="center" vertical="center" wrapText="1"/>
    </xf>
    <xf numFmtId="49" fontId="47" fillId="13" borderId="15" xfId="41" applyFont="1" applyFill="1" applyBorder="1" applyAlignment="1" applyProtection="1">
      <alignment horizontal="center" vertical="top"/>
    </xf>
    <xf numFmtId="49" fontId="44" fillId="13" borderId="15" xfId="41" applyFont="1" applyFill="1" applyBorder="1" applyAlignment="1" applyProtection="1">
      <alignment horizontal="left" vertical="center"/>
    </xf>
    <xf numFmtId="49" fontId="10" fillId="0" borderId="0" xfId="0" applyNumberFormat="1" applyFont="1" applyAlignment="1" applyProtection="1">
      <alignment horizontal="center" vertical="top"/>
    </xf>
    <xf numFmtId="49" fontId="41" fillId="0" borderId="0" xfId="0" applyFont="1">
      <alignment vertical="top"/>
    </xf>
    <xf numFmtId="0" fontId="41" fillId="0" borderId="5" xfId="51" applyFont="1" applyFill="1" applyBorder="1" applyAlignment="1" applyProtection="1">
      <alignment vertical="center" wrapText="1"/>
    </xf>
    <xf numFmtId="0" fontId="41" fillId="0" borderId="13" xfId="51" applyFont="1" applyFill="1" applyBorder="1" applyAlignment="1" applyProtection="1">
      <alignment vertical="center" wrapText="1"/>
    </xf>
    <xf numFmtId="49" fontId="41" fillId="0" borderId="0" xfId="0" applyFont="1" applyAlignment="1">
      <alignment vertical="top" wrapText="1"/>
    </xf>
    <xf numFmtId="49" fontId="10" fillId="0" borderId="5" xfId="0" applyNumberFormat="1" applyFont="1" applyBorder="1" applyProtection="1">
      <alignment vertical="top"/>
    </xf>
    <xf numFmtId="0" fontId="41" fillId="0" borderId="0" xfId="51" applyFont="1" applyFill="1" applyBorder="1" applyAlignment="1" applyProtection="1">
      <alignment vertical="center" wrapText="1"/>
    </xf>
    <xf numFmtId="0" fontId="12" fillId="10" borderId="0" xfId="54" applyFont="1" applyFill="1" applyAlignment="1" applyProtection="1">
      <alignment horizontal="center" vertical="center" wrapText="1"/>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0" fontId="51" fillId="0" borderId="0" xfId="47" applyFont="1" applyFill="1" applyBorder="1" applyAlignment="1" applyProtection="1">
      <alignment horizontal="center" vertical="center" wrapText="1"/>
    </xf>
    <xf numFmtId="0" fontId="10" fillId="0" borderId="0" xfId="47" applyFont="1" applyFill="1" applyBorder="1" applyAlignment="1" applyProtection="1">
      <alignment vertical="center" wrapText="1"/>
    </xf>
    <xf numFmtId="49" fontId="10" fillId="0" borderId="0" xfId="53" applyNumberFormat="1" applyFont="1" applyFill="1" applyBorder="1" applyAlignment="1" applyProtection="1">
      <alignment horizontal="center" vertical="center" wrapText="1"/>
    </xf>
    <xf numFmtId="0" fontId="50" fillId="0" borderId="0" xfId="0" applyNumberFormat="1" applyFont="1" applyBorder="1" applyAlignment="1">
      <alignment vertical="center"/>
    </xf>
    <xf numFmtId="49" fontId="44" fillId="13" borderId="15" xfId="0" applyFont="1" applyFill="1" applyBorder="1" applyAlignment="1" applyProtection="1">
      <alignment horizontal="left" vertical="center" indent="1"/>
    </xf>
    <xf numFmtId="49" fontId="10" fillId="0" borderId="0" xfId="0" applyNumberFormat="1" applyFont="1" applyAlignment="1">
      <alignment vertical="center"/>
    </xf>
    <xf numFmtId="49" fontId="10" fillId="0" borderId="0" xfId="0" applyFont="1">
      <alignment vertical="top"/>
    </xf>
    <xf numFmtId="49" fontId="0" fillId="10" borderId="0" xfId="0" applyFill="1" applyBorder="1" applyProtection="1">
      <alignment vertical="top"/>
    </xf>
    <xf numFmtId="0" fontId="0" fillId="0" borderId="0" xfId="0" applyNumberFormat="1" applyBorder="1" applyAlignment="1">
      <alignment vertical="center"/>
    </xf>
    <xf numFmtId="0" fontId="10" fillId="0" borderId="14" xfId="51" applyFont="1" applyFill="1" applyBorder="1" applyAlignment="1" applyProtection="1">
      <alignment vertical="center" wrapText="1"/>
    </xf>
    <xf numFmtId="0" fontId="23" fillId="10" borderId="0" xfId="54" applyFont="1" applyFill="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0" fontId="0" fillId="0" borderId="0" xfId="52" applyFont="1" applyFill="1" applyBorder="1" applyAlignment="1" applyProtection="1">
      <alignment horizontal="center" vertical="center" wrapText="1"/>
    </xf>
    <xf numFmtId="49" fontId="10" fillId="0" borderId="0" xfId="52" applyNumberFormat="1" applyFont="1" applyFill="1" applyBorder="1" applyAlignment="1" applyProtection="1">
      <alignment horizontal="center" vertical="center" wrapText="1"/>
    </xf>
    <xf numFmtId="49" fontId="44" fillId="13" borderId="15" xfId="0" applyFont="1" applyFill="1" applyBorder="1" applyAlignment="1" applyProtection="1">
      <alignment horizontal="left" vertical="center"/>
    </xf>
    <xf numFmtId="49" fontId="10" fillId="0" borderId="0" xfId="53" applyNumberFormat="1" applyFont="1" applyFill="1" applyBorder="1" applyAlignment="1" applyProtection="1">
      <alignment vertical="center" wrapText="1"/>
    </xf>
    <xf numFmtId="0" fontId="37" fillId="7" borderId="0" xfId="49" applyFont="1" applyFill="1" applyBorder="1" applyAlignment="1" applyProtection="1">
      <alignment horizontal="center" vertical="center" wrapText="1"/>
    </xf>
    <xf numFmtId="49" fontId="13" fillId="0" borderId="0" xfId="41" applyFont="1" applyBorder="1" applyAlignment="1" applyProtection="1">
      <alignment horizontal="right" vertical="top"/>
    </xf>
    <xf numFmtId="49" fontId="13" fillId="0" borderId="0" xfId="41" applyFont="1" applyAlignment="1">
      <alignment vertical="top"/>
    </xf>
    <xf numFmtId="0" fontId="10" fillId="7" borderId="0" xfId="54" applyNumberFormat="1" applyFont="1" applyFill="1" applyBorder="1" applyAlignment="1" applyProtection="1">
      <alignment horizontal="center" vertical="center" wrapText="1"/>
    </xf>
    <xf numFmtId="4" fontId="10" fillId="0" borderId="0" xfId="30" applyNumberFormat="1" applyFont="1" applyFill="1" applyBorder="1" applyAlignment="1" applyProtection="1">
      <alignment horizontal="right" vertical="center" wrapText="1"/>
    </xf>
    <xf numFmtId="0" fontId="10" fillId="0" borderId="0" xfId="54" applyNumberFormat="1" applyFont="1" applyFill="1" applyBorder="1" applyAlignment="1" applyProtection="1">
      <alignment horizontal="center" vertical="center" wrapText="1"/>
    </xf>
    <xf numFmtId="49" fontId="10" fillId="0" borderId="0" xfId="30" applyNumberFormat="1" applyFont="1" applyFill="1" applyBorder="1" applyAlignment="1" applyProtection="1">
      <alignment horizontal="left" vertical="center" wrapText="1"/>
    </xf>
    <xf numFmtId="49" fontId="10" fillId="0" borderId="0" xfId="35">
      <alignment vertical="top"/>
    </xf>
    <xf numFmtId="0" fontId="0" fillId="0" borderId="0" xfId="0" applyNumberFormat="1" applyFill="1" applyAlignment="1" applyProtection="1">
      <alignment vertical="center"/>
    </xf>
    <xf numFmtId="0" fontId="22" fillId="0" borderId="0" xfId="32" applyFont="1" applyFill="1" applyBorder="1" applyAlignment="1" applyProtection="1">
      <alignment vertical="center" wrapText="1"/>
    </xf>
    <xf numFmtId="49" fontId="52" fillId="0" borderId="29" xfId="0" applyFont="1" applyBorder="1" applyAlignment="1">
      <alignment horizontal="justify" vertical="top"/>
    </xf>
    <xf numFmtId="0" fontId="0" fillId="0" borderId="13" xfId="51" applyFont="1" applyFill="1" applyBorder="1" applyAlignment="1" applyProtection="1">
      <alignment vertical="center" wrapText="1"/>
    </xf>
    <xf numFmtId="49" fontId="10" fillId="0" borderId="29" xfId="0" applyNumberFormat="1" applyFont="1" applyBorder="1" applyAlignment="1" applyProtection="1">
      <alignment vertical="top" wrapText="1"/>
    </xf>
    <xf numFmtId="49" fontId="10" fillId="0" borderId="30" xfId="0" applyNumberFormat="1" applyFont="1" applyBorder="1" applyAlignment="1" applyProtection="1">
      <alignment vertical="top" wrapText="1"/>
    </xf>
    <xf numFmtId="49" fontId="10" fillId="0" borderId="29" xfId="0" applyNumberFormat="1" applyFont="1" applyBorder="1" applyProtection="1">
      <alignment vertical="top"/>
    </xf>
    <xf numFmtId="0" fontId="0" fillId="0" borderId="14" xfId="51" applyFont="1" applyFill="1" applyBorder="1" applyAlignment="1" applyProtection="1">
      <alignment vertical="center" wrapText="1"/>
    </xf>
    <xf numFmtId="49" fontId="10" fillId="0" borderId="29" xfId="0" applyNumberFormat="1" applyFont="1" applyBorder="1" applyAlignment="1" applyProtection="1">
      <alignment vertical="top"/>
    </xf>
    <xf numFmtId="0" fontId="6" fillId="0" borderId="0" xfId="39"/>
    <xf numFmtId="49" fontId="77" fillId="0" borderId="0" xfId="0" applyFont="1">
      <alignment vertical="top"/>
    </xf>
    <xf numFmtId="0" fontId="77" fillId="0" borderId="0" xfId="54" applyFont="1" applyFill="1" applyAlignment="1" applyProtection="1">
      <alignment vertical="center" wrapText="1"/>
    </xf>
    <xf numFmtId="49" fontId="0" fillId="7" borderId="5" xfId="54" applyNumberFormat="1" applyFont="1" applyFill="1" applyBorder="1" applyAlignment="1" applyProtection="1">
      <alignment horizontal="center" vertical="center" wrapText="1"/>
    </xf>
    <xf numFmtId="0" fontId="10" fillId="0" borderId="5" xfId="54" applyFont="1" applyFill="1" applyBorder="1" applyAlignment="1" applyProtection="1">
      <alignment horizontal="center" vertical="center" wrapText="1"/>
    </xf>
    <xf numFmtId="0" fontId="15" fillId="0" borderId="0" xfId="52" applyFont="1" applyFill="1" applyAlignment="1" applyProtection="1">
      <alignment horizontal="left" vertical="center" wrapText="1"/>
    </xf>
    <xf numFmtId="0" fontId="0" fillId="0" borderId="0" xfId="0" applyNumberFormat="1" applyFill="1" applyBorder="1" applyAlignment="1">
      <alignment vertical="center"/>
    </xf>
    <xf numFmtId="49" fontId="10" fillId="0" borderId="0" xfId="41" applyProtection="1">
      <alignment vertical="top"/>
    </xf>
    <xf numFmtId="49" fontId="10" fillId="0" borderId="0" xfId="35" applyProtection="1">
      <alignment vertical="top"/>
    </xf>
    <xf numFmtId="49" fontId="10" fillId="0" borderId="5" xfId="49" applyNumberFormat="1" applyFont="1" applyFill="1" applyBorder="1" applyAlignment="1" applyProtection="1">
      <alignment horizontal="left" vertical="center" wrapText="1"/>
    </xf>
    <xf numFmtId="0" fontId="10" fillId="7" borderId="16" xfId="49" applyFont="1" applyFill="1" applyBorder="1" applyAlignment="1" applyProtection="1">
      <alignment horizontal="center" vertical="center"/>
    </xf>
    <xf numFmtId="49" fontId="44" fillId="13" borderId="17" xfId="0" applyFont="1" applyFill="1" applyBorder="1" applyAlignment="1" applyProtection="1">
      <alignment horizontal="left" vertical="center" indent="2"/>
    </xf>
    <xf numFmtId="0" fontId="10" fillId="0" borderId="5" xfId="54" applyNumberFormat="1" applyFont="1" applyFill="1" applyBorder="1" applyAlignment="1" applyProtection="1">
      <alignment vertical="center" wrapText="1"/>
    </xf>
    <xf numFmtId="0" fontId="10" fillId="0" borderId="0" xfId="52" applyNumberFormat="1" applyFont="1" applyFill="1" applyAlignment="1" applyProtection="1">
      <alignment horizontal="left" vertical="center" wrapText="1"/>
    </xf>
    <xf numFmtId="0" fontId="10" fillId="0" borderId="0" xfId="52" applyFont="1" applyFill="1" applyAlignment="1" applyProtection="1">
      <alignment horizontal="left" vertical="center" wrapText="1"/>
    </xf>
    <xf numFmtId="14" fontId="10" fillId="7" borderId="0" xfId="52" applyNumberFormat="1" applyFont="1" applyFill="1" applyBorder="1" applyAlignment="1" applyProtection="1">
      <alignment horizontal="left" vertical="center" wrapText="1"/>
    </xf>
    <xf numFmtId="14" fontId="10" fillId="0" borderId="0" xfId="52" applyNumberFormat="1" applyFont="1" applyFill="1" applyAlignment="1" applyProtection="1">
      <alignment horizontal="left" vertical="center" wrapText="1"/>
    </xf>
    <xf numFmtId="0" fontId="10" fillId="0" borderId="0" xfId="52" applyFont="1" applyFill="1" applyBorder="1" applyAlignment="1" applyProtection="1">
      <alignment horizontal="left" vertical="center" wrapText="1"/>
    </xf>
    <xf numFmtId="0" fontId="79" fillId="0" borderId="0" xfId="54" applyFont="1" applyFill="1" applyAlignment="1" applyProtection="1">
      <alignment vertical="center" wrapText="1"/>
    </xf>
    <xf numFmtId="49" fontId="44" fillId="13" borderId="15" xfId="41" applyFont="1" applyFill="1" applyBorder="1" applyAlignment="1" applyProtection="1">
      <alignment horizontal="left" vertical="center" indent="1"/>
    </xf>
    <xf numFmtId="49" fontId="79" fillId="0" borderId="0" xfId="0" applyFont="1">
      <alignment vertical="top"/>
    </xf>
    <xf numFmtId="49" fontId="0" fillId="0" borderId="0" xfId="0" applyNumberFormat="1" applyAlignment="1">
      <alignment vertical="center"/>
    </xf>
    <xf numFmtId="49" fontId="0" fillId="0" borderId="0" xfId="0" applyNumberFormat="1">
      <alignment vertical="top"/>
    </xf>
    <xf numFmtId="0" fontId="12" fillId="10" borderId="0" xfId="54" applyFont="1" applyFill="1" applyAlignment="1" applyProtection="1">
      <alignment vertical="center" wrapText="1"/>
    </xf>
    <xf numFmtId="0" fontId="10" fillId="0" borderId="0" xfId="51" applyFont="1" applyFill="1" applyBorder="1" applyAlignment="1" applyProtection="1">
      <alignment vertical="center" wrapText="1"/>
    </xf>
    <xf numFmtId="49" fontId="10" fillId="0" borderId="5" xfId="0" applyNumberFormat="1" applyFont="1" applyFill="1" applyBorder="1" applyAlignment="1" applyProtection="1">
      <alignment vertical="center" wrapText="1"/>
    </xf>
    <xf numFmtId="0" fontId="79" fillId="0" borderId="0" xfId="0" applyNumberFormat="1" applyFont="1" applyAlignment="1">
      <alignment vertical="center"/>
    </xf>
    <xf numFmtId="0" fontId="81" fillId="0" borderId="0" xfId="0" applyNumberFormat="1" applyFont="1" applyAlignment="1">
      <alignment vertical="center"/>
    </xf>
    <xf numFmtId="0" fontId="79" fillId="0" borderId="0" xfId="54" applyFont="1" applyFill="1" applyAlignment="1" applyProtection="1">
      <alignment vertical="center"/>
    </xf>
    <xf numFmtId="49" fontId="79" fillId="0" borderId="0" xfId="0" applyFont="1" applyAlignment="1">
      <alignment vertical="top"/>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0" fontId="79" fillId="0" borderId="0" xfId="0" applyNumberFormat="1" applyFont="1" applyFill="1" applyAlignment="1" applyProtection="1">
      <alignment vertical="center"/>
    </xf>
    <xf numFmtId="49" fontId="79" fillId="10" borderId="0" xfId="0" applyFont="1" applyFill="1" applyProtection="1">
      <alignment vertical="top"/>
    </xf>
    <xf numFmtId="0" fontId="0" fillId="0" borderId="0" xfId="0" applyNumberFormat="1" applyAlignment="1">
      <alignment vertical="top" wrapText="1"/>
    </xf>
    <xf numFmtId="0" fontId="10" fillId="0" borderId="0" xfId="0" applyNumberFormat="1" applyFont="1" applyProtection="1">
      <alignment vertical="top"/>
    </xf>
    <xf numFmtId="49" fontId="10" fillId="0" borderId="5" xfId="0" applyNumberFormat="1" applyFont="1" applyFill="1" applyBorder="1" applyProtection="1">
      <alignment vertical="top"/>
    </xf>
    <xf numFmtId="49" fontId="10" fillId="0" borderId="5" xfId="33" applyNumberFormat="1" applyFont="1" applyFill="1" applyBorder="1" applyAlignment="1" applyProtection="1">
      <alignment horizontal="center" vertical="center" wrapText="1"/>
    </xf>
    <xf numFmtId="0" fontId="22" fillId="0" borderId="22" xfId="36" applyFont="1" applyBorder="1" applyAlignment="1" applyProtection="1">
      <alignment horizontal="justify" vertical="top" wrapText="1"/>
    </xf>
    <xf numFmtId="49" fontId="0" fillId="0" borderId="5" xfId="0" applyFill="1" applyBorder="1" applyAlignment="1">
      <alignment vertical="top" wrapText="1"/>
    </xf>
    <xf numFmtId="0" fontId="0" fillId="0" borderId="5" xfId="36" applyFont="1" applyFill="1" applyBorder="1" applyAlignment="1" applyProtection="1">
      <alignment horizontal="justify" vertical="top" wrapText="1"/>
    </xf>
    <xf numFmtId="4" fontId="10" fillId="0" borderId="0" xfId="54" applyNumberFormat="1" applyFont="1" applyFill="1" applyBorder="1" applyAlignment="1" applyProtection="1">
      <alignment vertical="center" wrapText="1"/>
    </xf>
    <xf numFmtId="49" fontId="10" fillId="0" borderId="0" xfId="54" applyNumberFormat="1" applyFont="1" applyFill="1" applyBorder="1" applyAlignment="1" applyProtection="1">
      <alignment vertical="center" wrapText="1"/>
    </xf>
    <xf numFmtId="49" fontId="79" fillId="0" borderId="0" xfId="0" applyFont="1" applyFill="1" applyProtection="1">
      <alignment vertical="top"/>
    </xf>
    <xf numFmtId="0" fontId="75" fillId="0" borderId="0" xfId="37"/>
    <xf numFmtId="0" fontId="0" fillId="0" borderId="0" xfId="0" applyNumberFormat="1" applyAlignment="1"/>
    <xf numFmtId="0" fontId="37" fillId="0" borderId="0" xfId="54" applyFont="1" applyFill="1" applyBorder="1" applyAlignment="1" applyProtection="1">
      <alignment horizontal="center" vertical="center" wrapText="1"/>
    </xf>
    <xf numFmtId="49" fontId="0" fillId="0" borderId="0" xfId="0" applyBorder="1" applyAlignment="1">
      <alignment vertical="top"/>
    </xf>
    <xf numFmtId="0" fontId="37" fillId="0" borderId="0" xfId="54" applyFont="1" applyFill="1" applyAlignment="1" applyProtection="1">
      <alignment horizontal="center" vertical="center" wrapText="1"/>
    </xf>
    <xf numFmtId="0" fontId="10" fillId="0" borderId="0" xfId="54" applyFont="1" applyFill="1" applyBorder="1" applyAlignment="1" applyProtection="1">
      <alignment horizontal="right" vertical="center" wrapText="1"/>
    </xf>
    <xf numFmtId="4" fontId="10" fillId="0" borderId="0" xfId="34" applyFont="1" applyFill="1" applyBorder="1" applyAlignment="1" applyProtection="1">
      <alignment horizontal="right" vertical="center" wrapText="1"/>
    </xf>
    <xf numFmtId="0" fontId="10" fillId="0" borderId="0" xfId="51" applyFont="1" applyFill="1" applyBorder="1" applyAlignment="1" applyProtection="1">
      <alignment horizontal="left" vertical="center" wrapText="1" indent="1"/>
    </xf>
    <xf numFmtId="49" fontId="10" fillId="0" borderId="0" xfId="41" applyFill="1" applyProtection="1">
      <alignment vertical="top"/>
    </xf>
    <xf numFmtId="4" fontId="0" fillId="0" borderId="0" xfId="34" applyFont="1" applyFill="1" applyBorder="1" applyAlignment="1" applyProtection="1">
      <alignment horizontal="center" vertical="center" wrapText="1"/>
    </xf>
    <xf numFmtId="4" fontId="10" fillId="0" borderId="0" xfId="34" applyFont="1" applyFill="1" applyBorder="1" applyAlignment="1" applyProtection="1">
      <alignment horizontal="center" vertical="center" wrapText="1"/>
    </xf>
    <xf numFmtId="0" fontId="77" fillId="0" borderId="0" xfId="54" applyNumberFormat="1" applyFont="1" applyFill="1" applyAlignment="1" applyProtection="1">
      <alignment vertical="center"/>
    </xf>
    <xf numFmtId="167" fontId="10" fillId="0" borderId="5" xfId="54" applyNumberFormat="1" applyFont="1" applyFill="1" applyBorder="1" applyAlignment="1" applyProtection="1">
      <alignment horizontal="center" vertical="center" wrapText="1"/>
    </xf>
    <xf numFmtId="167" fontId="10" fillId="0" borderId="5" xfId="33" applyNumberFormat="1" applyFont="1" applyFill="1" applyBorder="1" applyAlignment="1" applyProtection="1">
      <alignment horizontal="center" vertical="center" wrapText="1"/>
    </xf>
    <xf numFmtId="0" fontId="77" fillId="13" borderId="19" xfId="54" applyFont="1" applyFill="1" applyBorder="1" applyAlignment="1" applyProtection="1">
      <alignment horizontal="center" vertical="center" wrapText="1"/>
    </xf>
    <xf numFmtId="0" fontId="77" fillId="13" borderId="23" xfId="54" applyFont="1" applyFill="1" applyBorder="1" applyAlignment="1" applyProtection="1">
      <alignment horizontal="center" vertical="center" wrapText="1"/>
    </xf>
    <xf numFmtId="49" fontId="77" fillId="13" borderId="23" xfId="54" applyNumberFormat="1" applyFont="1" applyFill="1" applyBorder="1" applyAlignment="1" applyProtection="1">
      <alignment horizontal="left" vertical="center" wrapText="1"/>
    </xf>
    <xf numFmtId="49" fontId="41" fillId="13" borderId="15" xfId="42" applyNumberFormat="1" applyFill="1" applyBorder="1" applyAlignment="1" applyProtection="1">
      <alignment horizontal="left" vertical="center"/>
    </xf>
    <xf numFmtId="49" fontId="77" fillId="13" borderId="21" xfId="54" applyNumberFormat="1" applyFont="1" applyFill="1" applyBorder="1" applyAlignment="1" applyProtection="1">
      <alignment horizontal="left" vertical="center" wrapText="1"/>
    </xf>
    <xf numFmtId="49" fontId="10" fillId="8" borderId="5" xfId="54" applyNumberFormat="1" applyFont="1" applyFill="1" applyBorder="1" applyAlignment="1" applyProtection="1">
      <alignment horizontal="center" vertical="center" wrapText="1"/>
    </xf>
    <xf numFmtId="0" fontId="82" fillId="0" borderId="0" xfId="54" applyFont="1" applyFill="1" applyAlignment="1" applyProtection="1">
      <alignment vertical="center" wrapText="1"/>
    </xf>
    <xf numFmtId="0" fontId="33" fillId="0" borderId="0" xfId="54" applyFont="1" applyFill="1" applyBorder="1" applyAlignment="1" applyProtection="1">
      <alignment horizontal="center" vertical="center" wrapText="1"/>
    </xf>
    <xf numFmtId="49" fontId="12" fillId="13" borderId="13" xfId="41" applyFont="1" applyFill="1" applyBorder="1" applyAlignment="1" applyProtection="1">
      <alignment horizontal="right" vertical="center" wrapText="1"/>
    </xf>
    <xf numFmtId="49" fontId="12" fillId="13" borderId="15" xfId="41" applyFont="1" applyFill="1" applyBorder="1" applyAlignment="1" applyProtection="1">
      <alignment horizontal="right" vertical="center" wrapText="1"/>
    </xf>
    <xf numFmtId="49" fontId="10" fillId="13" borderId="15" xfId="41" applyFont="1" applyFill="1" applyBorder="1" applyAlignment="1" applyProtection="1">
      <alignment horizontal="right" vertical="center" wrapText="1"/>
    </xf>
    <xf numFmtId="49" fontId="10" fillId="13" borderId="14" xfId="41" applyFont="1" applyFill="1" applyBorder="1" applyAlignment="1" applyProtection="1">
      <alignment horizontal="right" vertical="center" wrapText="1"/>
    </xf>
    <xf numFmtId="0" fontId="10" fillId="0" borderId="31" xfId="54" applyFont="1" applyFill="1" applyBorder="1" applyAlignment="1" applyProtection="1">
      <alignment vertical="center" wrapText="1"/>
    </xf>
    <xf numFmtId="0" fontId="54" fillId="0" borderId="0" xfId="54" applyFont="1" applyFill="1" applyAlignment="1" applyProtection="1">
      <alignment vertical="center" wrapText="1"/>
    </xf>
    <xf numFmtId="0" fontId="13" fillId="0" borderId="0" xfId="54" applyFont="1" applyFill="1" applyAlignment="1" applyProtection="1">
      <alignment vertical="center" wrapText="1"/>
    </xf>
    <xf numFmtId="0" fontId="55" fillId="0" borderId="0" xfId="54" applyFont="1" applyFill="1" applyAlignment="1" applyProtection="1">
      <alignment horizontal="center" vertical="center" wrapText="1"/>
    </xf>
    <xf numFmtId="0" fontId="83" fillId="0" borderId="0" xfId="38" applyFont="1" applyFill="1" applyProtection="1"/>
    <xf numFmtId="49" fontId="38" fillId="7" borderId="0" xfId="44">
      <alignment vertical="top"/>
    </xf>
    <xf numFmtId="49" fontId="57" fillId="10" borderId="0" xfId="0" applyFont="1" applyFill="1" applyProtection="1">
      <alignment vertical="top"/>
    </xf>
    <xf numFmtId="49" fontId="0" fillId="0" borderId="0" xfId="0" applyFill="1" applyProtection="1">
      <alignment vertical="top"/>
    </xf>
    <xf numFmtId="49" fontId="57" fillId="0" borderId="0" xfId="0" applyFont="1" applyFill="1" applyProtection="1">
      <alignment vertical="top"/>
    </xf>
    <xf numFmtId="0" fontId="77" fillId="0" borderId="0" xfId="54" applyFont="1" applyFill="1" applyAlignment="1" applyProtection="1">
      <alignment vertical="center"/>
    </xf>
    <xf numFmtId="49" fontId="77" fillId="0" borderId="0" xfId="0" applyFont="1" applyFill="1" applyProtection="1">
      <alignment vertical="top"/>
    </xf>
    <xf numFmtId="49" fontId="0" fillId="0" borderId="0" xfId="0" applyFont="1" applyFill="1" applyProtection="1">
      <alignment vertical="top"/>
    </xf>
    <xf numFmtId="49" fontId="0" fillId="13" borderId="14" xfId="0" applyFont="1" applyFill="1" applyBorder="1" applyAlignment="1" applyProtection="1">
      <alignment horizontal="right" vertical="center" wrapText="1"/>
    </xf>
    <xf numFmtId="49" fontId="0" fillId="13" borderId="15" xfId="0" applyFont="1" applyFill="1" applyBorder="1" applyAlignment="1" applyProtection="1">
      <alignment horizontal="right" vertical="center" wrapText="1"/>
    </xf>
    <xf numFmtId="49" fontId="77" fillId="0" borderId="0" xfId="0" applyFont="1" applyFill="1" applyAlignment="1" applyProtection="1">
      <alignment vertical="top"/>
    </xf>
    <xf numFmtId="49" fontId="77" fillId="10" borderId="0" xfId="0" applyFont="1" applyFill="1" applyAlignment="1" applyProtection="1">
      <alignment vertical="top"/>
    </xf>
    <xf numFmtId="49" fontId="10" fillId="0" borderId="0" xfId="0" applyNumberFormat="1" applyFont="1" applyFill="1" applyProtection="1">
      <alignment vertical="top"/>
    </xf>
    <xf numFmtId="49" fontId="0" fillId="2" borderId="32" xfId="0" applyFill="1" applyBorder="1" applyAlignment="1" applyProtection="1">
      <alignment horizontal="left" vertical="center" wrapText="1"/>
      <protection locked="0"/>
    </xf>
    <xf numFmtId="49" fontId="0" fillId="0" borderId="5" xfId="0" applyFill="1" applyBorder="1" applyAlignment="1" applyProtection="1">
      <alignment horizontal="center" vertical="center" wrapText="1"/>
    </xf>
    <xf numFmtId="49" fontId="0" fillId="0" borderId="32" xfId="0" applyFill="1" applyBorder="1" applyAlignment="1" applyProtection="1">
      <alignment horizontal="right" vertical="center" wrapText="1"/>
    </xf>
    <xf numFmtId="0" fontId="0" fillId="0" borderId="32" xfId="0" applyNumberFormat="1" applyFill="1" applyBorder="1" applyAlignment="1" applyProtection="1">
      <alignment horizontal="center" vertical="center" wrapText="1"/>
    </xf>
    <xf numFmtId="49" fontId="0" fillId="0" borderId="32" xfId="0" applyNumberFormat="1" applyFill="1" applyBorder="1" applyAlignment="1" applyProtection="1">
      <alignment horizontal="center" vertical="center" wrapText="1"/>
    </xf>
    <xf numFmtId="49" fontId="0" fillId="0" borderId="0" xfId="0" applyFill="1" applyBorder="1" applyAlignment="1" applyProtection="1">
      <alignment horizontal="left" vertical="center" wrapText="1"/>
    </xf>
    <xf numFmtId="0" fontId="0" fillId="0" borderId="0" xfId="0" applyNumberFormat="1" applyFill="1" applyBorder="1" applyAlignment="1" applyProtection="1">
      <alignment horizontal="center" vertical="center" wrapText="1"/>
    </xf>
    <xf numFmtId="0" fontId="23" fillId="0" borderId="33" xfId="54" applyFont="1" applyFill="1" applyBorder="1" applyAlignment="1" applyProtection="1">
      <alignment horizontal="center" vertical="center" wrapText="1"/>
    </xf>
    <xf numFmtId="0" fontId="0" fillId="0" borderId="5" xfId="0" applyNumberFormat="1" applyFill="1" applyBorder="1" applyAlignment="1" applyProtection="1">
      <alignment horizontal="right" vertical="center" wrapText="1"/>
    </xf>
    <xf numFmtId="0" fontId="0" fillId="0" borderId="33" xfId="0" applyNumberFormat="1" applyFill="1" applyBorder="1" applyAlignment="1" applyProtection="1">
      <alignment horizontal="center" vertical="center" wrapText="1"/>
    </xf>
    <xf numFmtId="49" fontId="0" fillId="0" borderId="0" xfId="0" applyFill="1" applyBorder="1" applyProtection="1">
      <alignment vertical="top"/>
    </xf>
    <xf numFmtId="0" fontId="12" fillId="0" borderId="6" xfId="36" applyFont="1" applyBorder="1" applyAlignment="1" applyProtection="1">
      <alignment horizontal="justify" vertical="center" wrapText="1"/>
    </xf>
    <xf numFmtId="0" fontId="58" fillId="0" borderId="0" xfId="52" applyFont="1" applyFill="1" applyAlignment="1" applyProtection="1">
      <alignment vertical="top" wrapText="1"/>
    </xf>
    <xf numFmtId="0" fontId="10" fillId="0" borderId="6" xfId="36" applyFont="1" applyBorder="1" applyAlignment="1" applyProtection="1">
      <alignment horizontal="justify" vertical="center" wrapText="1"/>
    </xf>
    <xf numFmtId="49" fontId="10" fillId="0" borderId="0" xfId="35" applyNumberFormat="1" applyFont="1">
      <alignment vertical="top"/>
    </xf>
    <xf numFmtId="0" fontId="10" fillId="7" borderId="0" xfId="54" applyFont="1" applyFill="1" applyBorder="1" applyAlignment="1" applyProtection="1">
      <alignment horizontal="right" vertical="center"/>
    </xf>
    <xf numFmtId="0" fontId="0" fillId="0" borderId="5" xfId="54" applyFont="1" applyFill="1" applyBorder="1" applyAlignment="1" applyProtection="1">
      <alignment horizontal="left" vertical="center" wrapText="1" indent="1"/>
    </xf>
    <xf numFmtId="49" fontId="16" fillId="9" borderId="5" xfId="30" applyNumberFormat="1" applyFont="1" applyFill="1" applyBorder="1" applyAlignment="1" applyProtection="1">
      <alignment horizontal="left" vertical="center" wrapText="1"/>
      <protection locked="0"/>
    </xf>
    <xf numFmtId="49" fontId="79" fillId="0" borderId="0" xfId="35" applyFont="1" applyAlignment="1">
      <alignment vertical="top"/>
    </xf>
    <xf numFmtId="49" fontId="10" fillId="0" borderId="0" xfId="35" applyFont="1" applyProtection="1">
      <alignment vertical="top"/>
    </xf>
    <xf numFmtId="49" fontId="0" fillId="9" borderId="5" xfId="30" applyNumberFormat="1" applyFont="1" applyFill="1" applyBorder="1" applyAlignment="1" applyProtection="1">
      <alignment horizontal="left" vertical="center" wrapText="1" indent="2"/>
      <protection locked="0"/>
    </xf>
    <xf numFmtId="49" fontId="10" fillId="0"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vertical="center" wrapText="1"/>
    </xf>
    <xf numFmtId="0" fontId="0" fillId="0" borderId="5" xfId="54" applyFont="1" applyFill="1" applyBorder="1" applyAlignment="1" applyProtection="1">
      <alignment horizontal="center" vertical="center" wrapText="1"/>
    </xf>
    <xf numFmtId="0" fontId="0" fillId="9" borderId="5" xfId="30" applyNumberFormat="1" applyFont="1" applyFill="1" applyBorder="1" applyAlignment="1" applyProtection="1">
      <alignment horizontal="left" vertical="center" wrapText="1" indent="1"/>
      <protection locked="0"/>
    </xf>
    <xf numFmtId="49" fontId="44" fillId="13" borderId="15" xfId="35" applyFont="1" applyFill="1" applyBorder="1" applyAlignment="1" applyProtection="1">
      <alignment horizontal="left" vertical="center" indent="3"/>
    </xf>
    <xf numFmtId="49" fontId="47" fillId="13" borderId="14" xfId="35" applyFont="1" applyFill="1" applyBorder="1" applyAlignment="1" applyProtection="1">
      <alignment horizontal="center" vertical="top"/>
    </xf>
    <xf numFmtId="0" fontId="58" fillId="0" borderId="0" xfId="54" applyFont="1" applyFill="1" applyAlignment="1" applyProtection="1">
      <alignment horizontal="right" vertical="top" wrapText="1"/>
    </xf>
    <xf numFmtId="49" fontId="44" fillId="13" borderId="15" xfId="35" applyFont="1" applyFill="1" applyBorder="1" applyAlignment="1" applyProtection="1">
      <alignment horizontal="left" vertical="center" indent="1"/>
    </xf>
    <xf numFmtId="49" fontId="44" fillId="13" borderId="15" xfId="35" applyFont="1" applyFill="1" applyBorder="1" applyAlignment="1" applyProtection="1">
      <alignment horizontal="left" vertical="center" indent="2"/>
    </xf>
    <xf numFmtId="0" fontId="0" fillId="0" borderId="5" xfId="30" applyNumberFormat="1" applyFont="1" applyFill="1" applyBorder="1" applyAlignment="1" applyProtection="1">
      <alignment horizontal="left" vertical="center" wrapText="1" indent="1"/>
    </xf>
    <xf numFmtId="0" fontId="0" fillId="0" borderId="5" xfId="30" applyNumberFormat="1" applyFont="1" applyFill="1" applyBorder="1" applyAlignment="1" applyProtection="1">
      <alignment horizontal="left" vertical="center" wrapText="1" indent="2"/>
    </xf>
    <xf numFmtId="0" fontId="0" fillId="0" borderId="0" xfId="30" applyNumberFormat="1" applyFont="1" applyFill="1" applyBorder="1" applyAlignment="1" applyProtection="1">
      <alignment horizontal="left" vertical="center" wrapText="1" indent="2"/>
    </xf>
    <xf numFmtId="0" fontId="0" fillId="0" borderId="0" xfId="54" applyFont="1" applyFill="1" applyBorder="1" applyAlignment="1" applyProtection="1">
      <alignment horizontal="center" vertical="center" wrapText="1"/>
    </xf>
    <xf numFmtId="49" fontId="10" fillId="11" borderId="5" xfId="53" applyNumberFormat="1" applyFont="1" applyFill="1" applyBorder="1" applyAlignment="1" applyProtection="1">
      <alignment horizontal="left" vertical="center" wrapText="1"/>
    </xf>
    <xf numFmtId="0" fontId="10" fillId="0" borderId="5" xfId="54" applyFont="1" applyFill="1" applyBorder="1" applyAlignment="1" applyProtection="1">
      <alignment vertical="top" wrapText="1"/>
    </xf>
    <xf numFmtId="49" fontId="10" fillId="2" borderId="5" xfId="53" applyNumberFormat="1" applyFont="1" applyFill="1" applyBorder="1" applyAlignment="1" applyProtection="1">
      <alignment horizontal="left" vertical="center" wrapText="1"/>
      <protection locked="0"/>
    </xf>
    <xf numFmtId="0" fontId="84" fillId="0" borderId="0" xfId="52" applyFont="1" applyAlignment="1" applyProtection="1">
      <alignment vertical="center" wrapText="1"/>
    </xf>
    <xf numFmtId="0" fontId="37" fillId="0" borderId="0" xfId="0" applyNumberFormat="1" applyFont="1" applyBorder="1" applyAlignment="1">
      <alignment horizontal="center" vertical="center" wrapText="1"/>
    </xf>
    <xf numFmtId="49" fontId="0" fillId="0" borderId="16" xfId="0" applyFill="1" applyBorder="1">
      <alignment vertical="top"/>
    </xf>
    <xf numFmtId="0" fontId="79" fillId="0" borderId="0" xfId="0" applyNumberFormat="1" applyFont="1" applyBorder="1" applyAlignment="1">
      <alignment vertical="center"/>
    </xf>
    <xf numFmtId="0" fontId="48" fillId="0" borderId="0" xfId="0" applyNumberFormat="1" applyFont="1" applyBorder="1" applyAlignment="1">
      <alignment vertical="center"/>
    </xf>
    <xf numFmtId="49" fontId="74" fillId="9" borderId="5" xfId="30" applyNumberFormat="1" applyFill="1" applyBorder="1" applyAlignment="1" applyProtection="1">
      <alignment horizontal="left" vertical="center" wrapText="1"/>
      <protection locked="0"/>
    </xf>
    <xf numFmtId="49" fontId="10" fillId="0" borderId="5" xfId="41" applyBorder="1">
      <alignment vertical="top"/>
    </xf>
    <xf numFmtId="49" fontId="47" fillId="13" borderId="14" xfId="41" applyFont="1" applyFill="1" applyBorder="1" applyAlignment="1" applyProtection="1">
      <alignment horizontal="center" vertical="top"/>
    </xf>
    <xf numFmtId="0" fontId="10" fillId="8" borderId="5" xfId="53"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5" fillId="7" borderId="0" xfId="33" applyNumberFormat="1" applyFont="1" applyFill="1" applyBorder="1" applyAlignment="1" applyProtection="1">
      <alignment horizontal="center" vertical="center" wrapText="1"/>
    </xf>
    <xf numFmtId="0" fontId="85" fillId="0" borderId="0" xfId="0" applyNumberFormat="1" applyFont="1" applyFill="1" applyBorder="1" applyAlignment="1">
      <alignment horizontal="center" vertical="center"/>
    </xf>
    <xf numFmtId="0" fontId="85" fillId="0" borderId="0" xfId="47" applyNumberFormat="1" applyFont="1" applyFill="1" applyBorder="1" applyAlignment="1" applyProtection="1">
      <alignment horizontal="center" vertical="center" wrapText="1"/>
    </xf>
    <xf numFmtId="0" fontId="85" fillId="0" borderId="0" xfId="53" applyNumberFormat="1" applyFont="1" applyFill="1" applyBorder="1" applyAlignment="1" applyProtection="1">
      <alignment horizontal="center" vertical="center" wrapText="1"/>
    </xf>
    <xf numFmtId="0" fontId="10" fillId="0" borderId="5" xfId="47" applyFont="1" applyFill="1" applyBorder="1" applyAlignment="1" applyProtection="1">
      <alignment horizontal="left" vertical="center" wrapText="1" indent="2"/>
    </xf>
    <xf numFmtId="49" fontId="10"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9" fillId="0" borderId="0" xfId="0" applyNumberFormat="1" applyFont="1" applyFill="1" applyBorder="1" applyAlignment="1" applyProtection="1">
      <alignment vertical="center"/>
    </xf>
    <xf numFmtId="0" fontId="0" fillId="8" borderId="5" xfId="52" applyNumberFormat="1" applyFont="1" applyFill="1" applyBorder="1" applyAlignment="1" applyProtection="1">
      <alignment horizontal="left" vertical="center" wrapText="1" indent="1"/>
    </xf>
    <xf numFmtId="49" fontId="10" fillId="9" borderId="5" xfId="52" applyNumberFormat="1" applyFont="1" applyFill="1" applyBorder="1" applyAlignment="1" applyProtection="1">
      <alignment horizontal="left" vertical="center" wrapText="1" indent="1"/>
      <protection locked="0"/>
    </xf>
    <xf numFmtId="49" fontId="0" fillId="9" borderId="5" xfId="53" applyNumberFormat="1" applyFont="1" applyFill="1" applyBorder="1" applyAlignment="1" applyProtection="1">
      <alignment horizontal="left" vertical="center" wrapText="1" indent="1"/>
      <protection locked="0"/>
    </xf>
    <xf numFmtId="49" fontId="10" fillId="8" borderId="5" xfId="52" applyNumberFormat="1" applyFont="1" applyFill="1" applyBorder="1" applyAlignment="1" applyProtection="1">
      <alignment horizontal="left" vertical="center" wrapText="1" indent="1"/>
    </xf>
    <xf numFmtId="49" fontId="10" fillId="0" borderId="5" xfId="52" applyNumberFormat="1" applyFont="1" applyFill="1" applyBorder="1" applyAlignment="1" applyProtection="1">
      <alignment horizontal="left" vertical="center" wrapText="1" indent="1"/>
    </xf>
    <xf numFmtId="0" fontId="86" fillId="0" borderId="0" xfId="0" applyNumberFormat="1" applyFont="1" applyFill="1" applyBorder="1" applyAlignment="1">
      <alignment vertical="center"/>
    </xf>
    <xf numFmtId="0" fontId="10" fillId="0" borderId="5" xfId="54" applyNumberFormat="1" applyFont="1" applyFill="1" applyBorder="1" applyAlignment="1" applyProtection="1">
      <alignment horizontal="center" vertical="center" wrapText="1"/>
    </xf>
    <xf numFmtId="0" fontId="22" fillId="0" borderId="0" xfId="55" applyFont="1" applyBorder="1" applyAlignment="1">
      <alignment vertical="center" wrapText="1"/>
    </xf>
    <xf numFmtId="0" fontId="10" fillId="0" borderId="5" xfId="47" applyNumberFormat="1" applyFont="1" applyFill="1" applyBorder="1" applyAlignment="1" applyProtection="1">
      <alignment horizontal="center" vertical="center" wrapText="1"/>
    </xf>
    <xf numFmtId="49" fontId="10" fillId="13" borderId="13" xfId="54" applyNumberFormat="1" applyFont="1" applyFill="1" applyBorder="1" applyAlignment="1" applyProtection="1">
      <alignment horizontal="center" vertical="center" wrapText="1"/>
    </xf>
    <xf numFmtId="0" fontId="10" fillId="13" borderId="15" xfId="53" applyNumberFormat="1" applyFont="1" applyFill="1" applyBorder="1" applyAlignment="1" applyProtection="1">
      <alignment horizontal="left" vertical="center" wrapText="1"/>
    </xf>
    <xf numFmtId="49" fontId="10" fillId="13" borderId="14" xfId="54" applyNumberFormat="1" applyFont="1" applyFill="1" applyBorder="1" applyAlignment="1" applyProtection="1">
      <alignment vertical="center" wrapText="1"/>
    </xf>
    <xf numFmtId="0" fontId="10" fillId="0" borderId="5" xfId="47" applyFont="1" applyFill="1" applyBorder="1" applyAlignment="1" applyProtection="1">
      <alignment horizontal="left" vertical="center" wrapText="1" indent="3"/>
    </xf>
    <xf numFmtId="0" fontId="79" fillId="0" borderId="0" xfId="0" applyNumberFormat="1" applyFont="1" applyFill="1" applyBorder="1" applyAlignment="1">
      <alignment horizontal="center" vertical="center"/>
    </xf>
    <xf numFmtId="0" fontId="10" fillId="13" borderId="14" xfId="53" applyNumberFormat="1" applyFont="1" applyFill="1" applyBorder="1" applyAlignment="1" applyProtection="1">
      <alignment horizontal="left" vertical="center" wrapText="1"/>
    </xf>
    <xf numFmtId="0" fontId="79" fillId="0" borderId="0" xfId="0" applyNumberFormat="1" applyFont="1" applyFill="1" applyBorder="1" applyAlignment="1">
      <alignment horizontal="center" vertical="center"/>
    </xf>
    <xf numFmtId="49" fontId="10" fillId="0" borderId="23" xfId="54" applyNumberFormat="1" applyFont="1" applyFill="1" applyBorder="1" applyAlignment="1" applyProtection="1">
      <alignment horizontal="center" vertical="center" wrapText="1"/>
    </xf>
    <xf numFmtId="0" fontId="10" fillId="0" borderId="23" xfId="47" applyFont="1" applyFill="1" applyBorder="1" applyAlignment="1" applyProtection="1">
      <alignment horizontal="left" vertical="center" wrapText="1" indent="2"/>
    </xf>
    <xf numFmtId="0" fontId="10" fillId="0" borderId="23" xfId="53" applyNumberFormat="1" applyFont="1" applyFill="1" applyBorder="1" applyAlignment="1" applyProtection="1">
      <alignment horizontal="left" vertical="center" wrapText="1"/>
    </xf>
    <xf numFmtId="49" fontId="10" fillId="0" borderId="23" xfId="54" applyNumberFormat="1" applyFont="1" applyFill="1" applyBorder="1" applyAlignment="1" applyProtection="1">
      <alignment vertical="center" wrapText="1"/>
    </xf>
    <xf numFmtId="49" fontId="10" fillId="11" borderId="5" xfId="53" applyNumberFormat="1" applyFont="1" applyFill="1" applyBorder="1" applyAlignment="1" applyProtection="1">
      <alignment horizontal="left" vertical="center" wrapText="1" indent="1"/>
    </xf>
    <xf numFmtId="0" fontId="0" fillId="0" borderId="5" xfId="0" applyNumberFormat="1" applyBorder="1" applyAlignment="1">
      <alignment horizontal="center" vertical="center"/>
    </xf>
    <xf numFmtId="0" fontId="79" fillId="0" borderId="0" xfId="54" applyFont="1" applyFill="1" applyAlignment="1" applyProtection="1">
      <alignment horizontal="center" vertical="center" wrapText="1"/>
    </xf>
    <xf numFmtId="0" fontId="0" fillId="0" borderId="5" xfId="54" applyFont="1" applyFill="1" applyBorder="1" applyAlignment="1" applyProtection="1">
      <alignment horizontal="left" vertical="center" wrapText="1"/>
    </xf>
    <xf numFmtId="14" fontId="53" fillId="0" borderId="5" xfId="53" applyNumberFormat="1" applyFont="1" applyFill="1" applyBorder="1" applyAlignment="1" applyProtection="1">
      <alignment horizontal="center" vertical="center" wrapText="1"/>
    </xf>
    <xf numFmtId="49" fontId="38" fillId="7" borderId="0" xfId="44" applyAlignment="1">
      <alignment vertical="top" wrapText="1"/>
    </xf>
    <xf numFmtId="49" fontId="33" fillId="0" borderId="15" xfId="33" applyNumberFormat="1" applyFont="1" applyFill="1" applyBorder="1" applyAlignment="1" applyProtection="1">
      <alignment horizontal="center" vertical="center" wrapText="1"/>
    </xf>
    <xf numFmtId="0" fontId="87" fillId="0" borderId="0" xfId="54" applyFont="1" applyFill="1" applyAlignment="1" applyProtection="1">
      <alignment vertical="center"/>
    </xf>
    <xf numFmtId="0" fontId="88" fillId="0" borderId="0" xfId="54" applyFont="1" applyFill="1" applyAlignment="1" applyProtection="1">
      <alignment vertical="center"/>
    </xf>
    <xf numFmtId="14" fontId="10" fillId="0" borderId="5" xfId="53" applyNumberFormat="1" applyFont="1" applyFill="1" applyBorder="1" applyAlignment="1" applyProtection="1">
      <alignment horizontal="left" vertical="center" wrapText="1" indent="1"/>
    </xf>
    <xf numFmtId="49" fontId="0" fillId="0" borderId="17" xfId="0" applyFill="1" applyBorder="1" applyProtection="1">
      <alignment vertical="top"/>
    </xf>
    <xf numFmtId="0" fontId="79" fillId="0" borderId="0" xfId="54" applyNumberFormat="1" applyFont="1" applyFill="1" applyAlignment="1" applyProtection="1">
      <alignment vertical="center"/>
    </xf>
    <xf numFmtId="0" fontId="79" fillId="0" borderId="0" xfId="54" applyFont="1" applyFill="1" applyAlignment="1" applyProtection="1">
      <alignment horizontal="left" vertical="center" wrapText="1" indent="1"/>
    </xf>
    <xf numFmtId="0" fontId="77" fillId="0" borderId="0" xfId="54" applyFont="1" applyFill="1" applyAlignment="1" applyProtection="1">
      <alignment horizontal="left" vertical="center" wrapText="1" indent="1"/>
    </xf>
    <xf numFmtId="0" fontId="89" fillId="0" borderId="0" xfId="54" applyFont="1" applyFill="1" applyAlignment="1" applyProtection="1">
      <alignment horizontal="left" vertical="center" wrapText="1" indent="1"/>
    </xf>
    <xf numFmtId="0" fontId="90" fillId="0" borderId="0" xfId="54" applyFont="1" applyFill="1" applyAlignment="1" applyProtection="1">
      <alignment horizontal="left" vertical="center" indent="1"/>
    </xf>
    <xf numFmtId="0" fontId="89" fillId="0" borderId="0" xfId="54" applyFont="1" applyFill="1" applyAlignment="1" applyProtection="1">
      <alignment vertical="center" wrapText="1"/>
    </xf>
    <xf numFmtId="0" fontId="62" fillId="0" borderId="0" xfId="52" applyFont="1" applyFill="1" applyAlignment="1" applyProtection="1">
      <alignment horizontal="left" vertical="center" wrapText="1"/>
    </xf>
    <xf numFmtId="0" fontId="63" fillId="0" borderId="0" xfId="52" applyFont="1" applyFill="1" applyAlignment="1" applyProtection="1">
      <alignment horizontal="left" vertical="center" wrapText="1"/>
    </xf>
    <xf numFmtId="0" fontId="64" fillId="0" borderId="0" xfId="52" applyFont="1" applyAlignment="1" applyProtection="1">
      <alignment vertical="center" wrapText="1"/>
    </xf>
    <xf numFmtId="0" fontId="62" fillId="7" borderId="0" xfId="52" applyFont="1" applyFill="1" applyBorder="1" applyAlignment="1" applyProtection="1">
      <alignment vertical="center" wrapText="1"/>
    </xf>
    <xf numFmtId="0" fontId="65" fillId="7" borderId="0" xfId="52" applyFont="1" applyFill="1" applyBorder="1" applyAlignment="1" applyProtection="1">
      <alignment horizontal="right" vertical="center" wrapText="1" indent="1"/>
    </xf>
    <xf numFmtId="0" fontId="65" fillId="7" borderId="0" xfId="52" applyFont="1" applyFill="1" applyBorder="1" applyAlignment="1" applyProtection="1">
      <alignment horizontal="left" vertical="center" wrapText="1" indent="2"/>
    </xf>
    <xf numFmtId="0" fontId="62" fillId="0" borderId="0" xfId="52" applyFont="1" applyAlignment="1" applyProtection="1">
      <alignment vertical="center" wrapText="1"/>
    </xf>
    <xf numFmtId="0" fontId="63" fillId="0" borderId="0" xfId="52" applyFont="1" applyAlignment="1" applyProtection="1">
      <alignment horizontal="center" vertical="center" wrapText="1"/>
    </xf>
    <xf numFmtId="0" fontId="62" fillId="7" borderId="0" xfId="52" applyFont="1" applyFill="1" applyBorder="1" applyAlignment="1" applyProtection="1">
      <alignment horizontal="right" vertical="center" wrapText="1" indent="1"/>
    </xf>
    <xf numFmtId="0" fontId="66" fillId="7" borderId="0" xfId="52" applyFont="1" applyFill="1" applyBorder="1" applyAlignment="1" applyProtection="1">
      <alignment horizontal="center" vertical="center" wrapText="1"/>
    </xf>
    <xf numFmtId="0" fontId="67" fillId="7" borderId="0" xfId="52" applyFont="1" applyFill="1" applyBorder="1" applyAlignment="1" applyProtection="1">
      <alignment vertical="center" wrapText="1"/>
    </xf>
    <xf numFmtId="14" fontId="62" fillId="7" borderId="0" xfId="52" applyNumberFormat="1" applyFont="1" applyFill="1" applyBorder="1" applyAlignment="1" applyProtection="1">
      <alignment horizontal="left" vertical="center" wrapText="1"/>
    </xf>
    <xf numFmtId="0" fontId="63" fillId="7" borderId="0" xfId="52" applyNumberFormat="1" applyFont="1" applyFill="1" applyBorder="1" applyAlignment="1" applyProtection="1">
      <alignment horizontal="center" vertical="center" wrapText="1"/>
    </xf>
    <xf numFmtId="0" fontId="62" fillId="7" borderId="0" xfId="52" applyNumberFormat="1" applyFont="1" applyFill="1" applyBorder="1" applyAlignment="1" applyProtection="1">
      <alignment horizontal="left" vertical="center" wrapText="1" indent="1"/>
    </xf>
    <xf numFmtId="0" fontId="62" fillId="7" borderId="0" xfId="52" applyFont="1" applyFill="1" applyBorder="1" applyAlignment="1" applyProtection="1">
      <alignment horizontal="center" vertical="center" wrapText="1"/>
    </xf>
    <xf numFmtId="0" fontId="68" fillId="7" borderId="0" xfId="52" applyFont="1" applyFill="1" applyBorder="1" applyAlignment="1" applyProtection="1">
      <alignment horizontal="center" vertical="center" wrapText="1"/>
    </xf>
    <xf numFmtId="14" fontId="68" fillId="7" borderId="0" xfId="52" applyNumberFormat="1" applyFont="1" applyFill="1" applyBorder="1" applyAlignment="1" applyProtection="1">
      <alignment horizontal="center" vertical="center" wrapText="1"/>
    </xf>
    <xf numFmtId="0" fontId="68" fillId="7" borderId="0" xfId="52" applyFont="1" applyFill="1" applyBorder="1" applyAlignment="1" applyProtection="1">
      <alignment vertical="center" wrapText="1"/>
    </xf>
    <xf numFmtId="0" fontId="69" fillId="7" borderId="0" xfId="52" applyFont="1" applyFill="1" applyBorder="1" applyAlignment="1" applyProtection="1">
      <alignment vertical="center" wrapText="1"/>
    </xf>
    <xf numFmtId="0" fontId="61" fillId="0" borderId="0" xfId="52" applyNumberFormat="1" applyFont="1" applyFill="1" applyAlignment="1" applyProtection="1">
      <alignment horizontal="left" vertical="center" wrapText="1"/>
    </xf>
    <xf numFmtId="0" fontId="60" fillId="0" borderId="0" xfId="52" applyFont="1" applyFill="1" applyAlignment="1" applyProtection="1">
      <alignment horizontal="left" vertical="center" wrapText="1"/>
    </xf>
    <xf numFmtId="0" fontId="60" fillId="0" borderId="0" xfId="52" applyFont="1" applyAlignment="1" applyProtection="1">
      <alignment vertical="center" wrapText="1"/>
    </xf>
    <xf numFmtId="0" fontId="60" fillId="0" borderId="0" xfId="52" applyFont="1" applyAlignment="1" applyProtection="1">
      <alignment horizontal="center" vertical="center" wrapText="1"/>
    </xf>
    <xf numFmtId="0" fontId="62" fillId="0" borderId="0" xfId="52" applyFont="1" applyBorder="1" applyAlignment="1" applyProtection="1">
      <alignment vertical="center" wrapText="1"/>
    </xf>
    <xf numFmtId="0" fontId="62" fillId="0" borderId="0" xfId="52" applyFont="1" applyAlignment="1" applyProtection="1">
      <alignment horizontal="right" vertical="center"/>
    </xf>
    <xf numFmtId="0" fontId="62" fillId="0" borderId="0" xfId="52" applyFont="1" applyAlignment="1" applyProtection="1">
      <alignment horizontal="center" vertical="center" wrapText="1"/>
    </xf>
    <xf numFmtId="49" fontId="10" fillId="0" borderId="0" xfId="30" applyNumberFormat="1" applyFont="1" applyFill="1" applyBorder="1" applyAlignment="1" applyProtection="1">
      <alignment vertical="center" wrapText="1"/>
    </xf>
    <xf numFmtId="0" fontId="0" fillId="0" borderId="0" xfId="0" applyNumberFormat="1" applyAlignment="1">
      <alignment horizontal="left" vertical="top" indent="1"/>
    </xf>
    <xf numFmtId="0" fontId="0" fillId="0" borderId="0" xfId="0" applyNumberFormat="1" applyAlignment="1">
      <alignment horizontal="left" vertical="center" indent="1"/>
    </xf>
    <xf numFmtId="49" fontId="91" fillId="13" borderId="15" xfId="41" applyFont="1" applyFill="1" applyBorder="1" applyAlignment="1" applyProtection="1">
      <alignment horizontal="center" vertical="center" wrapText="1"/>
    </xf>
    <xf numFmtId="0" fontId="79" fillId="0" borderId="0" xfId="54" applyFont="1" applyFill="1" applyAlignment="1" applyProtection="1">
      <alignment horizontal="left" vertical="center" indent="1"/>
    </xf>
    <xf numFmtId="0" fontId="79" fillId="0" borderId="0" xfId="54" applyNumberFormat="1" applyFont="1" applyFill="1" applyAlignment="1" applyProtection="1">
      <alignment horizontal="left" vertical="center" indent="1"/>
    </xf>
    <xf numFmtId="14" fontId="10" fillId="8" borderId="5" xfId="53" applyNumberFormat="1" applyFont="1" applyFill="1" applyBorder="1" applyAlignment="1" applyProtection="1">
      <alignment horizontal="left" vertical="center" wrapText="1" indent="1"/>
    </xf>
    <xf numFmtId="0" fontId="33" fillId="0" borderId="0" xfId="54" applyFont="1" applyFill="1" applyBorder="1" applyAlignment="1" applyProtection="1">
      <alignment horizontal="center" vertical="top" wrapText="1"/>
    </xf>
    <xf numFmtId="0" fontId="79" fillId="0" borderId="24" xfId="54" applyFont="1" applyFill="1" applyBorder="1" applyAlignment="1" applyProtection="1">
      <alignment vertical="center"/>
    </xf>
    <xf numFmtId="0" fontId="10" fillId="0" borderId="5" xfId="33" applyNumberFormat="1" applyFont="1" applyFill="1" applyBorder="1" applyAlignment="1" applyProtection="1">
      <alignment horizontal="center" vertical="center" wrapText="1"/>
    </xf>
    <xf numFmtId="0"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left" vertical="center"/>
    </xf>
    <xf numFmtId="0" fontId="77" fillId="0" borderId="0" xfId="0" applyNumberFormat="1" applyFont="1" applyAlignment="1">
      <alignment vertical="center"/>
    </xf>
    <xf numFmtId="0" fontId="0" fillId="0" borderId="0" xfId="0" applyNumberFormat="1" applyFont="1" applyAlignment="1">
      <alignment vertical="center"/>
    </xf>
    <xf numFmtId="0" fontId="12" fillId="10" borderId="5" xfId="54" applyFont="1" applyFill="1" applyBorder="1" applyAlignment="1" applyProtection="1">
      <alignment horizontal="center" vertical="center" wrapText="1"/>
    </xf>
    <xf numFmtId="49" fontId="10" fillId="0" borderId="0" xfId="0" applyFont="1" applyFill="1" applyProtection="1">
      <alignment vertical="top"/>
    </xf>
    <xf numFmtId="0" fontId="12" fillId="10" borderId="5" xfId="0" applyNumberFormat="1" applyFont="1" applyFill="1" applyBorder="1" applyAlignment="1" applyProtection="1">
      <alignment horizontal="center" vertical="center"/>
    </xf>
    <xf numFmtId="49" fontId="0" fillId="0" borderId="5" xfId="0" applyNumberFormat="1" applyFill="1" applyBorder="1" applyProtection="1">
      <alignment vertical="top"/>
    </xf>
    <xf numFmtId="49" fontId="0" fillId="0" borderId="5" xfId="0" applyNumberFormat="1" applyFont="1" applyFill="1" applyBorder="1" applyProtection="1">
      <alignment vertical="top"/>
    </xf>
    <xf numFmtId="0" fontId="10" fillId="0" borderId="0" xfId="54" applyFont="1" applyFill="1" applyAlignment="1" applyProtection="1">
      <alignment horizontal="left" vertical="center" wrapText="1" indent="2"/>
    </xf>
    <xf numFmtId="0" fontId="10" fillId="0" borderId="5" xfId="54" applyNumberFormat="1" applyFont="1" applyFill="1" applyBorder="1" applyAlignment="1" applyProtection="1">
      <alignment vertical="top" wrapText="1"/>
    </xf>
    <xf numFmtId="0" fontId="0" fillId="9" borderId="5" xfId="30" applyNumberFormat="1" applyFont="1" applyFill="1" applyBorder="1" applyAlignment="1" applyProtection="1">
      <alignment horizontal="left" vertical="center" wrapText="1"/>
      <protection locked="0"/>
    </xf>
    <xf numFmtId="0" fontId="10" fillId="0" borderId="5" xfId="54" applyNumberFormat="1" applyFont="1" applyFill="1" applyBorder="1" applyAlignment="1" applyProtection="1">
      <alignment horizontal="left" vertical="top" wrapText="1"/>
    </xf>
    <xf numFmtId="0" fontId="10" fillId="0" borderId="5" xfId="54" applyNumberFormat="1" applyFont="1" applyFill="1" applyBorder="1" applyAlignment="1" applyProtection="1">
      <alignment horizontal="left" vertical="center" wrapText="1"/>
    </xf>
    <xf numFmtId="0" fontId="10" fillId="0" borderId="5" xfId="47" applyFont="1" applyFill="1" applyBorder="1" applyAlignment="1" applyProtection="1">
      <alignment horizontal="left" vertical="center" wrapText="1" indent="1"/>
    </xf>
    <xf numFmtId="0" fontId="10" fillId="0" borderId="0" xfId="47" applyFont="1" applyFill="1" applyBorder="1" applyAlignment="1" applyProtection="1">
      <alignment horizontal="left" vertical="center" wrapText="1" indent="2"/>
    </xf>
    <xf numFmtId="0" fontId="10" fillId="0" borderId="0" xfId="53" applyNumberFormat="1" applyFont="1" applyFill="1" applyBorder="1" applyAlignment="1" applyProtection="1">
      <alignment horizontal="left" vertical="center" wrapText="1"/>
    </xf>
    <xf numFmtId="0" fontId="10" fillId="0" borderId="5" xfId="47" applyFont="1" applyFill="1" applyBorder="1" applyAlignment="1" applyProtection="1">
      <alignment horizontal="left" vertical="center" wrapText="1" indent="4"/>
    </xf>
    <xf numFmtId="49" fontId="10" fillId="13" borderId="25" xfId="54" applyNumberFormat="1" applyFont="1" applyFill="1" applyBorder="1" applyAlignment="1" applyProtection="1">
      <alignment horizontal="center" vertical="center" wrapText="1"/>
    </xf>
    <xf numFmtId="0" fontId="10" fillId="13" borderId="17" xfId="53" applyNumberFormat="1" applyFont="1" applyFill="1" applyBorder="1" applyAlignment="1" applyProtection="1">
      <alignment horizontal="left" vertical="center" wrapText="1"/>
    </xf>
    <xf numFmtId="49" fontId="10" fillId="13" borderId="18" xfId="54" applyNumberFormat="1" applyFont="1" applyFill="1" applyBorder="1" applyAlignment="1" applyProtection="1">
      <alignment vertical="center" wrapText="1"/>
    </xf>
    <xf numFmtId="49" fontId="10" fillId="13" borderId="19" xfId="54" applyNumberFormat="1" applyFont="1" applyFill="1" applyBorder="1" applyAlignment="1" applyProtection="1">
      <alignment horizontal="center" vertical="center" wrapText="1"/>
    </xf>
    <xf numFmtId="49" fontId="44" fillId="13" borderId="23" xfId="0" applyFont="1" applyFill="1" applyBorder="1" applyAlignment="1" applyProtection="1">
      <alignment horizontal="left" vertical="center" indent="3"/>
    </xf>
    <xf numFmtId="0" fontId="10" fillId="13" borderId="21" xfId="53" applyNumberFormat="1" applyFont="1" applyFill="1" applyBorder="1" applyAlignment="1" applyProtection="1">
      <alignment horizontal="left" vertical="center" wrapText="1"/>
    </xf>
    <xf numFmtId="0" fontId="10" fillId="0" borderId="5" xfId="33" applyFont="1" applyFill="1" applyBorder="1" applyAlignment="1" applyProtection="1">
      <alignment horizontal="center" vertical="center" wrapText="1"/>
    </xf>
    <xf numFmtId="49" fontId="10" fillId="0" borderId="16" xfId="49" applyNumberFormat="1" applyFont="1" applyFill="1" applyBorder="1" applyAlignment="1" applyProtection="1">
      <alignment horizontal="left" vertical="center" wrapText="1"/>
    </xf>
    <xf numFmtId="49" fontId="12" fillId="13" borderId="13" xfId="41" applyFont="1" applyFill="1" applyBorder="1" applyAlignment="1" applyProtection="1">
      <alignment horizontal="center" vertical="center"/>
    </xf>
    <xf numFmtId="49" fontId="44" fillId="13" borderId="14" xfId="41" applyFont="1" applyFill="1" applyBorder="1" applyAlignment="1" applyProtection="1">
      <alignment horizontal="left" vertical="center"/>
    </xf>
    <xf numFmtId="0" fontId="10" fillId="0" borderId="0" xfId="49" applyFont="1" applyAlignment="1" applyProtection="1"/>
    <xf numFmtId="49" fontId="0" fillId="9" borderId="5" xfId="53" applyNumberFormat="1" applyFont="1" applyFill="1" applyBorder="1" applyAlignment="1" applyProtection="1">
      <alignment horizontal="left" vertical="center" wrapText="1"/>
      <protection locked="0"/>
    </xf>
    <xf numFmtId="49" fontId="0" fillId="0" borderId="17" xfId="0" applyBorder="1" applyAlignment="1">
      <alignment horizontal="center" vertical="center"/>
    </xf>
    <xf numFmtId="49" fontId="0" fillId="0" borderId="17" xfId="0" applyFill="1" applyBorder="1" applyAlignment="1" applyProtection="1">
      <alignment horizontal="center" vertical="center"/>
    </xf>
    <xf numFmtId="0" fontId="70" fillId="7" borderId="0" xfId="52" applyFont="1" applyFill="1" applyBorder="1" applyAlignment="1" applyProtection="1">
      <alignment vertical="center" wrapText="1"/>
    </xf>
    <xf numFmtId="0" fontId="71" fillId="0" borderId="0" xfId="54" applyFont="1" applyFill="1" applyAlignment="1" applyProtection="1">
      <alignment vertical="center" wrapText="1"/>
    </xf>
    <xf numFmtId="0" fontId="71" fillId="0" borderId="0" xfId="32" applyFont="1" applyFill="1" applyBorder="1" applyAlignment="1" applyProtection="1">
      <alignment vertical="center" wrapText="1"/>
    </xf>
    <xf numFmtId="0" fontId="71" fillId="0" borderId="0" xfId="55" applyFont="1" applyBorder="1" applyAlignment="1">
      <alignment vertical="center" wrapText="1"/>
    </xf>
    <xf numFmtId="0" fontId="71" fillId="0" borderId="0" xfId="49" applyFont="1" applyProtection="1"/>
    <xf numFmtId="49" fontId="72" fillId="0" borderId="0" xfId="0" applyFont="1">
      <alignment vertical="top"/>
    </xf>
    <xf numFmtId="0" fontId="79" fillId="0" borderId="0" xfId="0" applyNumberFormat="1" applyFont="1" applyFill="1" applyBorder="1" applyAlignment="1">
      <alignment horizontal="center" vertical="center"/>
    </xf>
    <xf numFmtId="49" fontId="73" fillId="0" borderId="0" xfId="0" applyFont="1" applyBorder="1">
      <alignment vertical="top"/>
    </xf>
    <xf numFmtId="49" fontId="0" fillId="0" borderId="0" xfId="0" applyNumberFormat="1" applyFont="1" applyFill="1" applyBorder="1" applyAlignment="1" applyProtection="1">
      <alignment horizontal="right" vertical="center" wrapText="1" indent="1"/>
    </xf>
    <xf numFmtId="49" fontId="0" fillId="0" borderId="0" xfId="0" applyNumberFormat="1" applyFill="1" applyBorder="1" applyAlignment="1" applyProtection="1">
      <alignment horizontal="right" vertical="center" wrapText="1" indent="1"/>
    </xf>
    <xf numFmtId="0" fontId="10" fillId="0" borderId="0" xfId="52" applyNumberFormat="1" applyFont="1" applyFill="1" applyBorder="1" applyAlignment="1" applyProtection="1">
      <alignment horizontal="center" vertical="center" wrapText="1"/>
    </xf>
    <xf numFmtId="49" fontId="10" fillId="0" borderId="26" xfId="0" applyNumberFormat="1" applyFont="1" applyBorder="1" applyProtection="1">
      <alignment vertical="top"/>
    </xf>
    <xf numFmtId="49" fontId="10" fillId="0" borderId="26" xfId="0" applyNumberFormat="1" applyFont="1" applyBorder="1" applyAlignment="1" applyProtection="1">
      <alignment vertical="top" wrapText="1"/>
    </xf>
    <xf numFmtId="0" fontId="10" fillId="9" borderId="5" xfId="53" applyNumberFormat="1" applyFont="1" applyFill="1" applyBorder="1" applyAlignment="1" applyProtection="1">
      <alignment horizontal="left" vertical="center" wrapText="1"/>
      <protection locked="0"/>
    </xf>
    <xf numFmtId="49" fontId="10" fillId="9" borderId="5" xfId="0" applyNumberFormat="1" applyFont="1" applyFill="1" applyBorder="1" applyAlignment="1" applyProtection="1">
      <alignment horizontal="left" vertical="center" wrapText="1" indent="1"/>
      <protection locked="0"/>
    </xf>
    <xf numFmtId="0" fontId="39" fillId="7" borderId="0" xfId="43" applyNumberFormat="1" applyFont="1" applyFill="1" applyBorder="1" applyAlignment="1">
      <alignment horizontal="left" vertical="center" wrapText="1"/>
    </xf>
    <xf numFmtId="0" fontId="38" fillId="7" borderId="0" xfId="43" applyNumberFormat="1" applyFont="1" applyFill="1" applyBorder="1" applyAlignment="1">
      <alignment vertical="top" wrapText="1"/>
    </xf>
    <xf numFmtId="0" fontId="39" fillId="7" borderId="0" xfId="43" applyNumberFormat="1" applyFont="1" applyFill="1" applyBorder="1" applyAlignment="1">
      <alignment vertical="center" wrapText="1"/>
    </xf>
    <xf numFmtId="0" fontId="38" fillId="7" borderId="0" xfId="43" applyNumberFormat="1" applyFont="1" applyFill="1" applyBorder="1" applyAlignment="1">
      <alignment vertical="center" wrapText="1"/>
    </xf>
    <xf numFmtId="0" fontId="79" fillId="0" borderId="0" xfId="41" applyNumberFormat="1" applyFont="1">
      <alignment vertical="top"/>
    </xf>
    <xf numFmtId="49" fontId="79" fillId="0" borderId="0" xfId="41" applyNumberFormat="1" applyFont="1">
      <alignment vertical="top"/>
    </xf>
    <xf numFmtId="0" fontId="33" fillId="0" borderId="0" xfId="54" applyNumberFormat="1" applyFont="1" applyFill="1" applyBorder="1" applyAlignment="1" applyProtection="1">
      <alignment horizontal="center" vertical="center" wrapText="1"/>
    </xf>
    <xf numFmtId="0" fontId="0" fillId="0" borderId="0" xfId="0" applyNumberFormat="1" applyFill="1" applyProtection="1">
      <alignment vertical="top"/>
    </xf>
    <xf numFmtId="0" fontId="23" fillId="10" borderId="5" xfId="54" applyFont="1" applyFill="1" applyBorder="1" applyAlignment="1" applyProtection="1">
      <alignment horizontal="center" vertical="center" wrapText="1"/>
    </xf>
    <xf numFmtId="49" fontId="10" fillId="0" borderId="5" xfId="0" applyNumberFormat="1" applyFont="1" applyBorder="1" applyAlignment="1" applyProtection="1">
      <alignment horizontal="center" vertical="top" wrapText="1"/>
    </xf>
    <xf numFmtId="0" fontId="0" fillId="0" borderId="5" xfId="0" applyNumberFormat="1" applyBorder="1">
      <alignment vertical="top"/>
    </xf>
    <xf numFmtId="0" fontId="0" fillId="0" borderId="5" xfId="0" applyNumberFormat="1" applyBorder="1" applyAlignment="1">
      <alignment vertical="top" wrapText="1"/>
    </xf>
    <xf numFmtId="49" fontId="10" fillId="0" borderId="5" xfId="0" applyNumberFormat="1" applyFont="1" applyBorder="1" applyAlignment="1" applyProtection="1">
      <alignment horizontal="right" vertical="center"/>
    </xf>
    <xf numFmtId="0" fontId="107" fillId="0" borderId="0" xfId="0" applyNumberFormat="1" applyFont="1" applyAlignment="1">
      <alignment vertical="center"/>
    </xf>
    <xf numFmtId="49" fontId="61" fillId="0" borderId="0" xfId="53" applyNumberFormat="1" applyFont="1" applyFill="1" applyBorder="1" applyAlignment="1" applyProtection="1">
      <alignment horizontal="center" vertical="center" wrapText="1"/>
    </xf>
    <xf numFmtId="0" fontId="61" fillId="0" borderId="0" xfId="47" applyFont="1" applyFill="1" applyBorder="1" applyAlignment="1" applyProtection="1">
      <alignment vertical="center" wrapText="1"/>
    </xf>
    <xf numFmtId="49" fontId="61" fillId="0" borderId="0" xfId="53" applyNumberFormat="1" applyFont="1" applyFill="1" applyBorder="1" applyAlignment="1" applyProtection="1">
      <alignment vertical="center" wrapText="1"/>
    </xf>
    <xf numFmtId="0" fontId="61" fillId="0" borderId="0" xfId="47" applyNumberFormat="1" applyFont="1" applyFill="1" applyBorder="1" applyAlignment="1" applyProtection="1">
      <alignment vertical="center" wrapText="1"/>
    </xf>
    <xf numFmtId="49" fontId="108" fillId="0" borderId="0" xfId="53" applyNumberFormat="1" applyFont="1" applyFill="1" applyBorder="1" applyAlignment="1" applyProtection="1">
      <alignment vertical="center" wrapText="1"/>
    </xf>
    <xf numFmtId="0" fontId="61" fillId="0" borderId="0" xfId="47" applyFont="1" applyFill="1" applyBorder="1" applyAlignment="1" applyProtection="1">
      <alignment horizontal="right" vertical="center" wrapText="1"/>
    </xf>
    <xf numFmtId="0" fontId="107" fillId="0" borderId="0" xfId="0" applyNumberFormat="1" applyFont="1" applyBorder="1" applyAlignment="1">
      <alignment vertical="center"/>
    </xf>
    <xf numFmtId="49" fontId="0" fillId="0" borderId="0" xfId="0" applyBorder="1">
      <alignment vertical="top"/>
    </xf>
    <xf numFmtId="0" fontId="79" fillId="0" borderId="0" xfId="0" applyNumberFormat="1" applyFont="1" applyAlignment="1">
      <alignment vertical="center"/>
    </xf>
    <xf numFmtId="49" fontId="10" fillId="11" borderId="5" xfId="53" applyNumberFormat="1" applyFont="1" applyFill="1" applyBorder="1" applyAlignment="1" applyProtection="1">
      <alignment horizontal="center" vertical="center" wrapText="1"/>
    </xf>
    <xf numFmtId="0" fontId="10" fillId="7" borderId="26" xfId="54" applyFont="1" applyFill="1" applyBorder="1" applyAlignment="1" applyProtection="1">
      <alignment horizontal="center" vertical="center" wrapText="1"/>
    </xf>
    <xf numFmtId="0" fontId="10" fillId="7" borderId="28" xfId="54" applyFont="1" applyFill="1" applyBorder="1" applyAlignment="1" applyProtection="1">
      <alignment horizontal="center" vertical="center" wrapText="1"/>
    </xf>
    <xf numFmtId="0" fontId="10" fillId="7" borderId="16" xfId="54" applyFont="1" applyFill="1" applyBorder="1" applyAlignment="1" applyProtection="1">
      <alignment horizontal="center" vertical="center" wrapText="1"/>
    </xf>
    <xf numFmtId="49" fontId="0" fillId="0" borderId="0" xfId="0">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49" fontId="33" fillId="7" borderId="0" xfId="33" applyNumberFormat="1" applyFont="1" applyFill="1" applyBorder="1" applyAlignment="1" applyProtection="1">
      <alignment horizontal="center" vertical="center" wrapText="1"/>
    </xf>
    <xf numFmtId="49" fontId="10" fillId="0" borderId="0" xfId="0" applyNumberFormat="1" applyFont="1" applyProtection="1">
      <alignment vertical="top"/>
    </xf>
    <xf numFmtId="0" fontId="12" fillId="7" borderId="0" xfId="54" applyFont="1" applyFill="1" applyBorder="1" applyAlignment="1" applyProtection="1">
      <alignment horizontal="center" vertical="center" wrapText="1"/>
    </xf>
    <xf numFmtId="0" fontId="36" fillId="7" borderId="0" xfId="54" applyFont="1" applyFill="1" applyBorder="1" applyAlignment="1" applyProtection="1">
      <alignment vertical="center" wrapText="1"/>
    </xf>
    <xf numFmtId="0" fontId="36" fillId="0" borderId="0" xfId="54" applyFont="1" applyFill="1" applyAlignment="1" applyProtection="1">
      <alignment vertical="center" wrapText="1"/>
    </xf>
    <xf numFmtId="49" fontId="10" fillId="0" borderId="0" xfId="54" applyNumberFormat="1" applyFont="1" applyFill="1" applyAlignment="1" applyProtection="1">
      <alignment vertical="center" wrapText="1"/>
    </xf>
    <xf numFmtId="0" fontId="10" fillId="0" borderId="0" xfId="54" applyFont="1" applyFill="1" applyBorder="1" applyAlignment="1" applyProtection="1">
      <alignment vertical="center" wrapText="1"/>
    </xf>
    <xf numFmtId="0" fontId="22" fillId="0" borderId="0" xfId="54" applyFont="1" applyFill="1" applyBorder="1" applyAlignment="1" applyProtection="1">
      <alignment vertical="center" wrapText="1"/>
    </xf>
    <xf numFmtId="0" fontId="10" fillId="0" borderId="0" xfId="47" applyFont="1" applyFill="1" applyBorder="1" applyAlignment="1" applyProtection="1">
      <alignment horizontal="left" vertical="center" wrapText="1"/>
    </xf>
    <xf numFmtId="0" fontId="33" fillId="7" borderId="0" xfId="33" applyNumberFormat="1" applyFont="1" applyFill="1" applyBorder="1" applyAlignment="1" applyProtection="1">
      <alignment horizontal="center" vertical="center" wrapText="1"/>
    </xf>
    <xf numFmtId="0" fontId="10" fillId="0" borderId="0" xfId="47" applyFont="1" applyFill="1" applyBorder="1" applyAlignment="1" applyProtection="1">
      <alignment horizontal="right" vertical="center" wrapText="1"/>
    </xf>
    <xf numFmtId="0" fontId="78" fillId="7" borderId="0" xfId="54" applyFont="1" applyFill="1" applyBorder="1" applyAlignment="1" applyProtection="1">
      <alignment vertical="center" wrapText="1"/>
    </xf>
    <xf numFmtId="0" fontId="10" fillId="0" borderId="0" xfId="0" applyNumberFormat="1" applyFont="1" applyFill="1" applyBorder="1" applyAlignment="1">
      <alignment vertical="center"/>
    </xf>
    <xf numFmtId="0" fontId="0" fillId="0" borderId="0" xfId="0" applyNumberFormat="1" applyFill="1" applyBorder="1" applyAlignment="1">
      <alignment vertical="center"/>
    </xf>
    <xf numFmtId="49" fontId="0" fillId="13" borderId="13" xfId="0" applyFill="1" applyBorder="1" applyProtection="1">
      <alignment vertical="top"/>
    </xf>
    <xf numFmtId="4" fontId="10" fillId="0" borderId="5" xfId="30" applyNumberFormat="1" applyFont="1" applyFill="1" applyBorder="1" applyAlignment="1" applyProtection="1">
      <alignment vertical="center" wrapText="1"/>
    </xf>
    <xf numFmtId="49" fontId="10" fillId="0" borderId="5" xfId="54" applyNumberFormat="1" applyFont="1" applyFill="1" applyBorder="1" applyAlignment="1" applyProtection="1">
      <alignment horizontal="left" vertical="center" wrapText="1" indent="7"/>
    </xf>
    <xf numFmtId="0" fontId="79" fillId="7" borderId="0" xfId="33" applyNumberFormat="1" applyFont="1" applyFill="1" applyBorder="1" applyAlignment="1" applyProtection="1">
      <alignment horizontal="center" vertical="center" wrapText="1"/>
    </xf>
    <xf numFmtId="49" fontId="79" fillId="7" borderId="0" xfId="33" applyNumberFormat="1" applyFont="1" applyFill="1" applyBorder="1" applyAlignment="1" applyProtection="1">
      <alignment horizontal="center" vertical="center" wrapText="1"/>
    </xf>
    <xf numFmtId="0" fontId="22" fillId="0" borderId="0" xfId="55" applyFont="1" applyBorder="1" applyAlignment="1">
      <alignment horizontal="center" vertical="center" wrapText="1"/>
    </xf>
    <xf numFmtId="0" fontId="10" fillId="0" borderId="0" xfId="53" applyNumberFormat="1" applyFont="1" applyFill="1" applyBorder="1" applyAlignment="1" applyProtection="1">
      <alignment vertical="center" wrapText="1"/>
    </xf>
    <xf numFmtId="0" fontId="0" fillId="0" borderId="0" xfId="0" applyNumberFormat="1" applyFill="1" applyBorder="1" applyAlignment="1">
      <alignment horizontal="center" vertical="center"/>
    </xf>
    <xf numFmtId="0" fontId="79" fillId="0" borderId="0" xfId="54" applyFont="1" applyFill="1" applyAlignment="1" applyProtection="1">
      <alignment vertical="center" wrapText="1"/>
    </xf>
    <xf numFmtId="49" fontId="79" fillId="0" borderId="0" xfId="0" applyFont="1">
      <alignment vertical="top"/>
    </xf>
    <xf numFmtId="0" fontId="10" fillId="7" borderId="17" xfId="54" applyFont="1" applyFill="1" applyBorder="1" applyAlignment="1" applyProtection="1">
      <alignment vertical="center" wrapText="1"/>
    </xf>
    <xf numFmtId="0" fontId="79" fillId="0" borderId="0" xfId="53" applyNumberFormat="1" applyFont="1" applyFill="1" applyBorder="1" applyAlignment="1" applyProtection="1">
      <alignment vertical="center" wrapText="1"/>
    </xf>
    <xf numFmtId="0" fontId="79" fillId="0" borderId="0" xfId="54" applyFont="1" applyFill="1" applyAlignment="1" applyProtection="1">
      <alignment vertical="center"/>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0" fontId="10" fillId="0" borderId="5" xfId="54" applyFont="1" applyFill="1" applyBorder="1" applyAlignment="1" applyProtection="1">
      <alignment horizontal="left" vertical="center" wrapText="1"/>
    </xf>
    <xf numFmtId="0" fontId="10" fillId="7" borderId="5" xfId="54" applyFont="1" applyFill="1" applyBorder="1" applyAlignment="1" applyProtection="1">
      <alignment horizontal="left" vertical="center" wrapText="1"/>
    </xf>
    <xf numFmtId="49" fontId="79" fillId="7" borderId="15" xfId="33" applyNumberFormat="1" applyFont="1" applyFill="1" applyBorder="1" applyAlignment="1" applyProtection="1">
      <alignment horizontal="center" vertical="center" wrapText="1"/>
    </xf>
    <xf numFmtId="49" fontId="77" fillId="0" borderId="0" xfId="54" applyNumberFormat="1" applyFont="1" applyFill="1" applyAlignment="1" applyProtection="1">
      <alignment vertical="center" wrapText="1"/>
    </xf>
    <xf numFmtId="0" fontId="77" fillId="0" borderId="0" xfId="0" applyNumberFormat="1" applyFont="1" applyFill="1" applyBorder="1" applyAlignment="1">
      <alignment vertical="center"/>
    </xf>
    <xf numFmtId="49" fontId="41" fillId="0" borderId="5" xfId="53" applyNumberFormat="1" applyFont="1" applyFill="1" applyBorder="1" applyAlignment="1" applyProtection="1">
      <alignment vertical="center" wrapText="1"/>
    </xf>
    <xf numFmtId="0" fontId="10" fillId="0" borderId="0" xfId="54" applyFont="1" applyFill="1" applyAlignment="1" applyProtection="1">
      <alignment horizontal="right" vertical="top" wrapText="1"/>
    </xf>
    <xf numFmtId="49" fontId="0" fillId="0" borderId="0" xfId="54" applyNumberFormat="1" applyFont="1" applyFill="1" applyAlignment="1" applyProtection="1">
      <alignment horizontal="left" vertical="top"/>
    </xf>
    <xf numFmtId="49" fontId="0" fillId="0" borderId="0" xfId="54" applyNumberFormat="1" applyFont="1" applyFill="1" applyAlignment="1" applyProtection="1">
      <alignment vertical="center" wrapText="1"/>
    </xf>
    <xf numFmtId="0" fontId="10" fillId="0" borderId="0" xfId="54" applyFont="1" applyFill="1" applyAlignment="1" applyProtection="1">
      <alignment vertical="top" wrapText="1"/>
    </xf>
    <xf numFmtId="49" fontId="0" fillId="0" borderId="0" xfId="54" applyNumberFormat="1" applyFont="1" applyFill="1" applyAlignment="1" applyProtection="1">
      <alignment vertical="center"/>
    </xf>
    <xf numFmtId="49" fontId="79" fillId="0" borderId="0" xfId="54" applyNumberFormat="1" applyFont="1" applyFill="1" applyAlignment="1" applyProtection="1">
      <alignment vertical="center"/>
    </xf>
    <xf numFmtId="0" fontId="109" fillId="0" borderId="0" xfId="0" applyNumberFormat="1" applyFont="1" applyFill="1" applyBorder="1" applyAlignment="1">
      <alignment vertical="center"/>
    </xf>
    <xf numFmtId="0" fontId="10" fillId="7" borderId="26" xfId="54" applyFont="1" applyFill="1" applyBorder="1" applyAlignment="1" applyProtection="1">
      <alignment vertical="center" wrapText="1"/>
    </xf>
    <xf numFmtId="0" fontId="10" fillId="7" borderId="28" xfId="54" applyFont="1" applyFill="1" applyBorder="1" applyAlignment="1" applyProtection="1">
      <alignment vertical="center" wrapText="1"/>
    </xf>
    <xf numFmtId="49" fontId="0" fillId="0" borderId="0" xfId="0">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49" fontId="33" fillId="7" borderId="0" xfId="33" applyNumberFormat="1" applyFont="1" applyFill="1" applyBorder="1" applyAlignment="1" applyProtection="1">
      <alignment horizontal="center" vertical="center" wrapText="1"/>
    </xf>
    <xf numFmtId="0" fontId="0" fillId="0" borderId="5" xfId="51" applyFont="1" applyFill="1" applyBorder="1" applyAlignment="1" applyProtection="1">
      <alignment vertical="center" wrapText="1"/>
    </xf>
    <xf numFmtId="49" fontId="10" fillId="0" borderId="0" xfId="0" applyNumberFormat="1" applyFont="1" applyProtection="1">
      <alignment vertical="top"/>
    </xf>
    <xf numFmtId="0" fontId="12" fillId="7" borderId="0" xfId="54" applyFont="1" applyFill="1" applyBorder="1" applyAlignment="1" applyProtection="1">
      <alignment horizontal="center" vertical="center" wrapText="1"/>
    </xf>
    <xf numFmtId="0" fontId="36" fillId="7" borderId="0" xfId="54" applyFont="1" applyFill="1" applyBorder="1" applyAlignment="1" applyProtection="1">
      <alignment vertical="center" wrapText="1"/>
    </xf>
    <xf numFmtId="0" fontId="36" fillId="0" borderId="0" xfId="54" applyFont="1" applyFill="1" applyAlignment="1" applyProtection="1">
      <alignment vertical="center" wrapText="1"/>
    </xf>
    <xf numFmtId="49" fontId="10" fillId="0" borderId="0" xfId="54" applyNumberFormat="1" applyFont="1" applyFill="1" applyAlignment="1" applyProtection="1">
      <alignment vertical="center" wrapText="1"/>
    </xf>
    <xf numFmtId="0" fontId="10" fillId="0" borderId="0" xfId="54" applyFont="1" applyFill="1" applyBorder="1" applyAlignment="1" applyProtection="1">
      <alignment vertical="center" wrapText="1"/>
    </xf>
    <xf numFmtId="0" fontId="0" fillId="0" borderId="0" xfId="0" applyNumberFormat="1" applyAlignment="1">
      <alignment vertical="center"/>
    </xf>
    <xf numFmtId="0" fontId="10"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4" fontId="10" fillId="7" borderId="5" xfId="30" applyNumberFormat="1" applyFont="1" applyFill="1" applyBorder="1" applyAlignment="1" applyProtection="1">
      <alignment horizontal="right" vertical="center" wrapText="1"/>
    </xf>
    <xf numFmtId="49" fontId="32" fillId="13" borderId="13" xfId="0" applyFont="1" applyFill="1" applyBorder="1" applyAlignment="1" applyProtection="1">
      <alignment horizontal="center" vertical="center"/>
    </xf>
    <xf numFmtId="49" fontId="10" fillId="7" borderId="5" xfId="54" applyNumberFormat="1" applyFont="1" applyFill="1" applyBorder="1" applyAlignment="1" applyProtection="1">
      <alignment horizontal="center" vertical="center" wrapText="1"/>
    </xf>
    <xf numFmtId="0" fontId="10" fillId="0" borderId="5" xfId="47" applyFont="1" applyFill="1" applyBorder="1" applyAlignment="1" applyProtection="1">
      <alignment horizontal="center" vertical="center" wrapText="1"/>
    </xf>
    <xf numFmtId="0" fontId="44" fillId="13" borderId="15" xfId="0" applyNumberFormat="1" applyFont="1" applyFill="1" applyBorder="1" applyAlignment="1" applyProtection="1">
      <alignment horizontal="left" vertical="center"/>
    </xf>
    <xf numFmtId="49" fontId="10" fillId="0" borderId="5" xfId="53" applyNumberFormat="1" applyFont="1" applyFill="1" applyBorder="1" applyAlignment="1" applyProtection="1">
      <alignment horizontal="center" vertical="center" wrapText="1"/>
    </xf>
    <xf numFmtId="0" fontId="41" fillId="0" borderId="5" xfId="51" applyFont="1" applyFill="1" applyBorder="1" applyAlignment="1" applyProtection="1">
      <alignment vertical="center" wrapText="1"/>
    </xf>
    <xf numFmtId="49" fontId="10" fillId="0" borderId="5" xfId="0" applyNumberFormat="1" applyFont="1" applyBorder="1" applyProtection="1">
      <alignment vertical="top"/>
    </xf>
    <xf numFmtId="49" fontId="32" fillId="13" borderId="15" xfId="0" applyFont="1" applyFill="1" applyBorder="1" applyAlignment="1" applyProtection="1">
      <alignment horizontal="left" vertical="center"/>
    </xf>
    <xf numFmtId="0" fontId="10" fillId="7" borderId="5" xfId="54" applyNumberFormat="1" applyFont="1" applyFill="1" applyBorder="1" applyAlignment="1" applyProtection="1">
      <alignment horizontal="left" vertical="center" wrapText="1" indent="1"/>
    </xf>
    <xf numFmtId="0" fontId="10" fillId="7" borderId="5" xfId="54" applyNumberFormat="1" applyFont="1" applyFill="1" applyBorder="1" applyAlignment="1" applyProtection="1">
      <alignment horizontal="left" vertical="center" wrapText="1" indent="2"/>
    </xf>
    <xf numFmtId="0" fontId="10" fillId="7" borderId="5" xfId="54" applyNumberFormat="1" applyFont="1" applyFill="1" applyBorder="1" applyAlignment="1" applyProtection="1">
      <alignment horizontal="left" vertical="center" wrapText="1" indent="3"/>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0" fontId="10" fillId="0" borderId="0" xfId="47" applyFont="1" applyFill="1" applyBorder="1" applyAlignment="1" applyProtection="1">
      <alignment vertical="center" wrapText="1"/>
    </xf>
    <xf numFmtId="49" fontId="10" fillId="0" borderId="0" xfId="53" applyNumberFormat="1"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indent="4"/>
    </xf>
    <xf numFmtId="0" fontId="10" fillId="7" borderId="5" xfId="54" applyNumberFormat="1" applyFont="1" applyFill="1" applyBorder="1" applyAlignment="1" applyProtection="1">
      <alignment horizontal="left" vertical="center" wrapText="1" indent="5"/>
    </xf>
    <xf numFmtId="49" fontId="44" fillId="13" borderId="15" xfId="0" applyFont="1" applyFill="1" applyBorder="1" applyAlignment="1" applyProtection="1">
      <alignment horizontal="left" vertical="center" indent="5"/>
    </xf>
    <xf numFmtId="49" fontId="44" fillId="13" borderId="15" xfId="0" applyFont="1" applyFill="1" applyBorder="1" applyAlignment="1" applyProtection="1">
      <alignment horizontal="left" vertical="center" indent="6"/>
    </xf>
    <xf numFmtId="49" fontId="44" fillId="13" borderId="15" xfId="0" applyFont="1" applyFill="1" applyBorder="1" applyAlignment="1" applyProtection="1">
      <alignment horizontal="left" vertical="center" indent="1"/>
    </xf>
    <xf numFmtId="0" fontId="10" fillId="0" borderId="5" xfId="54" applyFont="1" applyFill="1" applyBorder="1" applyAlignment="1" applyProtection="1">
      <alignment vertical="center" wrapText="1"/>
    </xf>
    <xf numFmtId="49" fontId="10" fillId="13" borderId="14" xfId="53" applyNumberFormat="1" applyFont="1" applyFill="1" applyBorder="1" applyAlignment="1" applyProtection="1">
      <alignment horizontal="center" vertical="center" wrapText="1"/>
    </xf>
    <xf numFmtId="0" fontId="10" fillId="0" borderId="5" xfId="54" applyNumberFormat="1" applyFont="1" applyFill="1" applyBorder="1" applyAlignment="1" applyProtection="1">
      <alignment horizontal="left" vertical="center" wrapText="1" indent="4"/>
    </xf>
    <xf numFmtId="4" fontId="10" fillId="0" borderId="5" xfId="30" applyNumberFormat="1" applyFont="1" applyFill="1" applyBorder="1" applyAlignment="1" applyProtection="1">
      <alignment horizontal="right"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49" fontId="44" fillId="13" borderId="15" xfId="0" applyFont="1" applyFill="1" applyBorder="1" applyAlignment="1" applyProtection="1">
      <alignment horizontal="left" vertical="center"/>
    </xf>
    <xf numFmtId="0" fontId="10" fillId="0" borderId="0" xfId="47" applyFont="1" applyFill="1" applyBorder="1" applyAlignment="1" applyProtection="1">
      <alignment horizontal="right" vertical="center" wrapText="1"/>
    </xf>
    <xf numFmtId="0" fontId="22" fillId="0" borderId="0" xfId="32" applyFont="1" applyFill="1" applyBorder="1" applyAlignment="1" applyProtection="1">
      <alignment vertical="center" wrapText="1"/>
    </xf>
    <xf numFmtId="49" fontId="10" fillId="0" borderId="29" xfId="0" applyNumberFormat="1" applyFont="1" applyBorder="1" applyAlignment="1" applyProtection="1">
      <alignment vertical="top" wrapText="1"/>
    </xf>
    <xf numFmtId="0" fontId="78" fillId="7" borderId="0" xfId="54" applyFont="1" applyFill="1" applyBorder="1" applyAlignment="1" applyProtection="1">
      <alignment vertical="center" wrapText="1"/>
    </xf>
    <xf numFmtId="0" fontId="0" fillId="0" borderId="0" xfId="0" applyNumberFormat="1" applyFill="1" applyBorder="1" applyAlignment="1">
      <alignment vertical="center"/>
    </xf>
    <xf numFmtId="49" fontId="10" fillId="13" borderId="15" xfId="54" applyNumberFormat="1" applyFont="1" applyFill="1" applyBorder="1" applyAlignment="1" applyProtection="1">
      <alignment horizontal="left" vertical="center" wrapText="1" indent="4"/>
    </xf>
    <xf numFmtId="4" fontId="0" fillId="13" borderId="15" xfId="0" applyNumberFormat="1" applyFill="1" applyBorder="1" applyAlignment="1" applyProtection="1">
      <alignment horizontal="right" vertical="center"/>
    </xf>
    <xf numFmtId="49" fontId="0" fillId="13" borderId="15" xfId="53" applyNumberFormat="1" applyFont="1" applyFill="1" applyBorder="1" applyAlignment="1" applyProtection="1">
      <alignment horizontal="center" vertical="center" wrapText="1"/>
    </xf>
    <xf numFmtId="49" fontId="44" fillId="13" borderId="13" xfId="0" applyFont="1" applyFill="1" applyBorder="1" applyAlignment="1" applyProtection="1">
      <alignment vertical="center" wrapText="1"/>
    </xf>
    <xf numFmtId="49" fontId="44" fillId="13" borderId="15" xfId="0" applyFont="1" applyFill="1" applyBorder="1" applyAlignment="1" applyProtection="1">
      <alignment vertical="center"/>
    </xf>
    <xf numFmtId="49" fontId="44" fillId="13" borderId="15" xfId="0" applyFont="1" applyFill="1" applyBorder="1" applyAlignment="1" applyProtection="1">
      <alignment vertical="center" wrapText="1"/>
    </xf>
    <xf numFmtId="49" fontId="44" fillId="13" borderId="17" xfId="0" applyFont="1" applyFill="1" applyBorder="1" applyAlignment="1" applyProtection="1">
      <alignment horizontal="left" vertical="center" indent="2"/>
    </xf>
    <xf numFmtId="0" fontId="10" fillId="7" borderId="5" xfId="54" applyFont="1" applyFill="1" applyBorder="1" applyAlignment="1" applyProtection="1">
      <alignment vertical="center" wrapText="1"/>
    </xf>
    <xf numFmtId="0" fontId="22" fillId="0" borderId="0" xfId="55" applyFont="1" applyBorder="1" applyAlignment="1">
      <alignment horizontal="center" vertical="center" wrapText="1"/>
    </xf>
    <xf numFmtId="0" fontId="10" fillId="0" borderId="5" xfId="53" applyNumberFormat="1" applyFont="1" applyFill="1" applyBorder="1" applyAlignment="1" applyProtection="1">
      <alignment vertical="center" wrapText="1"/>
    </xf>
    <xf numFmtId="0" fontId="10" fillId="0" borderId="5" xfId="54" applyNumberFormat="1" applyFont="1" applyFill="1" applyBorder="1" applyAlignment="1" applyProtection="1">
      <alignment vertical="center" wrapText="1"/>
    </xf>
    <xf numFmtId="0" fontId="10" fillId="0" borderId="0" xfId="53" applyNumberFormat="1" applyFont="1" applyFill="1" applyBorder="1" applyAlignment="1" applyProtection="1">
      <alignment vertical="center" wrapText="1"/>
    </xf>
    <xf numFmtId="0" fontId="10" fillId="0" borderId="0" xfId="54" applyNumberFormat="1" applyFont="1" applyFill="1" applyAlignment="1" applyProtection="1">
      <alignment vertical="center" wrapText="1"/>
    </xf>
    <xf numFmtId="4" fontId="79" fillId="0" borderId="5" xfId="30" applyNumberFormat="1" applyFont="1" applyFill="1" applyBorder="1" applyAlignment="1" applyProtection="1">
      <alignment horizontal="center" vertical="center" wrapText="1"/>
    </xf>
    <xf numFmtId="0" fontId="79" fillId="0" borderId="0" xfId="54" applyFont="1" applyFill="1" applyAlignment="1" applyProtection="1">
      <alignment vertical="center" wrapText="1"/>
    </xf>
    <xf numFmtId="49" fontId="10" fillId="0" borderId="5" xfId="53" applyNumberFormat="1" applyFont="1" applyFill="1" applyBorder="1" applyAlignment="1" applyProtection="1">
      <alignment vertical="center" wrapText="1"/>
    </xf>
    <xf numFmtId="49" fontId="79" fillId="0" borderId="0" xfId="0" applyFont="1">
      <alignment vertical="top"/>
    </xf>
    <xf numFmtId="0" fontId="79" fillId="0" borderId="0" xfId="53" applyNumberFormat="1" applyFont="1" applyFill="1" applyBorder="1" applyAlignment="1" applyProtection="1">
      <alignment vertical="center" wrapText="1"/>
    </xf>
    <xf numFmtId="0" fontId="79" fillId="0" borderId="0" xfId="54" applyFont="1" applyFill="1" applyAlignment="1" applyProtection="1">
      <alignment vertical="center"/>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49" fontId="10" fillId="0" borderId="5" xfId="33" applyNumberFormat="1"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49" fontId="10" fillId="0" borderId="0" xfId="54" applyNumberFormat="1" applyFont="1" applyFill="1" applyBorder="1" applyAlignment="1" applyProtection="1">
      <alignment vertical="center" wrapText="1"/>
    </xf>
    <xf numFmtId="49" fontId="79" fillId="0" borderId="0" xfId="0" applyNumberFormat="1" applyFont="1" applyFill="1" applyAlignment="1" applyProtection="1">
      <alignment vertical="center"/>
    </xf>
    <xf numFmtId="49" fontId="79" fillId="0" borderId="0" xfId="0" applyFont="1" applyFill="1" applyProtection="1">
      <alignment vertical="top"/>
    </xf>
    <xf numFmtId="49" fontId="0" fillId="0" borderId="0" xfId="0" applyFill="1" applyProtection="1">
      <alignment vertical="top"/>
    </xf>
    <xf numFmtId="49" fontId="0" fillId="0" borderId="0" xfId="0" applyFill="1" applyBorder="1" applyProtection="1">
      <alignment vertical="top"/>
    </xf>
    <xf numFmtId="0" fontId="51" fillId="0" borderId="0" xfId="47" applyFont="1" applyFill="1" applyBorder="1" applyAlignment="1" applyProtection="1">
      <alignment vertical="center" wrapText="1"/>
    </xf>
    <xf numFmtId="49" fontId="10" fillId="0" borderId="5" xfId="54" applyNumberFormat="1" applyFont="1" applyFill="1" applyBorder="1" applyAlignment="1" applyProtection="1">
      <alignment horizontal="left" vertical="center" wrapText="1"/>
    </xf>
    <xf numFmtId="49" fontId="44" fillId="13" borderId="13" xfId="0" applyFont="1" applyFill="1" applyBorder="1" applyAlignment="1" applyProtection="1">
      <alignment horizontal="left" vertical="center"/>
    </xf>
    <xf numFmtId="49" fontId="44" fillId="13" borderId="13" xfId="0" applyFont="1" applyFill="1" applyBorder="1" applyAlignment="1" applyProtection="1">
      <alignment horizontal="left" vertical="center" indent="1"/>
    </xf>
    <xf numFmtId="4" fontId="80" fillId="13" borderId="14" xfId="0" applyNumberFormat="1" applyFont="1" applyFill="1" applyBorder="1" applyAlignment="1" applyProtection="1">
      <alignment horizontal="right"/>
    </xf>
    <xf numFmtId="0" fontId="10" fillId="8" borderId="5" xfId="53"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5" fillId="7" borderId="0" xfId="33" applyNumberFormat="1" applyFont="1" applyFill="1" applyBorder="1" applyAlignment="1" applyProtection="1">
      <alignment horizontal="center" vertical="center" wrapText="1"/>
    </xf>
    <xf numFmtId="0" fontId="85" fillId="0" borderId="0" xfId="0" applyNumberFormat="1" applyFont="1" applyFill="1" applyBorder="1" applyAlignment="1">
      <alignment horizontal="center" vertical="center"/>
    </xf>
    <xf numFmtId="0" fontId="85" fillId="0" borderId="0" xfId="47" applyNumberFormat="1" applyFont="1" applyFill="1" applyBorder="1" applyAlignment="1" applyProtection="1">
      <alignment horizontal="center" vertical="center" wrapText="1"/>
    </xf>
    <xf numFmtId="0" fontId="85" fillId="0" borderId="0" xfId="53" applyNumberFormat="1" applyFont="1" applyFill="1" applyBorder="1" applyAlignment="1" applyProtection="1">
      <alignment horizontal="center" vertical="center" wrapText="1"/>
    </xf>
    <xf numFmtId="0" fontId="10" fillId="0" borderId="5" xfId="47" applyFont="1" applyFill="1" applyBorder="1" applyAlignment="1" applyProtection="1">
      <alignment horizontal="left" vertical="center" wrapText="1" indent="2"/>
    </xf>
    <xf numFmtId="49" fontId="10"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9" fillId="0" borderId="0" xfId="0" applyNumberFormat="1" applyFont="1" applyFill="1" applyBorder="1" applyAlignment="1" applyProtection="1">
      <alignment vertical="center"/>
    </xf>
    <xf numFmtId="0" fontId="86" fillId="0" borderId="0" xfId="0" applyNumberFormat="1" applyFont="1" applyFill="1" applyBorder="1" applyAlignment="1">
      <alignment vertical="center"/>
    </xf>
    <xf numFmtId="0" fontId="10" fillId="0" borderId="5" xfId="54" applyNumberFormat="1" applyFont="1" applyFill="1" applyBorder="1" applyAlignment="1" applyProtection="1">
      <alignment horizontal="center" vertical="center" wrapText="1"/>
    </xf>
    <xf numFmtId="0" fontId="0" fillId="7" borderId="5" xfId="52" applyFont="1" applyFill="1" applyBorder="1" applyAlignment="1" applyProtection="1">
      <alignment horizontal="right" vertical="center" wrapText="1" indent="1"/>
    </xf>
    <xf numFmtId="0" fontId="10" fillId="0" borderId="5" xfId="47" applyNumberFormat="1" applyFont="1" applyFill="1" applyBorder="1" applyAlignment="1" applyProtection="1">
      <alignment horizontal="center" vertical="center" wrapText="1"/>
    </xf>
    <xf numFmtId="49" fontId="10" fillId="13" borderId="13" xfId="54" applyNumberFormat="1" applyFont="1" applyFill="1" applyBorder="1" applyAlignment="1" applyProtection="1">
      <alignment horizontal="center" vertical="center" wrapText="1"/>
    </xf>
    <xf numFmtId="0" fontId="10" fillId="13" borderId="15" xfId="53" applyNumberFormat="1" applyFont="1" applyFill="1" applyBorder="1" applyAlignment="1" applyProtection="1">
      <alignment horizontal="left" vertical="center" wrapText="1"/>
    </xf>
    <xf numFmtId="49" fontId="10" fillId="13" borderId="14" xfId="54" applyNumberFormat="1" applyFont="1" applyFill="1" applyBorder="1" applyAlignment="1" applyProtection="1">
      <alignment vertical="center" wrapText="1"/>
    </xf>
    <xf numFmtId="0" fontId="10" fillId="0" borderId="5" xfId="47" applyFont="1" applyFill="1" applyBorder="1" applyAlignment="1" applyProtection="1">
      <alignment horizontal="left" vertical="center" wrapText="1" indent="3"/>
    </xf>
    <xf numFmtId="0" fontId="79" fillId="0" borderId="0" xfId="0" applyNumberFormat="1" applyFont="1" applyFill="1" applyBorder="1" applyAlignment="1">
      <alignment horizontal="center" vertical="center"/>
    </xf>
    <xf numFmtId="0" fontId="10" fillId="13" borderId="14" xfId="53" applyNumberFormat="1" applyFont="1" applyFill="1" applyBorder="1" applyAlignment="1" applyProtection="1">
      <alignment horizontal="left" vertical="center" wrapText="1"/>
    </xf>
    <xf numFmtId="49" fontId="10" fillId="0" borderId="23" xfId="54" applyNumberFormat="1" applyFont="1" applyFill="1" applyBorder="1" applyAlignment="1" applyProtection="1">
      <alignment horizontal="center" vertical="center" wrapText="1"/>
    </xf>
    <xf numFmtId="0" fontId="10" fillId="0" borderId="23" xfId="47" applyFont="1" applyFill="1" applyBorder="1" applyAlignment="1" applyProtection="1">
      <alignment horizontal="left" vertical="center" wrapText="1" indent="2"/>
    </xf>
    <xf numFmtId="0" fontId="10" fillId="0" borderId="23" xfId="53" applyNumberFormat="1" applyFont="1" applyFill="1" applyBorder="1" applyAlignment="1" applyProtection="1">
      <alignment horizontal="left" vertical="center" wrapText="1"/>
    </xf>
    <xf numFmtId="49" fontId="10" fillId="0" borderId="23" xfId="54" applyNumberFormat="1" applyFont="1" applyFill="1" applyBorder="1" applyAlignment="1" applyProtection="1">
      <alignment vertical="center" wrapText="1"/>
    </xf>
    <xf numFmtId="49" fontId="0" fillId="0" borderId="5" xfId="0" applyNumberFormat="1" applyFill="1" applyBorder="1" applyAlignment="1" applyProtection="1">
      <alignment horizontal="left" vertical="center"/>
    </xf>
    <xf numFmtId="0" fontId="10" fillId="0" borderId="5" xfId="54" applyNumberFormat="1" applyFont="1" applyFill="1" applyBorder="1" applyAlignment="1" applyProtection="1">
      <alignment vertical="top" wrapText="1"/>
    </xf>
    <xf numFmtId="0" fontId="10" fillId="0" borderId="5" xfId="54" applyNumberFormat="1" applyFont="1" applyFill="1" applyBorder="1" applyAlignment="1" applyProtection="1">
      <alignment horizontal="left" vertical="center" wrapText="1"/>
    </xf>
    <xf numFmtId="0" fontId="10" fillId="0" borderId="5" xfId="47" applyFont="1" applyFill="1" applyBorder="1" applyAlignment="1" applyProtection="1">
      <alignment horizontal="left" vertical="center" wrapText="1" indent="1"/>
    </xf>
    <xf numFmtId="0" fontId="10" fillId="0" borderId="5" xfId="47" applyFont="1" applyFill="1" applyBorder="1" applyAlignment="1" applyProtection="1">
      <alignment horizontal="left" vertical="center" wrapText="1" indent="4"/>
    </xf>
    <xf numFmtId="49" fontId="10" fillId="13" borderId="25" xfId="54" applyNumberFormat="1" applyFont="1" applyFill="1" applyBorder="1" applyAlignment="1" applyProtection="1">
      <alignment horizontal="center" vertical="center" wrapText="1"/>
    </xf>
    <xf numFmtId="0" fontId="10" fillId="13" borderId="17" xfId="53" applyNumberFormat="1" applyFont="1" applyFill="1" applyBorder="1" applyAlignment="1" applyProtection="1">
      <alignment horizontal="left" vertical="center" wrapText="1"/>
    </xf>
    <xf numFmtId="49" fontId="10" fillId="13" borderId="18" xfId="54" applyNumberFormat="1" applyFont="1" applyFill="1" applyBorder="1" applyAlignment="1" applyProtection="1">
      <alignment vertical="center" wrapText="1"/>
    </xf>
    <xf numFmtId="49" fontId="33" fillId="7" borderId="15" xfId="33" applyNumberFormat="1" applyFont="1" applyFill="1" applyBorder="1" applyAlignment="1" applyProtection="1">
      <alignment horizontal="center" vertical="center" wrapText="1"/>
    </xf>
    <xf numFmtId="0" fontId="33" fillId="7" borderId="15" xfId="33" applyNumberFormat="1" applyFont="1" applyFill="1" applyBorder="1" applyAlignment="1" applyProtection="1">
      <alignment horizontal="center" vertical="center" wrapText="1"/>
    </xf>
    <xf numFmtId="0" fontId="79" fillId="7" borderId="15" xfId="33" applyNumberFormat="1" applyFont="1" applyFill="1" applyBorder="1" applyAlignment="1" applyProtection="1">
      <alignment horizontal="center" vertical="center" wrapText="1"/>
    </xf>
    <xf numFmtId="0" fontId="71" fillId="0" borderId="0" xfId="54" applyFont="1" applyFill="1" applyAlignment="1" applyProtection="1">
      <alignment vertical="center" wrapText="1"/>
    </xf>
    <xf numFmtId="0" fontId="10" fillId="0" borderId="5" xfId="47" applyFont="1" applyFill="1" applyBorder="1" applyAlignment="1" applyProtection="1">
      <alignment vertical="center" wrapText="1"/>
    </xf>
    <xf numFmtId="0" fontId="107" fillId="0" borderId="0" xfId="0" applyNumberFormat="1" applyFont="1" applyAlignment="1">
      <alignment vertical="center"/>
    </xf>
    <xf numFmtId="49" fontId="61" fillId="0" borderId="0" xfId="53" applyNumberFormat="1" applyFont="1" applyFill="1" applyBorder="1" applyAlignment="1" applyProtection="1">
      <alignment horizontal="center" vertical="center" wrapText="1"/>
    </xf>
    <xf numFmtId="0" fontId="61" fillId="0" borderId="0" xfId="47" applyFont="1" applyFill="1" applyBorder="1" applyAlignment="1" applyProtection="1">
      <alignment vertical="center" wrapText="1"/>
    </xf>
    <xf numFmtId="0" fontId="107" fillId="0" borderId="0" xfId="0" applyNumberFormat="1" applyFont="1" applyBorder="1" applyAlignment="1">
      <alignment vertical="center"/>
    </xf>
    <xf numFmtId="0" fontId="10" fillId="0" borderId="5" xfId="54" applyNumberFormat="1" applyFont="1" applyFill="1" applyBorder="1" applyAlignment="1" applyProtection="1">
      <alignment horizontal="left" vertical="center" wrapText="1" indent="6"/>
    </xf>
    <xf numFmtId="49" fontId="33" fillId="7" borderId="23" xfId="33" applyNumberFormat="1" applyFont="1" applyFill="1" applyBorder="1" applyAlignment="1" applyProtection="1">
      <alignment horizontal="center" vertical="center" wrapText="1"/>
    </xf>
    <xf numFmtId="0" fontId="33" fillId="7" borderId="23" xfId="33" applyNumberFormat="1" applyFont="1" applyFill="1" applyBorder="1" applyAlignment="1" applyProtection="1">
      <alignment horizontal="center" vertical="center" wrapText="1"/>
    </xf>
    <xf numFmtId="0" fontId="79" fillId="7" borderId="23" xfId="33" applyNumberFormat="1" applyFont="1" applyFill="1" applyBorder="1" applyAlignment="1" applyProtection="1">
      <alignment horizontal="center" vertical="center" wrapText="1"/>
    </xf>
    <xf numFmtId="49" fontId="10" fillId="11" borderId="5" xfId="53" applyNumberFormat="1" applyFont="1" applyFill="1" applyBorder="1" applyAlignment="1" applyProtection="1">
      <alignment horizontal="center" vertical="center" wrapText="1"/>
    </xf>
    <xf numFmtId="0" fontId="79" fillId="7" borderId="0" xfId="33" applyNumberFormat="1" applyFont="1" applyFill="1" applyBorder="1" applyAlignment="1" applyProtection="1">
      <alignment horizontal="center" vertical="center" wrapText="1"/>
    </xf>
    <xf numFmtId="0" fontId="10" fillId="12" borderId="5" xfId="45" applyFont="1" applyFill="1" applyBorder="1" applyAlignment="1" applyProtection="1">
      <alignment horizontal="center" vertical="center" wrapText="1"/>
    </xf>
    <xf numFmtId="0" fontId="0" fillId="12" borderId="13" xfId="45" applyFont="1" applyFill="1" applyBorder="1" applyAlignment="1" applyProtection="1">
      <alignment horizontal="center" vertical="center" wrapText="1"/>
    </xf>
    <xf numFmtId="0" fontId="0" fillId="12" borderId="14" xfId="45" applyFont="1" applyFill="1" applyBorder="1" applyAlignment="1" applyProtection="1">
      <alignment horizontal="center" vertical="center" wrapText="1"/>
    </xf>
    <xf numFmtId="0" fontId="10" fillId="12" borderId="23" xfId="45" applyFont="1" applyFill="1" applyBorder="1" applyAlignment="1" applyProtection="1">
      <alignment horizontal="center" vertical="center" wrapText="1"/>
    </xf>
    <xf numFmtId="0" fontId="10" fillId="0" borderId="13" xfId="53" applyFont="1" applyBorder="1" applyAlignment="1" applyProtection="1">
      <alignment horizontal="left" vertical="center"/>
    </xf>
    <xf numFmtId="49" fontId="10" fillId="0" borderId="13" xfId="0" applyNumberFormat="1" applyFont="1" applyBorder="1" applyProtection="1">
      <alignment vertical="top"/>
    </xf>
    <xf numFmtId="49" fontId="41" fillId="0" borderId="13" xfId="0" applyNumberFormat="1" applyFont="1" applyBorder="1" applyProtection="1">
      <alignment vertical="top"/>
    </xf>
    <xf numFmtId="0" fontId="41" fillId="0" borderId="13" xfId="53" applyFont="1" applyBorder="1" applyAlignment="1" applyProtection="1">
      <alignment horizontal="left" vertical="center"/>
    </xf>
    <xf numFmtId="49" fontId="10" fillId="0" borderId="45" xfId="0" applyNumberFormat="1" applyFont="1" applyBorder="1" applyAlignment="1" applyProtection="1">
      <alignment vertical="center" wrapText="1"/>
    </xf>
    <xf numFmtId="0" fontId="10" fillId="0" borderId="16" xfId="54" applyFont="1" applyFill="1" applyBorder="1" applyAlignment="1" applyProtection="1">
      <alignment vertical="center" wrapText="1"/>
    </xf>
    <xf numFmtId="0" fontId="10" fillId="0" borderId="28" xfId="54" applyFont="1" applyFill="1" applyBorder="1" applyAlignment="1" applyProtection="1">
      <alignment vertical="center" wrapText="1"/>
    </xf>
    <xf numFmtId="0" fontId="10" fillId="0" borderId="26" xfId="54" applyFont="1" applyFill="1" applyBorder="1" applyAlignment="1" applyProtection="1">
      <alignment vertical="center" wrapText="1"/>
    </xf>
    <xf numFmtId="0" fontId="22" fillId="0" borderId="0" xfId="55" applyFont="1" applyFill="1" applyBorder="1" applyAlignment="1">
      <alignment vertical="center" wrapText="1"/>
    </xf>
    <xf numFmtId="49" fontId="41" fillId="13" borderId="14" xfId="53" applyNumberFormat="1" applyFont="1" applyFill="1" applyBorder="1" applyAlignment="1" applyProtection="1">
      <alignment horizontal="center" vertical="center" wrapText="1"/>
    </xf>
    <xf numFmtId="0" fontId="0" fillId="0" borderId="13" xfId="0" applyNumberFormat="1" applyFill="1" applyBorder="1" applyAlignment="1" applyProtection="1">
      <alignment vertical="center"/>
    </xf>
    <xf numFmtId="0" fontId="108" fillId="0" borderId="0" xfId="47" applyFont="1" applyFill="1" applyBorder="1" applyAlignment="1" applyProtection="1">
      <alignment horizontal="left" vertical="center" wrapText="1"/>
    </xf>
    <xf numFmtId="49" fontId="79" fillId="7" borderId="23" xfId="33" applyNumberFormat="1" applyFont="1" applyFill="1" applyBorder="1" applyAlignment="1" applyProtection="1">
      <alignment horizontal="center" vertical="center" wrapText="1"/>
    </xf>
    <xf numFmtId="0" fontId="108" fillId="7" borderId="0" xfId="54" applyFont="1" applyFill="1" applyBorder="1" applyAlignment="1" applyProtection="1">
      <alignment vertical="center" wrapText="1"/>
    </xf>
    <xf numFmtId="49" fontId="10" fillId="7" borderId="5" xfId="53" applyNumberFormat="1" applyFont="1" applyFill="1" applyBorder="1" applyAlignment="1" applyProtection="1">
      <alignment horizontal="center" vertical="center" wrapText="1"/>
    </xf>
    <xf numFmtId="165" fontId="0" fillId="9" borderId="5" xfId="0" applyNumberFormat="1" applyFill="1" applyBorder="1" applyAlignment="1" applyProtection="1">
      <alignment horizontal="right" vertical="center"/>
      <protection locked="0"/>
    </xf>
    <xf numFmtId="0" fontId="0" fillId="7" borderId="13" xfId="52" applyFont="1" applyFill="1" applyBorder="1" applyAlignment="1" applyProtection="1">
      <alignment horizontal="right" vertical="center" wrapText="1" indent="1"/>
    </xf>
    <xf numFmtId="4" fontId="0" fillId="13" borderId="13" xfId="0" applyNumberFormat="1" applyFill="1" applyBorder="1" applyAlignment="1" applyProtection="1">
      <alignment horizontal="right" vertical="center"/>
    </xf>
    <xf numFmtId="0" fontId="33" fillId="7" borderId="0" xfId="33" applyNumberFormat="1" applyFont="1" applyFill="1" applyBorder="1" applyAlignment="1" applyProtection="1">
      <alignment vertical="center" wrapText="1"/>
    </xf>
    <xf numFmtId="0" fontId="33" fillId="7" borderId="0" xfId="33" applyNumberFormat="1" applyFont="1" applyFill="1" applyBorder="1" applyAlignment="1" applyProtection="1">
      <alignment horizontal="left" vertical="center" wrapText="1" indent="2"/>
    </xf>
    <xf numFmtId="49" fontId="44" fillId="0" borderId="0" xfId="0" applyFont="1" applyFill="1" applyBorder="1" applyAlignment="1" applyProtection="1">
      <alignment horizontal="left" vertical="center"/>
    </xf>
    <xf numFmtId="49" fontId="44" fillId="0" borderId="0" xfId="0" applyFont="1" applyFill="1" applyBorder="1" applyAlignment="1" applyProtection="1">
      <alignment horizontal="left" vertical="center" indent="2"/>
    </xf>
    <xf numFmtId="49" fontId="32" fillId="0" borderId="0" xfId="0" applyFont="1" applyFill="1" applyBorder="1" applyAlignment="1" applyProtection="1">
      <alignment horizontal="left" vertical="center"/>
    </xf>
    <xf numFmtId="49" fontId="0" fillId="0" borderId="0" xfId="53" applyNumberFormat="1" applyFont="1" applyFill="1" applyBorder="1" applyAlignment="1" applyProtection="1">
      <alignment horizontal="center" vertical="center" wrapText="1"/>
    </xf>
    <xf numFmtId="49" fontId="41" fillId="0" borderId="0" xfId="53" applyNumberFormat="1" applyFont="1" applyFill="1" applyBorder="1" applyAlignment="1" applyProtection="1">
      <alignment horizontal="center" vertical="center" wrapText="1"/>
    </xf>
    <xf numFmtId="49" fontId="15" fillId="0" borderId="0" xfId="0" applyFont="1" applyFill="1" applyProtection="1">
      <alignment vertical="top"/>
    </xf>
    <xf numFmtId="49" fontId="36" fillId="0" borderId="0" xfId="0" applyFont="1" applyFill="1" applyBorder="1" applyProtection="1">
      <alignment vertical="top"/>
    </xf>
    <xf numFmtId="4" fontId="10" fillId="9" borderId="5" xfId="30" applyNumberFormat="1" applyFont="1" applyFill="1" applyBorder="1" applyAlignment="1" applyProtection="1">
      <alignment horizontal="right" vertical="center" wrapText="1"/>
      <protection locked="0"/>
    </xf>
    <xf numFmtId="49" fontId="0" fillId="0" borderId="0" xfId="0">
      <alignment vertical="top"/>
    </xf>
    <xf numFmtId="0" fontId="10" fillId="0" borderId="0" xfId="54" applyFont="1" applyFill="1" applyAlignment="1" applyProtection="1">
      <alignment vertical="center" wrapText="1"/>
    </xf>
    <xf numFmtId="0" fontId="36" fillId="7" borderId="0" xfId="54" applyFont="1" applyFill="1" applyBorder="1" applyAlignment="1" applyProtection="1">
      <alignment vertical="center" wrapText="1"/>
    </xf>
    <xf numFmtId="49" fontId="10" fillId="0" borderId="0" xfId="54" applyNumberFormat="1" applyFont="1" applyFill="1" applyAlignment="1" applyProtection="1">
      <alignment vertical="center" wrapText="1"/>
    </xf>
    <xf numFmtId="49" fontId="32" fillId="13" borderId="13" xfId="0" applyFont="1" applyFill="1" applyBorder="1" applyAlignment="1" applyProtection="1">
      <alignment horizontal="center" vertical="center"/>
    </xf>
    <xf numFmtId="49" fontId="10" fillId="7" borderId="5" xfId="54" applyNumberFormat="1" applyFont="1" applyFill="1" applyBorder="1" applyAlignment="1" applyProtection="1">
      <alignment horizontal="center" vertical="center" wrapText="1"/>
    </xf>
    <xf numFmtId="49" fontId="10" fillId="0" borderId="5" xfId="53" applyNumberFormat="1" applyFont="1" applyFill="1" applyBorder="1" applyAlignment="1" applyProtection="1">
      <alignment horizontal="center" vertical="center" wrapText="1"/>
    </xf>
    <xf numFmtId="49" fontId="32" fillId="13" borderId="15" xfId="0" applyFont="1" applyFill="1" applyBorder="1" applyAlignment="1" applyProtection="1">
      <alignment horizontal="left" vertical="center"/>
    </xf>
    <xf numFmtId="0" fontId="10" fillId="7" borderId="5" xfId="54" applyNumberFormat="1" applyFont="1" applyFill="1" applyBorder="1" applyAlignment="1" applyProtection="1">
      <alignment horizontal="left" vertical="center" wrapText="1" indent="1"/>
    </xf>
    <xf numFmtId="0" fontId="10" fillId="7" borderId="5" xfId="54" applyNumberFormat="1" applyFont="1" applyFill="1" applyBorder="1" applyAlignment="1" applyProtection="1">
      <alignment horizontal="left" vertical="center" wrapText="1" indent="2"/>
    </xf>
    <xf numFmtId="0" fontId="10" fillId="7" borderId="5" xfId="54" applyNumberFormat="1" applyFont="1" applyFill="1" applyBorder="1" applyAlignment="1" applyProtection="1">
      <alignment horizontal="left" vertical="center" wrapText="1" indent="3"/>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49" fontId="44" fillId="13" borderId="15" xfId="0" applyFont="1" applyFill="1" applyBorder="1" applyAlignment="1" applyProtection="1">
      <alignment horizontal="left" vertical="center" indent="1"/>
    </xf>
    <xf numFmtId="49" fontId="10" fillId="13" borderId="14" xfId="53" applyNumberFormat="1" applyFont="1" applyFill="1" applyBorder="1" applyAlignment="1" applyProtection="1">
      <alignment horizontal="center" vertical="center" wrapText="1"/>
    </xf>
    <xf numFmtId="49" fontId="10" fillId="2" borderId="5" xfId="54" applyNumberFormat="1" applyFont="1" applyFill="1" applyBorder="1" applyAlignment="1" applyProtection="1">
      <alignment vertical="center" wrapText="1"/>
      <protection locked="0"/>
    </xf>
    <xf numFmtId="0" fontId="10" fillId="0" borderId="5" xfId="54" applyNumberFormat="1" applyFont="1" applyFill="1" applyBorder="1" applyAlignment="1" applyProtection="1">
      <alignment horizontal="left" vertical="center" wrapText="1" indent="4"/>
    </xf>
    <xf numFmtId="4" fontId="10" fillId="0" borderId="5" xfId="30" applyNumberFormat="1" applyFont="1" applyFill="1" applyBorder="1" applyAlignment="1" applyProtection="1">
      <alignment horizontal="right"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49" fontId="44" fillId="13" borderId="15" xfId="0" applyFont="1" applyFill="1" applyBorder="1" applyAlignment="1" applyProtection="1">
      <alignment horizontal="left" vertical="center"/>
    </xf>
    <xf numFmtId="49" fontId="10" fillId="13" borderId="15" xfId="54" applyNumberFormat="1" applyFont="1" applyFill="1" applyBorder="1" applyAlignment="1" applyProtection="1">
      <alignment horizontal="left" vertical="center" wrapText="1" indent="4"/>
    </xf>
    <xf numFmtId="4" fontId="0" fillId="13" borderId="15" xfId="0" applyNumberFormat="1" applyFill="1" applyBorder="1" applyAlignment="1" applyProtection="1">
      <alignment horizontal="right" vertical="center"/>
    </xf>
    <xf numFmtId="49" fontId="0" fillId="13" borderId="15" xfId="53" applyNumberFormat="1" applyFont="1" applyFill="1" applyBorder="1" applyAlignment="1" applyProtection="1">
      <alignment horizontal="center" vertical="center" wrapText="1"/>
    </xf>
    <xf numFmtId="49" fontId="44" fillId="13" borderId="13" xfId="0" applyFont="1" applyFill="1" applyBorder="1" applyAlignment="1" applyProtection="1">
      <alignment vertical="center" wrapText="1"/>
    </xf>
    <xf numFmtId="49" fontId="44" fillId="13" borderId="15" xfId="0" applyFont="1" applyFill="1" applyBorder="1" applyAlignment="1" applyProtection="1">
      <alignment vertical="center"/>
    </xf>
    <xf numFmtId="49" fontId="44" fillId="13" borderId="15" xfId="0" applyFont="1" applyFill="1" applyBorder="1" applyAlignment="1" applyProtection="1">
      <alignment vertical="center" wrapText="1"/>
    </xf>
    <xf numFmtId="4" fontId="10" fillId="0" borderId="5" xfId="30" applyNumberFormat="1" applyFont="1" applyFill="1" applyBorder="1" applyAlignment="1" applyProtection="1">
      <alignment vertical="center" wrapText="1"/>
    </xf>
    <xf numFmtId="49" fontId="10" fillId="0" borderId="5" xfId="54" applyNumberFormat="1" applyFont="1" applyFill="1" applyBorder="1" applyAlignment="1" applyProtection="1">
      <alignment horizontal="left" vertical="center" wrapText="1" indent="7"/>
    </xf>
    <xf numFmtId="0" fontId="10" fillId="0" borderId="5" xfId="54" applyNumberFormat="1" applyFont="1" applyFill="1" applyBorder="1" applyAlignment="1" applyProtection="1">
      <alignment horizontal="left" vertical="center" wrapText="1"/>
    </xf>
    <xf numFmtId="0" fontId="10" fillId="7" borderId="5" xfId="54" applyFont="1" applyFill="1" applyBorder="1" applyAlignment="1" applyProtection="1">
      <alignment vertical="center" wrapText="1"/>
    </xf>
    <xf numFmtId="0" fontId="10" fillId="0" borderId="5" xfId="53" applyNumberFormat="1" applyFont="1" applyFill="1" applyBorder="1" applyAlignment="1" applyProtection="1">
      <alignment vertical="center" wrapText="1"/>
    </xf>
    <xf numFmtId="0" fontId="10" fillId="0" borderId="5" xfId="54" applyNumberFormat="1" applyFont="1" applyFill="1" applyBorder="1" applyAlignment="1" applyProtection="1">
      <alignment vertical="center" wrapText="1"/>
    </xf>
    <xf numFmtId="4" fontId="79" fillId="0" borderId="5" xfId="30" applyNumberFormat="1" applyFont="1" applyFill="1" applyBorder="1" applyAlignment="1" applyProtection="1">
      <alignment horizontal="center" vertical="center" wrapText="1"/>
    </xf>
    <xf numFmtId="0" fontId="79" fillId="0" borderId="0" xfId="54" applyFont="1" applyFill="1" applyAlignment="1" applyProtection="1">
      <alignment vertical="center" wrapText="1"/>
    </xf>
    <xf numFmtId="49" fontId="10" fillId="0" borderId="5" xfId="53" applyNumberFormat="1" applyFont="1" applyFill="1" applyBorder="1" applyAlignment="1" applyProtection="1">
      <alignment vertical="center" wrapText="1"/>
    </xf>
    <xf numFmtId="49" fontId="79" fillId="0" borderId="0" xfId="0" applyFont="1">
      <alignment vertical="top"/>
    </xf>
    <xf numFmtId="0" fontId="79" fillId="0" borderId="0" xfId="54" applyFont="1" applyFill="1" applyAlignment="1" applyProtection="1">
      <alignment vertical="center"/>
    </xf>
    <xf numFmtId="49" fontId="79" fillId="0" borderId="0" xfId="0" applyFont="1" applyAlignment="1">
      <alignment vertical="top"/>
    </xf>
    <xf numFmtId="0" fontId="10" fillId="7" borderId="5" xfId="54" applyNumberFormat="1" applyFont="1" applyFill="1" applyBorder="1" applyAlignment="1" applyProtection="1">
      <alignment horizontal="left" vertical="center" wrapText="1"/>
    </xf>
    <xf numFmtId="0" fontId="10" fillId="0" borderId="0" xfId="54" applyFont="1" applyFill="1" applyAlignment="1" applyProtection="1">
      <alignment vertical="top" wrapText="1"/>
    </xf>
    <xf numFmtId="49" fontId="44" fillId="13" borderId="13" xfId="0" applyFont="1" applyFill="1" applyBorder="1" applyAlignment="1" applyProtection="1">
      <alignment horizontal="left" vertical="center"/>
    </xf>
    <xf numFmtId="4" fontId="0" fillId="7" borderId="5" xfId="0" applyNumberFormat="1" applyFill="1" applyBorder="1" applyAlignment="1" applyProtection="1">
      <alignment horizontal="right" vertical="center"/>
    </xf>
    <xf numFmtId="49" fontId="41" fillId="0" borderId="5" xfId="53" applyNumberFormat="1" applyFont="1" applyFill="1" applyBorder="1" applyAlignment="1" applyProtection="1">
      <alignment vertical="center" wrapText="1"/>
    </xf>
    <xf numFmtId="49" fontId="0" fillId="0" borderId="0" xfId="0">
      <alignment vertical="top"/>
    </xf>
    <xf numFmtId="49" fontId="10" fillId="0" borderId="0" xfId="0" applyFont="1">
      <alignment vertical="top"/>
    </xf>
    <xf numFmtId="49" fontId="0" fillId="0" borderId="0" xfId="0">
      <alignment vertical="top"/>
    </xf>
    <xf numFmtId="49" fontId="36" fillId="0" borderId="0" xfId="0" applyFont="1" applyBorder="1">
      <alignment vertical="top"/>
    </xf>
    <xf numFmtId="49" fontId="44" fillId="13" borderId="15" xfId="0" applyFont="1" applyFill="1" applyBorder="1" applyAlignment="1" applyProtection="1">
      <alignment horizontal="left" vertical="center" indent="1"/>
    </xf>
    <xf numFmtId="49" fontId="10" fillId="0" borderId="0" xfId="0" applyNumberFormat="1" applyFont="1" applyAlignment="1">
      <alignment vertical="center"/>
    </xf>
    <xf numFmtId="49" fontId="10" fillId="0" borderId="0" xfId="0" applyFont="1">
      <alignment vertical="top"/>
    </xf>
    <xf numFmtId="49" fontId="44" fillId="13" borderId="15" xfId="0" applyFont="1" applyFill="1" applyBorder="1" applyAlignment="1" applyProtection="1">
      <alignment horizontal="left" vertical="center"/>
    </xf>
    <xf numFmtId="49" fontId="10" fillId="13" borderId="15" xfId="54" applyNumberFormat="1" applyFont="1" applyFill="1" applyBorder="1" applyAlignment="1" applyProtection="1">
      <alignment horizontal="left" vertical="center" wrapText="1" indent="4"/>
    </xf>
    <xf numFmtId="49" fontId="10" fillId="7" borderId="16" xfId="54" applyNumberFormat="1" applyFont="1" applyFill="1" applyBorder="1" applyAlignment="1" applyProtection="1">
      <alignment horizontal="center" vertical="center" wrapText="1"/>
    </xf>
    <xf numFmtId="0" fontId="0" fillId="0" borderId="0" xfId="0" applyNumberFormat="1" applyAlignment="1">
      <alignment vertical="center"/>
    </xf>
    <xf numFmtId="49" fontId="10" fillId="0" borderId="5" xfId="0" applyNumberFormat="1" applyFont="1" applyBorder="1" applyAlignment="1" applyProtection="1">
      <alignment vertical="top" wrapText="1"/>
    </xf>
    <xf numFmtId="0" fontId="0" fillId="13" borderId="15" xfId="0" applyNumberFormat="1" applyFill="1" applyBorder="1" applyAlignment="1" applyProtection="1">
      <alignment vertical="center"/>
    </xf>
    <xf numFmtId="49" fontId="0" fillId="0" borderId="0" xfId="0">
      <alignment vertical="top"/>
    </xf>
    <xf numFmtId="0" fontId="0" fillId="0" borderId="0" xfId="0" applyNumberFormat="1" applyAlignment="1">
      <alignment vertical="center"/>
    </xf>
    <xf numFmtId="0" fontId="44" fillId="13" borderId="13" xfId="0" applyNumberFormat="1" applyFont="1" applyFill="1" applyBorder="1" applyAlignment="1" applyProtection="1">
      <alignment horizontal="left" vertical="center"/>
    </xf>
    <xf numFmtId="0" fontId="44" fillId="13" borderId="15" xfId="0" applyNumberFormat="1" applyFont="1" applyFill="1" applyBorder="1" applyAlignment="1" applyProtection="1">
      <alignment horizontal="left" vertical="center"/>
    </xf>
    <xf numFmtId="0" fontId="44" fillId="13" borderId="14" xfId="0" applyNumberFormat="1" applyFont="1" applyFill="1" applyBorder="1" applyAlignment="1" applyProtection="1">
      <alignment horizontal="left" vertical="center"/>
    </xf>
    <xf numFmtId="0" fontId="0" fillId="0" borderId="0" xfId="0" applyNumberFormat="1" applyBorder="1" applyAlignment="1">
      <alignment vertical="center"/>
    </xf>
    <xf numFmtId="49" fontId="0" fillId="0" borderId="0" xfId="0" applyNumberFormat="1" applyAlignment="1">
      <alignment vertical="center"/>
    </xf>
    <xf numFmtId="0" fontId="10" fillId="0" borderId="0" xfId="53" applyNumberFormat="1" applyFont="1" applyFill="1" applyBorder="1" applyAlignment="1" applyProtection="1">
      <alignment horizontal="left" vertical="center" wrapText="1" indent="1"/>
    </xf>
    <xf numFmtId="0" fontId="0" fillId="0" borderId="0" xfId="52" applyFont="1" applyFill="1" applyBorder="1" applyAlignment="1" applyProtection="1">
      <alignment horizontal="right" vertical="center" wrapText="1" indent="1"/>
    </xf>
    <xf numFmtId="0" fontId="10" fillId="0" borderId="5" xfId="51" applyFont="1" applyFill="1" applyBorder="1" applyAlignment="1" applyProtection="1">
      <alignment vertical="center" wrapText="1"/>
    </xf>
    <xf numFmtId="0" fontId="10" fillId="0" borderId="0" xfId="47" applyFont="1" applyFill="1" applyBorder="1" applyAlignment="1" applyProtection="1">
      <alignment vertical="center" wrapText="1"/>
    </xf>
    <xf numFmtId="49" fontId="10" fillId="0" borderId="5" xfId="0" applyNumberFormat="1" applyFont="1" applyFill="1" applyBorder="1" applyAlignment="1" applyProtection="1">
      <alignment vertical="center" wrapText="1"/>
    </xf>
    <xf numFmtId="0" fontId="10" fillId="7" borderId="0" xfId="54" applyFont="1" applyFill="1" applyBorder="1" applyAlignment="1" applyProtection="1">
      <alignment vertical="center" wrapText="1"/>
    </xf>
    <xf numFmtId="0" fontId="12" fillId="7" borderId="0"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49" fontId="32" fillId="13" borderId="15" xfId="0" applyFont="1" applyFill="1" applyBorder="1" applyAlignment="1" applyProtection="1">
      <alignment horizontal="left" vertical="center"/>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0" fontId="10" fillId="0" borderId="0" xfId="47" applyFont="1" applyFill="1" applyBorder="1" applyAlignment="1" applyProtection="1">
      <alignment vertical="center" wrapText="1"/>
    </xf>
    <xf numFmtId="49" fontId="10" fillId="13" borderId="14" xfId="53" applyNumberFormat="1" applyFont="1" applyFill="1" applyBorder="1" applyAlignment="1" applyProtection="1">
      <alignment horizontal="center" vertical="center" wrapText="1"/>
    </xf>
    <xf numFmtId="4" fontId="10" fillId="0" borderId="5" xfId="30" applyNumberFormat="1" applyFont="1" applyFill="1" applyBorder="1" applyAlignment="1" applyProtection="1">
      <alignment horizontal="right"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49" fontId="0" fillId="13" borderId="15" xfId="53" applyNumberFormat="1" applyFont="1" applyFill="1" applyBorder="1" applyAlignment="1" applyProtection="1">
      <alignment horizontal="center" vertical="center" wrapText="1"/>
    </xf>
    <xf numFmtId="0" fontId="10" fillId="0" borderId="0" xfId="53" applyNumberFormat="1" applyFont="1" applyFill="1" applyBorder="1" applyAlignment="1" applyProtection="1">
      <alignment vertical="center" wrapText="1"/>
    </xf>
    <xf numFmtId="0" fontId="10" fillId="0" borderId="0" xfId="54" applyNumberFormat="1" applyFont="1" applyFill="1" applyAlignment="1" applyProtection="1">
      <alignment vertical="center" wrapText="1"/>
    </xf>
    <xf numFmtId="4" fontId="79" fillId="0" borderId="5" xfId="30" applyNumberFormat="1" applyFont="1" applyFill="1" applyBorder="1" applyAlignment="1" applyProtection="1">
      <alignment horizontal="center" vertical="center" wrapText="1"/>
    </xf>
    <xf numFmtId="0" fontId="79" fillId="0" borderId="0" xfId="53" applyNumberFormat="1" applyFont="1" applyFill="1" applyBorder="1" applyAlignment="1" applyProtection="1">
      <alignment vertical="center" wrapText="1"/>
    </xf>
    <xf numFmtId="0" fontId="79" fillId="0" borderId="0" xfId="0" applyNumberFormat="1" applyFont="1" applyFill="1" applyBorder="1" applyAlignment="1">
      <alignment vertical="center"/>
    </xf>
    <xf numFmtId="0" fontId="0" fillId="0" borderId="0" xfId="0" applyNumberFormat="1" applyFill="1" applyBorder="1" applyAlignment="1" applyProtection="1">
      <alignment vertical="center"/>
    </xf>
    <xf numFmtId="0" fontId="79" fillId="0" borderId="0" xfId="0" applyNumberFormat="1" applyFont="1" applyFill="1" applyBorder="1" applyAlignment="1" applyProtection="1">
      <alignment vertical="center"/>
    </xf>
    <xf numFmtId="49" fontId="10" fillId="11" borderId="5" xfId="53" applyNumberFormat="1" applyFont="1" applyFill="1" applyBorder="1" applyAlignment="1" applyProtection="1">
      <alignment horizontal="center" vertical="center" wrapText="1"/>
    </xf>
    <xf numFmtId="49" fontId="10" fillId="0" borderId="0"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33" fillId="7" borderId="23" xfId="33" applyNumberFormat="1" applyFont="1" applyFill="1" applyBorder="1" applyAlignment="1" applyProtection="1">
      <alignment horizontal="center" vertical="center" wrapText="1"/>
    </xf>
    <xf numFmtId="0" fontId="10" fillId="0" borderId="0" xfId="47" applyFont="1" applyFill="1" applyBorder="1" applyAlignment="1" applyProtection="1">
      <alignment horizontal="right" vertical="center" wrapText="1"/>
    </xf>
    <xf numFmtId="0" fontId="0" fillId="12" borderId="5" xfId="47"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horizontal="left" vertical="center" wrapText="1" indent="1"/>
    </xf>
    <xf numFmtId="49" fontId="110" fillId="0" borderId="13" xfId="30" applyNumberFormat="1" applyFont="1" applyFill="1" applyBorder="1" applyAlignment="1" applyProtection="1">
      <alignment horizontal="left" vertical="center" wrapText="1"/>
    </xf>
    <xf numFmtId="0" fontId="107" fillId="0" borderId="5" xfId="30" applyNumberFormat="1" applyFont="1" applyFill="1" applyBorder="1" applyAlignment="1" applyProtection="1">
      <alignment horizontal="left" vertical="center" wrapText="1" indent="2"/>
    </xf>
    <xf numFmtId="49" fontId="107" fillId="0" borderId="5" xfId="54" applyNumberFormat="1" applyFont="1" applyFill="1" applyBorder="1" applyAlignment="1" applyProtection="1">
      <alignment horizontal="center" vertical="center" wrapText="1"/>
    </xf>
    <xf numFmtId="0" fontId="108" fillId="0" borderId="0" xfId="54" applyFont="1" applyFill="1" applyAlignment="1" applyProtection="1">
      <alignment vertical="center" wrapText="1"/>
    </xf>
    <xf numFmtId="0" fontId="10" fillId="0" borderId="0" xfId="54" applyFont="1" applyFill="1" applyAlignment="1" applyProtection="1">
      <alignment vertical="top"/>
    </xf>
    <xf numFmtId="0" fontId="59" fillId="0" borderId="0" xfId="54" applyFont="1" applyFill="1" applyAlignment="1" applyProtection="1">
      <alignment horizontal="right" vertical="top" wrapText="1"/>
    </xf>
    <xf numFmtId="0" fontId="10" fillId="0" borderId="16" xfId="54" applyNumberFormat="1" applyFont="1" applyFill="1" applyBorder="1" applyAlignment="1" applyProtection="1">
      <alignment vertical="center" wrapText="1"/>
    </xf>
    <xf numFmtId="49" fontId="47" fillId="13" borderId="15" xfId="35" applyFont="1" applyFill="1" applyBorder="1" applyAlignment="1" applyProtection="1">
      <alignment horizontal="center" vertical="top"/>
    </xf>
    <xf numFmtId="0" fontId="10" fillId="0" borderId="26" xfId="54" applyNumberFormat="1" applyFont="1" applyFill="1" applyBorder="1" applyAlignment="1" applyProtection="1">
      <alignment vertical="top" wrapText="1"/>
    </xf>
    <xf numFmtId="0" fontId="0" fillId="0" borderId="0" xfId="0" applyNumberFormat="1" applyAlignment="1">
      <alignment horizontal="left" vertical="top" wrapText="1"/>
    </xf>
    <xf numFmtId="0" fontId="107" fillId="0" borderId="0" xfId="0" applyNumberFormat="1" applyFont="1" applyFill="1" applyBorder="1" applyAlignment="1" applyProtection="1">
      <alignment vertical="center"/>
    </xf>
    <xf numFmtId="49" fontId="61" fillId="0" borderId="0" xfId="54" applyNumberFormat="1" applyFont="1" applyFill="1" applyAlignment="1" applyProtection="1">
      <alignment vertical="center" wrapText="1"/>
    </xf>
    <xf numFmtId="0" fontId="111" fillId="7" borderId="0" xfId="54" applyFont="1" applyFill="1" applyBorder="1" applyAlignment="1" applyProtection="1">
      <alignment vertical="center" wrapText="1"/>
    </xf>
    <xf numFmtId="0" fontId="61" fillId="7" borderId="0" xfId="54" applyFont="1" applyFill="1" applyBorder="1" applyAlignment="1" applyProtection="1">
      <alignment vertical="center" wrapText="1"/>
    </xf>
    <xf numFmtId="0" fontId="10" fillId="7" borderId="0" xfId="52" applyFont="1" applyFill="1" applyBorder="1" applyAlignment="1" applyProtection="1">
      <alignment horizontal="right" vertical="center" wrapText="1" indent="1"/>
    </xf>
    <xf numFmtId="0" fontId="10" fillId="0" borderId="16" xfId="54" applyNumberFormat="1" applyFont="1" applyFill="1" applyBorder="1" applyAlignment="1" applyProtection="1">
      <alignment vertical="top" wrapText="1"/>
    </xf>
    <xf numFmtId="0" fontId="10" fillId="0" borderId="0" xfId="54" applyFont="1" applyFill="1" applyAlignment="1" applyProtection="1">
      <alignment vertical="center" wrapText="1"/>
    </xf>
    <xf numFmtId="49" fontId="10" fillId="0" borderId="5" xfId="54"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10" fillId="0" borderId="5" xfId="53" applyFont="1" applyBorder="1" applyAlignment="1" applyProtection="1">
      <alignment horizontal="left" vertical="center"/>
    </xf>
    <xf numFmtId="49" fontId="10" fillId="0" borderId="0" xfId="35" applyNumberFormat="1" applyFont="1">
      <alignment vertical="top"/>
    </xf>
    <xf numFmtId="0" fontId="10" fillId="0" borderId="0" xfId="54" applyFont="1" applyFill="1" applyBorder="1" applyAlignment="1" applyProtection="1">
      <alignment vertical="center" wrapText="1"/>
    </xf>
    <xf numFmtId="0" fontId="10" fillId="8" borderId="5" xfId="53" applyNumberFormat="1" applyFont="1" applyFill="1" applyBorder="1" applyAlignment="1" applyProtection="1">
      <alignment horizontal="left" vertical="center" wrapText="1"/>
    </xf>
    <xf numFmtId="0" fontId="71" fillId="0" borderId="0" xfId="54" applyFont="1" applyFill="1" applyAlignment="1" applyProtection="1">
      <alignment vertical="center" wrapText="1"/>
    </xf>
    <xf numFmtId="49" fontId="79" fillId="0" borderId="0" xfId="54" applyNumberFormat="1" applyFont="1" applyFill="1" applyAlignment="1" applyProtection="1">
      <alignment vertical="center" wrapText="1"/>
    </xf>
    <xf numFmtId="0" fontId="79" fillId="0" borderId="0" xfId="54" applyFont="1" applyFill="1" applyAlignment="1" applyProtection="1">
      <alignment vertical="center" wrapText="1"/>
    </xf>
    <xf numFmtId="0" fontId="36" fillId="0" borderId="0" xfId="54" applyFont="1" applyFill="1" applyAlignment="1" applyProtection="1">
      <alignment vertical="center" wrapText="1"/>
    </xf>
    <xf numFmtId="0" fontId="10" fillId="0" borderId="5" xfId="47" applyNumberFormat="1" applyFont="1" applyFill="1" applyBorder="1" applyAlignment="1" applyProtection="1">
      <alignment horizontal="center" vertical="center" wrapText="1"/>
    </xf>
    <xf numFmtId="49" fontId="85" fillId="7" borderId="0" xfId="33" applyNumberFormat="1" applyFont="1" applyFill="1" applyBorder="1" applyAlignment="1" applyProtection="1">
      <alignment horizontal="center" vertical="center" wrapText="1"/>
    </xf>
    <xf numFmtId="0" fontId="85" fillId="0" borderId="0" xfId="47" applyNumberFormat="1" applyFont="1" applyFill="1" applyBorder="1" applyAlignment="1" applyProtection="1">
      <alignment horizontal="center" vertical="center" wrapText="1"/>
    </xf>
    <xf numFmtId="0" fontId="85" fillId="0" borderId="0" xfId="53" applyNumberFormat="1" applyFont="1" applyFill="1" applyBorder="1" applyAlignment="1" applyProtection="1">
      <alignment horizontal="center" vertical="center" wrapText="1"/>
    </xf>
    <xf numFmtId="0" fontId="10" fillId="0" borderId="5" xfId="54" applyNumberFormat="1" applyFont="1" applyFill="1" applyBorder="1" applyAlignment="1" applyProtection="1">
      <alignment horizontal="center" vertical="center" wrapText="1"/>
    </xf>
    <xf numFmtId="0" fontId="10" fillId="0" borderId="5" xfId="47" applyFont="1" applyFill="1" applyBorder="1" applyAlignment="1" applyProtection="1">
      <alignment horizontal="left" vertical="center" wrapText="1" indent="1"/>
    </xf>
    <xf numFmtId="0" fontId="10" fillId="0" borderId="5" xfId="54" applyNumberFormat="1" applyFont="1" applyFill="1" applyBorder="1" applyAlignment="1" applyProtection="1">
      <alignment vertical="center" wrapText="1"/>
    </xf>
    <xf numFmtId="0" fontId="10" fillId="0" borderId="5" xfId="47" applyFont="1" applyFill="1" applyBorder="1" applyAlignment="1" applyProtection="1">
      <alignment horizontal="left" vertical="center" wrapText="1" indent="3"/>
    </xf>
    <xf numFmtId="0" fontId="10" fillId="0" borderId="5" xfId="47" applyFont="1" applyFill="1" applyBorder="1" applyAlignment="1" applyProtection="1">
      <alignment horizontal="left" vertical="center" wrapText="1" indent="4"/>
    </xf>
    <xf numFmtId="49" fontId="10" fillId="13" borderId="13" xfId="54" applyNumberFormat="1" applyFont="1" applyFill="1" applyBorder="1" applyAlignment="1" applyProtection="1">
      <alignment horizontal="center" vertical="center" wrapText="1"/>
    </xf>
    <xf numFmtId="0" fontId="10" fillId="13" borderId="15" xfId="53" applyNumberFormat="1" applyFont="1" applyFill="1" applyBorder="1" applyAlignment="1" applyProtection="1">
      <alignment horizontal="left" vertical="center" wrapText="1"/>
    </xf>
    <xf numFmtId="49" fontId="10" fillId="13" borderId="14" xfId="54" applyNumberFormat="1" applyFont="1" applyFill="1" applyBorder="1" applyAlignment="1" applyProtection="1">
      <alignment vertical="center" wrapText="1"/>
    </xf>
    <xf numFmtId="49" fontId="10" fillId="0" borderId="0" xfId="54" applyNumberFormat="1"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10" fillId="13" borderId="13" xfId="54" applyFont="1" applyFill="1" applyBorder="1" applyAlignment="1" applyProtection="1">
      <alignment vertical="center" wrapText="1"/>
    </xf>
    <xf numFmtId="49" fontId="10" fillId="10" borderId="5" xfId="35" applyNumberFormat="1" applyFont="1" applyFill="1" applyBorder="1" applyAlignment="1" applyProtection="1">
      <alignment horizontal="center" vertical="top" wrapText="1"/>
    </xf>
    <xf numFmtId="0" fontId="10" fillId="9" borderId="5" xfId="52" applyNumberFormat="1" applyFont="1" applyFill="1" applyBorder="1" applyAlignment="1" applyProtection="1">
      <alignment horizontal="left" vertical="center" wrapText="1" indent="1"/>
      <protection locked="0"/>
    </xf>
    <xf numFmtId="49" fontId="44" fillId="13" borderId="15" xfId="35" applyFont="1" applyFill="1" applyBorder="1" applyAlignment="1" applyProtection="1">
      <alignment horizontal="left" vertical="center" indent="2"/>
    </xf>
    <xf numFmtId="0" fontId="61" fillId="0" borderId="0" xfId="54" applyFont="1" applyFill="1" applyAlignment="1" applyProtection="1">
      <alignment vertical="center" wrapText="1"/>
    </xf>
    <xf numFmtId="0" fontId="79" fillId="0" borderId="0" xfId="54" applyFont="1" applyFill="1" applyAlignment="1" applyProtection="1">
      <alignment vertical="center"/>
    </xf>
    <xf numFmtId="0" fontId="10" fillId="0" borderId="5" xfId="47" applyFont="1" applyFill="1" applyBorder="1" applyAlignment="1" applyProtection="1">
      <alignment horizontal="left" vertical="center" wrapText="1" indent="2"/>
    </xf>
    <xf numFmtId="0" fontId="112" fillId="7" borderId="0" xfId="54" applyFont="1" applyFill="1" applyBorder="1" applyAlignment="1" applyProtection="1">
      <alignment horizontal="center" vertical="center" wrapText="1"/>
    </xf>
    <xf numFmtId="0" fontId="61" fillId="0" borderId="0" xfId="53" applyNumberFormat="1" applyFont="1" applyFill="1" applyBorder="1" applyAlignment="1" applyProtection="1">
      <alignment vertical="center" wrapText="1"/>
    </xf>
    <xf numFmtId="0" fontId="61" fillId="0" borderId="0" xfId="54" applyFont="1" applyFill="1" applyBorder="1" applyAlignment="1" applyProtection="1">
      <alignment vertical="center" wrapText="1"/>
    </xf>
    <xf numFmtId="49" fontId="44" fillId="13" borderId="17" xfId="0" applyFont="1" applyFill="1" applyBorder="1" applyAlignment="1" applyProtection="1">
      <alignment vertical="center" wrapText="1"/>
    </xf>
    <xf numFmtId="49" fontId="44" fillId="13" borderId="17" xfId="0" applyFont="1" applyFill="1" applyBorder="1" applyAlignment="1" applyProtection="1">
      <alignment vertical="center"/>
    </xf>
    <xf numFmtId="49" fontId="10" fillId="13" borderId="17" xfId="54" applyNumberFormat="1" applyFont="1" applyFill="1" applyBorder="1" applyAlignment="1" applyProtection="1">
      <alignment horizontal="left" vertical="center" wrapText="1" indent="4"/>
    </xf>
    <xf numFmtId="0" fontId="10" fillId="0" borderId="14" xfId="54" applyNumberFormat="1" applyFont="1" applyFill="1" applyBorder="1" applyAlignment="1" applyProtection="1">
      <alignment horizontal="left" vertical="center" wrapText="1" indent="4"/>
    </xf>
    <xf numFmtId="0" fontId="10" fillId="0" borderId="13" xfId="54" applyNumberFormat="1" applyFont="1" applyFill="1" applyBorder="1" applyAlignment="1" applyProtection="1">
      <alignment horizontal="left" vertical="center" wrapText="1" indent="6"/>
    </xf>
    <xf numFmtId="4" fontId="0" fillId="7" borderId="13" xfId="0" applyNumberFormat="1" applyFill="1" applyBorder="1" applyAlignment="1" applyProtection="1">
      <alignment horizontal="right" vertical="center"/>
    </xf>
    <xf numFmtId="49" fontId="61" fillId="0" borderId="46" xfId="53" applyNumberFormat="1" applyFont="1" applyFill="1" applyBorder="1" applyAlignment="1" applyProtection="1">
      <alignment horizontal="center" vertical="center" wrapText="1"/>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37" fillId="0" borderId="20" xfId="54" applyFont="1" applyFill="1" applyBorder="1" applyAlignment="1" applyProtection="1">
      <alignment horizontal="center"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0" fontId="10" fillId="0" borderId="0" xfId="54" applyFont="1" applyFill="1" applyAlignment="1" applyProtection="1">
      <alignment vertical="center" wrapText="1"/>
    </xf>
    <xf numFmtId="49" fontId="36" fillId="0" borderId="0" xfId="0" applyFont="1" applyBorder="1">
      <alignment vertical="top"/>
    </xf>
    <xf numFmtId="0" fontId="37" fillId="0" borderId="0" xfId="54" applyFont="1" applyFill="1" applyAlignment="1" applyProtection="1">
      <alignment horizontal="center" vertical="center" wrapText="1"/>
    </xf>
    <xf numFmtId="49" fontId="10" fillId="0" borderId="0" xfId="0" applyFont="1" applyBorder="1">
      <alignment vertical="top"/>
    </xf>
    <xf numFmtId="49" fontId="10" fillId="0" borderId="0" xfId="0" applyFont="1" applyBorder="1" applyAlignment="1">
      <alignment vertical="top"/>
    </xf>
    <xf numFmtId="0" fontId="79" fillId="0" borderId="0" xfId="54" applyFont="1" applyFill="1" applyBorder="1" applyAlignment="1" applyProtection="1">
      <alignment vertical="center" wrapText="1"/>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0" fontId="10" fillId="0" borderId="0" xfId="54" applyFont="1" applyFill="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0" fontId="37" fillId="0" borderId="0" xfId="54" applyFont="1" applyFill="1" applyAlignment="1" applyProtection="1">
      <alignment horizontal="center" vertical="center" wrapText="1"/>
    </xf>
    <xf numFmtId="49" fontId="10" fillId="0" borderId="0" xfId="0" applyNumberFormat="1" applyFont="1" applyAlignment="1">
      <alignment vertical="center"/>
    </xf>
    <xf numFmtId="49" fontId="10" fillId="0" borderId="0" xfId="0" applyFont="1">
      <alignment vertical="top"/>
    </xf>
    <xf numFmtId="49" fontId="10" fillId="0" borderId="0" xfId="0" applyFont="1" applyBorder="1">
      <alignment vertical="top"/>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49" fontId="79" fillId="0" borderId="0" xfId="0" applyFont="1" applyBorder="1">
      <alignment vertical="top"/>
    </xf>
    <xf numFmtId="49" fontId="79" fillId="0" borderId="0" xfId="0" applyNumberFormat="1" applyFont="1" applyBorder="1" applyAlignment="1">
      <alignment vertical="center"/>
    </xf>
    <xf numFmtId="0" fontId="37" fillId="7" borderId="0" xfId="54" applyFont="1" applyFill="1" applyBorder="1" applyAlignment="1" applyProtection="1">
      <alignment vertical="center" wrapText="1"/>
    </xf>
    <xf numFmtId="0" fontId="15" fillId="0" borderId="0" xfId="54" applyFont="1" applyFill="1" applyBorder="1" applyAlignment="1" applyProtection="1">
      <alignment horizontal="center" vertical="center" wrapText="1"/>
    </xf>
    <xf numFmtId="0" fontId="15" fillId="0" borderId="0" xfId="54" applyFont="1" applyFill="1" applyBorder="1" applyAlignment="1" applyProtection="1">
      <alignment vertical="center" wrapText="1"/>
    </xf>
    <xf numFmtId="49" fontId="0" fillId="0" borderId="0" xfId="0">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49" fontId="10" fillId="0" borderId="0" xfId="54" applyNumberFormat="1" applyFont="1" applyFill="1" applyAlignment="1" applyProtection="1">
      <alignment vertical="center" wrapText="1"/>
    </xf>
    <xf numFmtId="0" fontId="15" fillId="0" borderId="0" xfId="54" applyFont="1" applyFill="1" applyAlignment="1" applyProtection="1">
      <alignment horizontal="center" vertical="center" wrapText="1"/>
    </xf>
    <xf numFmtId="0" fontId="10" fillId="0" borderId="0" xfId="54" applyFont="1" applyFill="1" applyBorder="1" applyAlignment="1" applyProtection="1">
      <alignment vertical="center" wrapText="1"/>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49" fontId="10" fillId="0" borderId="0" xfId="0" applyNumberFormat="1" applyFont="1" applyAlignment="1">
      <alignment vertical="center"/>
    </xf>
    <xf numFmtId="49" fontId="10" fillId="0" borderId="0" xfId="0" applyFont="1">
      <alignment vertical="top"/>
    </xf>
    <xf numFmtId="49" fontId="10" fillId="13" borderId="18" xfId="53" applyNumberFormat="1" applyFont="1" applyFill="1" applyBorder="1" applyAlignment="1" applyProtection="1">
      <alignment horizontal="center"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0" fontId="0" fillId="0" borderId="0" xfId="0" applyNumberFormat="1" applyFill="1" applyBorder="1" applyAlignment="1">
      <alignment vertical="center"/>
    </xf>
    <xf numFmtId="0" fontId="79" fillId="0" borderId="0" xfId="54" applyFont="1" applyFill="1" applyAlignment="1" applyProtection="1">
      <alignment vertical="center" wrapText="1"/>
    </xf>
    <xf numFmtId="0" fontId="45" fillId="7" borderId="0" xfId="54" applyFont="1" applyFill="1" applyBorder="1" applyAlignment="1" applyProtection="1">
      <alignment vertical="top" wrapText="1"/>
    </xf>
    <xf numFmtId="49" fontId="79" fillId="0" borderId="0" xfId="0" applyFont="1">
      <alignment vertical="top"/>
    </xf>
    <xf numFmtId="0" fontId="79" fillId="0" borderId="0" xfId="53" applyNumberFormat="1" applyFont="1" applyFill="1" applyBorder="1" applyAlignment="1" applyProtection="1">
      <alignment vertical="center" wrapText="1"/>
    </xf>
    <xf numFmtId="49" fontId="79" fillId="0" borderId="0" xfId="0" applyFont="1" applyAlignment="1">
      <alignment vertical="top"/>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0" fontId="79" fillId="0" borderId="0" xfId="54" applyFont="1" applyFill="1" applyBorder="1" applyAlignment="1" applyProtection="1">
      <alignment vertical="center" wrapText="1"/>
    </xf>
    <xf numFmtId="49" fontId="79" fillId="0" borderId="0" xfId="0" applyFont="1" applyBorder="1">
      <alignment vertical="top"/>
    </xf>
    <xf numFmtId="49" fontId="79" fillId="0" borderId="0" xfId="0" applyNumberFormat="1" applyFont="1" applyAlignment="1">
      <alignment vertical="center"/>
    </xf>
    <xf numFmtId="0" fontId="79" fillId="0" borderId="0" xfId="54" applyFont="1" applyFill="1" applyAlignment="1" applyProtection="1">
      <alignment horizontal="center" vertical="center" wrapText="1"/>
    </xf>
    <xf numFmtId="0" fontId="10" fillId="0" borderId="0" xfId="54" applyFont="1" applyFill="1" applyAlignment="1" applyProtection="1">
      <alignment vertical="top" wrapText="1"/>
    </xf>
    <xf numFmtId="0" fontId="10" fillId="0" borderId="16" xfId="54" applyNumberFormat="1" applyFont="1" applyFill="1" applyBorder="1" applyAlignment="1" applyProtection="1">
      <alignment vertical="center" wrapText="1"/>
    </xf>
    <xf numFmtId="0" fontId="10" fillId="0" borderId="0" xfId="54"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10" fillId="0" borderId="0" xfId="47" applyFont="1" applyFill="1" applyBorder="1" applyAlignment="1" applyProtection="1">
      <alignment horizontal="right" vertical="center" wrapText="1"/>
    </xf>
    <xf numFmtId="0" fontId="33" fillId="7" borderId="23" xfId="33" applyNumberFormat="1" applyFont="1" applyFill="1" applyBorder="1" applyAlignment="1" applyProtection="1">
      <alignment horizontal="center" vertical="center" wrapText="1"/>
    </xf>
    <xf numFmtId="0" fontId="79" fillId="0" borderId="0" xfId="54" applyFont="1" applyFill="1" applyBorder="1" applyAlignment="1" applyProtection="1">
      <alignment horizontal="center" vertical="center" wrapText="1"/>
    </xf>
    <xf numFmtId="0" fontId="10" fillId="8" borderId="5" xfId="53" applyNumberFormat="1" applyFont="1" applyFill="1" applyBorder="1" applyAlignment="1" applyProtection="1">
      <alignment horizontal="left" vertical="center" wrapText="1"/>
    </xf>
    <xf numFmtId="0" fontId="0" fillId="12" borderId="5" xfId="47" applyFont="1" applyFill="1" applyBorder="1" applyAlignment="1" applyProtection="1">
      <alignment horizontal="center" vertical="center" wrapText="1"/>
    </xf>
    <xf numFmtId="0" fontId="10" fillId="0" borderId="5" xfId="54" applyNumberFormat="1"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0" fillId="0" borderId="0" xfId="0" applyNumberFormat="1">
      <alignment vertical="top"/>
    </xf>
    <xf numFmtId="0" fontId="10" fillId="0" borderId="5" xfId="51" applyFont="1" applyFill="1" applyBorder="1" applyAlignment="1" applyProtection="1">
      <alignment vertical="top" wrapText="1"/>
    </xf>
    <xf numFmtId="0" fontId="0" fillId="0" borderId="16" xfId="0" applyNumberFormat="1" applyBorder="1" applyAlignment="1">
      <alignment vertical="top" wrapText="1"/>
    </xf>
    <xf numFmtId="0" fontId="10" fillId="0" borderId="16" xfId="51" applyFont="1" applyFill="1" applyBorder="1" applyAlignment="1" applyProtection="1">
      <alignment vertical="center" wrapText="1"/>
    </xf>
    <xf numFmtId="0" fontId="0" fillId="0" borderId="16" xfId="0" applyNumberFormat="1" applyBorder="1">
      <alignment vertical="top"/>
    </xf>
    <xf numFmtId="0" fontId="0" fillId="0" borderId="5" xfId="51" applyFont="1" applyFill="1" applyBorder="1" applyAlignment="1" applyProtection="1">
      <alignment horizontal="right" vertical="top" wrapText="1"/>
    </xf>
    <xf numFmtId="49" fontId="10" fillId="0" borderId="5" xfId="0" applyNumberFormat="1" applyFont="1" applyBorder="1" applyAlignment="1" applyProtection="1">
      <alignment horizontal="right" vertical="top"/>
    </xf>
    <xf numFmtId="49" fontId="10" fillId="0" borderId="16" xfId="0" applyNumberFormat="1" applyFont="1" applyBorder="1" applyAlignment="1" applyProtection="1">
      <alignment horizontal="right" vertical="top"/>
    </xf>
    <xf numFmtId="49" fontId="44" fillId="13" borderId="15" xfId="0" applyFont="1" applyFill="1" applyBorder="1" applyAlignment="1" applyProtection="1">
      <alignment horizontal="left" vertical="center" indent="3"/>
    </xf>
    <xf numFmtId="49" fontId="0" fillId="0" borderId="0" xfId="0">
      <alignment vertical="top"/>
    </xf>
    <xf numFmtId="0" fontId="10" fillId="0" borderId="0" xfId="54" applyFont="1" applyFill="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0" fontId="15" fillId="0" borderId="0" xfId="54" applyFont="1" applyFill="1" applyAlignment="1" applyProtection="1">
      <alignment vertical="center" wrapText="1"/>
    </xf>
    <xf numFmtId="0" fontId="15" fillId="0" borderId="0" xfId="54" applyFont="1" applyFill="1" applyAlignment="1" applyProtection="1">
      <alignment horizontal="center" vertical="center" wrapText="1"/>
    </xf>
    <xf numFmtId="0" fontId="37" fillId="0" borderId="0" xfId="54" applyFont="1" applyFill="1" applyAlignment="1" applyProtection="1">
      <alignment horizontal="center" vertical="center" wrapText="1"/>
    </xf>
    <xf numFmtId="49" fontId="10" fillId="0" borderId="0" xfId="0" applyFont="1">
      <alignment vertical="top"/>
    </xf>
    <xf numFmtId="0" fontId="45" fillId="7" borderId="0" xfId="54" applyFont="1" applyFill="1" applyBorder="1" applyAlignment="1" applyProtection="1">
      <alignment vertical="top" wrapText="1"/>
    </xf>
    <xf numFmtId="49" fontId="79" fillId="0" borderId="0" xfId="0" applyFont="1">
      <alignment vertical="top"/>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79" fillId="0" borderId="0" xfId="0" applyFont="1" applyFill="1" applyBorder="1" applyProtection="1">
      <alignment vertical="top"/>
    </xf>
    <xf numFmtId="49" fontId="79" fillId="0" borderId="0" xfId="0" applyFont="1" applyBorder="1">
      <alignment vertical="top"/>
    </xf>
    <xf numFmtId="49" fontId="79" fillId="0" borderId="0" xfId="0" applyNumberFormat="1" applyFont="1" applyBorder="1" applyAlignment="1">
      <alignment vertical="center"/>
    </xf>
    <xf numFmtId="49" fontId="79" fillId="0" borderId="0" xfId="0" applyNumberFormat="1" applyFont="1" applyAlignment="1">
      <alignment vertical="center"/>
    </xf>
    <xf numFmtId="49" fontId="0" fillId="0" borderId="0" xfId="0">
      <alignment vertical="top"/>
    </xf>
    <xf numFmtId="0" fontId="10" fillId="0" borderId="0" xfId="54" applyFont="1" applyFill="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0" fontId="15" fillId="0" borderId="0" xfId="54" applyFont="1" applyFill="1" applyAlignment="1" applyProtection="1">
      <alignment vertical="center" wrapText="1"/>
    </xf>
    <xf numFmtId="0" fontId="15" fillId="0" borderId="0" xfId="54" applyFont="1" applyFill="1" applyAlignment="1" applyProtection="1">
      <alignment horizontal="center" vertical="center" wrapText="1"/>
    </xf>
    <xf numFmtId="0" fontId="37" fillId="0" borderId="0" xfId="54" applyFont="1" applyFill="1" applyAlignment="1" applyProtection="1">
      <alignment horizontal="center" vertical="center" wrapText="1"/>
    </xf>
    <xf numFmtId="0" fontId="10" fillId="9" borderId="5" xfId="54" applyNumberFormat="1" applyFont="1" applyFill="1" applyBorder="1" applyAlignment="1" applyProtection="1">
      <alignment horizontal="left" vertical="center" wrapText="1" indent="6"/>
      <protection locked="0"/>
    </xf>
    <xf numFmtId="49" fontId="10" fillId="0" borderId="0" xfId="0" applyFont="1">
      <alignment vertical="top"/>
    </xf>
    <xf numFmtId="49" fontId="10" fillId="9" borderId="5" xfId="54" applyNumberFormat="1" applyFont="1" applyFill="1" applyBorder="1" applyAlignment="1" applyProtection="1">
      <alignment horizontal="left" vertical="center" wrapText="1" indent="7"/>
      <protection locked="0"/>
    </xf>
    <xf numFmtId="49" fontId="10" fillId="9" borderId="5" xfId="54" applyNumberFormat="1" applyFont="1" applyFill="1" applyBorder="1" applyAlignment="1" applyProtection="1">
      <alignment horizontal="left" vertical="center" wrapText="1" indent="4"/>
      <protection locked="0"/>
    </xf>
    <xf numFmtId="49" fontId="10" fillId="9" borderId="5" xfId="49" applyNumberFormat="1" applyFont="1" applyFill="1" applyBorder="1" applyAlignment="1" applyProtection="1">
      <alignment horizontal="left" vertical="center" wrapText="1"/>
      <protection locked="0"/>
    </xf>
    <xf numFmtId="49" fontId="10" fillId="2" borderId="5" xfId="30" applyNumberFormat="1" applyFont="1" applyFill="1" applyBorder="1" applyAlignment="1" applyProtection="1">
      <alignment horizontal="left" vertical="center" wrapText="1"/>
      <protection locked="0"/>
    </xf>
    <xf numFmtId="4" fontId="0" fillId="9" borderId="5" xfId="0" applyNumberFormat="1" applyFill="1" applyBorder="1" applyAlignment="1" applyProtection="1">
      <alignment horizontal="right" vertical="center" wrapText="1"/>
      <protection locked="0"/>
    </xf>
    <xf numFmtId="0" fontId="45" fillId="7" borderId="0" xfId="54" applyFont="1" applyFill="1" applyBorder="1" applyAlignment="1" applyProtection="1">
      <alignment vertical="top" wrapText="1"/>
    </xf>
    <xf numFmtId="49" fontId="79" fillId="0" borderId="0" xfId="0" applyFont="1">
      <alignment vertical="top"/>
    </xf>
    <xf numFmtId="165" fontId="10" fillId="9" borderId="5" xfId="30" applyNumberFormat="1" applyFont="1" applyFill="1" applyBorder="1" applyAlignment="1" applyProtection="1">
      <alignment horizontal="right" vertical="center" wrapText="1"/>
      <protection locked="0"/>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79" fillId="0" borderId="0" xfId="0" applyFont="1" applyFill="1" applyBorder="1" applyProtection="1">
      <alignment vertical="top"/>
    </xf>
    <xf numFmtId="49" fontId="79" fillId="0" borderId="0" xfId="0" applyFont="1" applyBorder="1">
      <alignment vertical="top"/>
    </xf>
    <xf numFmtId="49" fontId="79" fillId="0" borderId="0" xfId="0" applyNumberFormat="1" applyFont="1" applyBorder="1" applyAlignment="1">
      <alignment vertical="center"/>
    </xf>
    <xf numFmtId="49" fontId="79" fillId="0" borderId="0" xfId="0" applyNumberFormat="1" applyFont="1" applyAlignment="1">
      <alignment vertical="center"/>
    </xf>
    <xf numFmtId="49" fontId="10" fillId="9" borderId="5" xfId="53" applyNumberFormat="1" applyFont="1" applyFill="1" applyBorder="1" applyAlignment="1" applyProtection="1">
      <alignment horizontal="left" vertical="center" wrapText="1"/>
      <protection locked="0"/>
    </xf>
    <xf numFmtId="49" fontId="10" fillId="0" borderId="5" xfId="53" applyNumberFormat="1" applyFont="1" applyFill="1" applyBorder="1" applyAlignment="1" applyProtection="1">
      <alignment horizontal="center" vertical="center" wrapText="1"/>
    </xf>
    <xf numFmtId="49" fontId="10" fillId="0" borderId="5" xfId="33" applyNumberFormat="1" applyFont="1" applyFill="1" applyBorder="1" applyAlignment="1" applyProtection="1">
      <alignment horizontal="center" vertical="center" wrapText="1"/>
    </xf>
    <xf numFmtId="0" fontId="44" fillId="0" borderId="5" xfId="0" applyNumberFormat="1" applyFont="1" applyFill="1" applyBorder="1" applyAlignment="1" applyProtection="1">
      <alignment horizontal="left" vertical="center"/>
    </xf>
    <xf numFmtId="49" fontId="74" fillId="9" borderId="5" xfId="30" applyNumberFormat="1" applyFont="1" applyFill="1" applyBorder="1" applyAlignment="1" applyProtection="1">
      <alignment horizontal="left" vertical="center" wrapText="1"/>
      <protection locked="0"/>
    </xf>
    <xf numFmtId="49" fontId="0" fillId="9" borderId="5" xfId="53" applyNumberFormat="1" applyFont="1" applyFill="1" applyBorder="1" applyAlignment="1" applyProtection="1">
      <alignment horizontal="center" vertical="center" wrapText="1"/>
      <protection locked="0"/>
    </xf>
    <xf numFmtId="0" fontId="0" fillId="0" borderId="0" xfId="0" applyNumberFormat="1">
      <alignment vertical="top"/>
    </xf>
    <xf numFmtId="0" fontId="10" fillId="9" borderId="5" xfId="54" applyNumberFormat="1" applyFont="1" applyFill="1" applyBorder="1" applyAlignment="1" applyProtection="1">
      <alignment horizontal="left" vertical="center" wrapText="1"/>
      <protection locked="0"/>
    </xf>
    <xf numFmtId="165" fontId="10" fillId="0" borderId="5" xfId="30" applyNumberFormat="1" applyFont="1" applyFill="1" applyBorder="1" applyAlignment="1" applyProtection="1">
      <alignment horizontal="right" vertical="center" wrapText="1"/>
    </xf>
    <xf numFmtId="165" fontId="10" fillId="0" borderId="5" xfId="30" applyNumberFormat="1" applyFont="1" applyFill="1" applyBorder="1" applyAlignment="1" applyProtection="1">
      <alignment vertical="center" wrapText="1"/>
    </xf>
    <xf numFmtId="4" fontId="10" fillId="0" borderId="5" xfId="54" applyNumberFormat="1" applyFont="1" applyFill="1" applyBorder="1" applyAlignment="1" applyProtection="1">
      <alignment horizontal="left" vertical="center" wrapText="1"/>
    </xf>
    <xf numFmtId="49" fontId="0" fillId="7" borderId="5" xfId="53" applyNumberFormat="1" applyFont="1" applyFill="1" applyBorder="1" applyAlignment="1" applyProtection="1">
      <alignment horizontal="center" vertical="center" wrapText="1"/>
    </xf>
    <xf numFmtId="0" fontId="79" fillId="0" borderId="0" xfId="54" applyFont="1" applyFill="1" applyAlignment="1" applyProtection="1">
      <alignment vertical="top" wrapText="1"/>
    </xf>
    <xf numFmtId="49" fontId="0" fillId="9" borderId="5" xfId="53" applyNumberFormat="1" applyFont="1" applyFill="1" applyBorder="1" applyAlignment="1" applyProtection="1">
      <alignment horizontal="center" vertical="center" wrapText="1"/>
      <protection locked="0"/>
    </xf>
    <xf numFmtId="0" fontId="0" fillId="0" borderId="0" xfId="0" applyNumberFormat="1">
      <alignment vertical="top"/>
    </xf>
    <xf numFmtId="0" fontId="0" fillId="0" borderId="0" xfId="0" applyNumberFormat="1" applyAlignment="1">
      <alignment vertical="center"/>
    </xf>
    <xf numFmtId="0" fontId="10" fillId="0" borderId="5" xfId="54"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10" fillId="0" borderId="5" xfId="54" applyNumberFormat="1" applyFont="1" applyFill="1" applyBorder="1" applyAlignment="1" applyProtection="1">
      <alignment horizontal="left" vertical="top" wrapText="1"/>
    </xf>
    <xf numFmtId="0" fontId="10" fillId="8" borderId="5" xfId="53" applyNumberFormat="1" applyFont="1" applyFill="1" applyBorder="1" applyAlignment="1" applyProtection="1">
      <alignment horizontal="left" vertical="center" wrapText="1"/>
    </xf>
    <xf numFmtId="0" fontId="37" fillId="7" borderId="0" xfId="54" applyFont="1" applyFill="1" applyBorder="1" applyAlignment="1" applyProtection="1">
      <alignment horizontal="center" vertical="center" wrapText="1"/>
    </xf>
    <xf numFmtId="14" fontId="10" fillId="8" borderId="5" xfId="53" applyNumberFormat="1" applyFont="1" applyFill="1" applyBorder="1" applyAlignment="1" applyProtection="1">
      <alignment horizontal="left" vertical="center" wrapText="1" indent="1"/>
    </xf>
    <xf numFmtId="14" fontId="53" fillId="0" borderId="5" xfId="53" applyNumberFormat="1" applyFont="1" applyFill="1" applyBorder="1" applyAlignment="1" applyProtection="1">
      <alignment horizontal="center" vertical="center" wrapText="1"/>
    </xf>
    <xf numFmtId="49" fontId="10" fillId="0" borderId="5" xfId="33" applyNumberFormat="1" applyFont="1" applyFill="1" applyBorder="1" applyAlignment="1" applyProtection="1">
      <alignment horizontal="center" vertical="center" wrapText="1"/>
    </xf>
    <xf numFmtId="0" fontId="10" fillId="0" borderId="5" xfId="53" applyNumberFormat="1" applyFont="1" applyFill="1" applyBorder="1" applyAlignment="1" applyProtection="1">
      <alignment horizontal="center" vertical="center" wrapText="1"/>
    </xf>
    <xf numFmtId="49" fontId="0" fillId="9" borderId="5" xfId="0" applyNumberFormat="1" applyFill="1" applyBorder="1" applyAlignment="1" applyProtection="1">
      <alignment horizontal="left" vertical="center" wrapText="1"/>
      <protection locked="0"/>
    </xf>
    <xf numFmtId="22" fontId="10" fillId="0" borderId="0" xfId="49" applyNumberFormat="1" applyFont="1" applyAlignment="1" applyProtection="1">
      <alignment horizontal="left" vertical="center" wrapText="1"/>
    </xf>
    <xf numFmtId="49" fontId="0" fillId="8" borderId="5" xfId="53" applyNumberFormat="1" applyFont="1" applyFill="1" applyBorder="1" applyAlignment="1" applyProtection="1">
      <alignment horizontal="left" vertical="center" wrapText="1" indent="1"/>
      <protection locked="0"/>
    </xf>
    <xf numFmtId="49" fontId="10" fillId="9" borderId="5" xfId="52" applyNumberFormat="1" applyFill="1" applyBorder="1" applyAlignment="1" applyProtection="1">
      <alignment horizontal="left" vertical="center" wrapText="1" indent="1"/>
      <protection locked="0"/>
    </xf>
    <xf numFmtId="0" fontId="10" fillId="8" borderId="5" xfId="52" applyNumberFormat="1" applyFont="1" applyFill="1" applyBorder="1" applyAlignment="1" applyProtection="1">
      <alignment horizontal="left" vertical="center" wrapText="1" indent="1"/>
    </xf>
    <xf numFmtId="49" fontId="37" fillId="0" borderId="5" xfId="33" applyNumberFormat="1" applyFont="1" applyFill="1" applyBorder="1" applyAlignment="1" applyProtection="1">
      <alignment horizontal="center" vertical="center" wrapText="1"/>
    </xf>
    <xf numFmtId="49" fontId="10" fillId="8" borderId="29" xfId="53" applyNumberFormat="1" applyFont="1" applyFill="1" applyBorder="1" applyAlignment="1" applyProtection="1">
      <alignment horizontal="center" vertical="center" wrapText="1"/>
    </xf>
    <xf numFmtId="49" fontId="0" fillId="8" borderId="5" xfId="0" applyNumberFormat="1" applyFill="1" applyBorder="1" applyAlignment="1" applyProtection="1">
      <alignment horizontal="left" vertical="center" wrapText="1"/>
    </xf>
    <xf numFmtId="49" fontId="74" fillId="9" borderId="13" xfId="30" applyNumberFormat="1" applyFill="1" applyBorder="1" applyAlignment="1" applyProtection="1">
      <alignment horizontal="left" vertical="center" wrapText="1"/>
      <protection locked="0"/>
    </xf>
    <xf numFmtId="0" fontId="74" fillId="9" borderId="5" xfId="30" applyNumberFormat="1" applyFont="1" applyFill="1" applyBorder="1" applyAlignment="1" applyProtection="1">
      <alignment horizontal="left" vertical="center" wrapText="1" indent="2"/>
      <protection locked="0"/>
    </xf>
    <xf numFmtId="49" fontId="0" fillId="12" borderId="47" xfId="0" applyFont="1" applyFill="1" applyBorder="1" applyAlignment="1">
      <alignment horizontal="center" vertical="center"/>
    </xf>
    <xf numFmtId="0" fontId="0" fillId="0" borderId="0" xfId="0" applyNumberFormat="1">
      <alignment vertical="top"/>
    </xf>
    <xf numFmtId="0" fontId="22" fillId="0" borderId="0" xfId="22" applyFont="1" applyFill="1" applyBorder="1" applyAlignment="1" applyProtection="1">
      <alignment horizontal="left" vertical="top" wrapText="1"/>
    </xf>
    <xf numFmtId="49" fontId="74" fillId="0" borderId="0" xfId="30" applyNumberFormat="1" applyFont="1" applyBorder="1" applyProtection="1">
      <alignment vertical="top"/>
    </xf>
    <xf numFmtId="49" fontId="0" fillId="0" borderId="0" xfId="0" applyBorder="1">
      <alignment vertical="top"/>
    </xf>
    <xf numFmtId="0" fontId="18" fillId="7" borderId="0" xfId="43" applyNumberFormat="1" applyFont="1" applyFill="1" applyBorder="1" applyAlignment="1">
      <alignment horizontal="justify" vertical="top" wrapText="1"/>
    </xf>
    <xf numFmtId="49" fontId="74" fillId="0" borderId="0" xfId="30" applyNumberFormat="1" applyBorder="1" applyAlignment="1" applyProtection="1">
      <alignment vertical="center"/>
    </xf>
    <xf numFmtId="0" fontId="22" fillId="0" borderId="0" xfId="22" applyFont="1" applyFill="1" applyBorder="1" applyAlignment="1" applyProtection="1">
      <alignment horizontal="right" vertical="top" wrapText="1" indent="1"/>
    </xf>
    <xf numFmtId="0" fontId="22" fillId="0" borderId="0" xfId="22" applyFont="1" applyFill="1" applyBorder="1" applyAlignment="1" applyProtection="1">
      <alignment horizontal="right" vertical="top" wrapText="1"/>
    </xf>
    <xf numFmtId="49" fontId="18" fillId="7" borderId="0" xfId="43" applyFont="1" applyFill="1" applyBorder="1" applyAlignment="1">
      <alignment horizontal="left" wrapText="1"/>
    </xf>
    <xf numFmtId="49" fontId="18" fillId="7" borderId="0" xfId="43" applyFont="1" applyFill="1" applyBorder="1" applyAlignment="1">
      <alignment horizontal="justify" vertical="justify" wrapText="1"/>
    </xf>
    <xf numFmtId="0" fontId="0" fillId="0" borderId="0" xfId="0" applyNumberFormat="1">
      <alignment vertical="top"/>
    </xf>
    <xf numFmtId="0" fontId="0" fillId="0" borderId="0" xfId="0" applyNumberFormat="1" applyAlignment="1">
      <alignment vertical="center"/>
    </xf>
    <xf numFmtId="0" fontId="18" fillId="7" borderId="0" xfId="43" applyNumberFormat="1" applyFont="1" applyFill="1" applyBorder="1" applyAlignment="1" applyProtection="1">
      <alignment horizontal="justify" vertical="top" wrapText="1"/>
    </xf>
    <xf numFmtId="49" fontId="18" fillId="7" borderId="0" xfId="43" applyFont="1" applyFill="1" applyBorder="1" applyAlignment="1">
      <alignment horizontal="left" vertical="top" wrapText="1" indent="1"/>
    </xf>
    <xf numFmtId="0" fontId="22" fillId="14" borderId="34" xfId="28" applyNumberFormat="1" applyFont="1" applyFill="1" applyBorder="1" applyAlignment="1" applyProtection="1">
      <alignment horizontal="left" vertical="center" wrapText="1" indent="1"/>
    </xf>
    <xf numFmtId="0" fontId="22" fillId="14" borderId="35" xfId="28" applyNumberFormat="1" applyFont="1" applyFill="1" applyBorder="1" applyAlignment="1" applyProtection="1">
      <alignment horizontal="left" vertical="center" wrapText="1" indent="1"/>
    </xf>
    <xf numFmtId="0" fontId="18" fillId="7" borderId="0" xfId="43" applyNumberFormat="1" applyFont="1" applyFill="1" applyBorder="1" applyAlignment="1">
      <alignment horizontal="justify" vertical="center" wrapText="1"/>
    </xf>
    <xf numFmtId="49" fontId="18" fillId="7" borderId="27" xfId="43" applyFont="1" applyFill="1" applyBorder="1" applyAlignment="1">
      <alignment vertical="center" wrapText="1"/>
    </xf>
    <xf numFmtId="49" fontId="18" fillId="7" borderId="0" xfId="43" applyFont="1" applyFill="1" applyBorder="1" applyAlignment="1">
      <alignment vertical="center" wrapText="1"/>
    </xf>
    <xf numFmtId="49" fontId="18" fillId="7" borderId="27" xfId="43" applyFont="1" applyFill="1" applyBorder="1" applyAlignment="1">
      <alignment horizontal="left" vertical="center" wrapText="1"/>
    </xf>
    <xf numFmtId="49" fontId="18" fillId="7" borderId="0" xfId="43" applyFont="1" applyFill="1" applyBorder="1" applyAlignment="1">
      <alignment horizontal="left" vertical="center" wrapText="1"/>
    </xf>
    <xf numFmtId="0" fontId="22" fillId="0" borderId="14" xfId="55" applyFont="1" applyBorder="1" applyAlignment="1">
      <alignment horizontal="center" vertical="center" wrapText="1"/>
    </xf>
    <xf numFmtId="0" fontId="22" fillId="0" borderId="13" xfId="55" applyFont="1" applyBorder="1" applyAlignment="1">
      <alignment horizontal="center" vertical="center" wrapText="1"/>
    </xf>
    <xf numFmtId="0" fontId="12" fillId="0" borderId="0" xfId="52" applyFont="1" applyAlignment="1" applyProtection="1">
      <alignment horizontal="left" vertical="top" wrapText="1"/>
    </xf>
    <xf numFmtId="14" fontId="10" fillId="8" borderId="5" xfId="53" applyNumberFormat="1" applyFont="1" applyFill="1" applyBorder="1" applyAlignment="1" applyProtection="1">
      <alignment horizontal="left" vertical="center" wrapText="1" indent="1"/>
    </xf>
    <xf numFmtId="0" fontId="37" fillId="0" borderId="20" xfId="54" applyFont="1" applyFill="1" applyBorder="1" applyAlignment="1" applyProtection="1">
      <alignment horizontal="center" vertical="center" wrapText="1"/>
    </xf>
    <xf numFmtId="0" fontId="10" fillId="0" borderId="5" xfId="54" applyFont="1" applyFill="1" applyBorder="1" applyAlignment="1" applyProtection="1">
      <alignment horizontal="center" vertical="center" wrapText="1"/>
    </xf>
    <xf numFmtId="0" fontId="10" fillId="8" borderId="16" xfId="54" applyNumberFormat="1" applyFont="1" applyFill="1" applyBorder="1" applyAlignment="1" applyProtection="1">
      <alignment horizontal="left" vertical="center" wrapText="1" indent="1"/>
    </xf>
    <xf numFmtId="0" fontId="10" fillId="8" borderId="28" xfId="54" applyNumberFormat="1" applyFont="1" applyFill="1" applyBorder="1" applyAlignment="1" applyProtection="1">
      <alignment horizontal="left" vertical="center" wrapText="1" indent="1"/>
    </xf>
    <xf numFmtId="14" fontId="37" fillId="0" borderId="16" xfId="53" applyNumberFormat="1" applyFont="1" applyFill="1" applyBorder="1" applyAlignment="1" applyProtection="1">
      <alignment horizontal="center" vertical="center" wrapText="1"/>
    </xf>
    <xf numFmtId="14" fontId="37" fillId="0" borderId="28" xfId="53" applyNumberFormat="1" applyFont="1" applyFill="1" applyBorder="1" applyAlignment="1" applyProtection="1">
      <alignment horizontal="center" vertical="center" wrapText="1"/>
    </xf>
    <xf numFmtId="167" fontId="10" fillId="0" borderId="13" xfId="54" applyNumberFormat="1" applyFont="1" applyFill="1" applyBorder="1" applyAlignment="1" applyProtection="1">
      <alignment horizontal="center" vertical="center" wrapText="1"/>
    </xf>
    <xf numFmtId="167" fontId="10" fillId="0" borderId="14" xfId="54" applyNumberFormat="1" applyFont="1" applyFill="1" applyBorder="1" applyAlignment="1" applyProtection="1">
      <alignment horizontal="center" vertical="center" wrapText="1"/>
    </xf>
    <xf numFmtId="167" fontId="10" fillId="0" borderId="5" xfId="54" applyNumberFormat="1" applyFont="1" applyFill="1" applyBorder="1" applyAlignment="1" applyProtection="1">
      <alignment horizontal="center" vertical="center" wrapText="1"/>
    </xf>
    <xf numFmtId="49" fontId="33" fillId="0" borderId="15" xfId="33" applyNumberFormat="1" applyFont="1" applyFill="1" applyBorder="1" applyAlignment="1" applyProtection="1">
      <alignment horizontal="center" vertical="center" wrapText="1"/>
    </xf>
    <xf numFmtId="0" fontId="22" fillId="0" borderId="14" xfId="32" applyFont="1" applyFill="1" applyBorder="1" applyAlignment="1" applyProtection="1">
      <alignment horizontal="left" vertical="center" wrapText="1" indent="1"/>
    </xf>
    <xf numFmtId="0" fontId="22" fillId="0" borderId="5" xfId="32" applyFont="1" applyFill="1" applyBorder="1" applyAlignment="1" applyProtection="1">
      <alignment horizontal="left" vertical="center" wrapText="1" indent="1"/>
    </xf>
    <xf numFmtId="0" fontId="22" fillId="0" borderId="13" xfId="32" applyFont="1" applyFill="1" applyBorder="1" applyAlignment="1" applyProtection="1">
      <alignment horizontal="left" vertical="center" wrapText="1" indent="1"/>
    </xf>
    <xf numFmtId="0" fontId="10" fillId="0" borderId="0" xfId="54" applyFont="1" applyFill="1" applyBorder="1" applyAlignment="1" applyProtection="1">
      <alignment horizontal="center" vertical="center" wrapText="1"/>
    </xf>
    <xf numFmtId="49" fontId="10" fillId="0" borderId="0" xfId="53" applyNumberFormat="1" applyFont="1" applyFill="1" applyBorder="1" applyAlignment="1" applyProtection="1">
      <alignment horizontal="center" vertical="center" wrapText="1"/>
    </xf>
    <xf numFmtId="4" fontId="10" fillId="0" borderId="5" xfId="34" applyFont="1" applyFill="1" applyBorder="1" applyAlignment="1" applyProtection="1">
      <alignment horizontal="center" vertical="center" wrapText="1"/>
    </xf>
    <xf numFmtId="49" fontId="10" fillId="0" borderId="5" xfId="33" applyNumberFormat="1" applyFont="1" applyFill="1" applyBorder="1" applyAlignment="1" applyProtection="1">
      <alignment horizontal="center" vertical="center" wrapText="1"/>
    </xf>
    <xf numFmtId="49" fontId="0" fillId="8" borderId="16" xfId="0" applyNumberFormat="1" applyFill="1" applyBorder="1" applyAlignment="1" applyProtection="1">
      <alignment horizontal="left" vertical="center" wrapText="1"/>
    </xf>
    <xf numFmtId="49" fontId="0" fillId="8" borderId="26" xfId="0" applyNumberFormat="1" applyFill="1" applyBorder="1" applyAlignment="1" applyProtection="1">
      <alignment horizontal="left" vertical="center" wrapText="1"/>
    </xf>
    <xf numFmtId="49" fontId="10" fillId="8" borderId="5" xfId="53" applyNumberFormat="1" applyFont="1" applyFill="1" applyBorder="1" applyAlignment="1" applyProtection="1">
      <alignment horizontal="center" vertical="center" wrapText="1"/>
    </xf>
    <xf numFmtId="49" fontId="0" fillId="8" borderId="5" xfId="0" applyFill="1" applyBorder="1" applyProtection="1">
      <alignment vertical="top"/>
    </xf>
    <xf numFmtId="49" fontId="0" fillId="0" borderId="5" xfId="0" applyBorder="1">
      <alignment vertical="top"/>
    </xf>
    <xf numFmtId="0" fontId="0" fillId="8" borderId="5" xfId="0" applyNumberFormat="1" applyFill="1" applyBorder="1" applyAlignment="1" applyProtection="1">
      <alignment horizontal="left" vertical="center" wrapText="1"/>
    </xf>
    <xf numFmtId="49" fontId="0" fillId="8" borderId="5" xfId="0" applyNumberFormat="1" applyFill="1" applyBorder="1" applyAlignment="1" applyProtection="1">
      <alignment horizontal="left" vertical="center" wrapText="1"/>
    </xf>
    <xf numFmtId="0" fontId="0" fillId="0" borderId="5" xfId="0" applyNumberFormat="1" applyBorder="1" applyAlignment="1">
      <alignment horizontal="center" vertical="center"/>
    </xf>
    <xf numFmtId="0" fontId="10" fillId="8" borderId="5" xfId="33" applyNumberFormat="1" applyFont="1" applyFill="1" applyBorder="1" applyAlignment="1" applyProtection="1">
      <alignment horizontal="left" vertical="center" wrapText="1"/>
    </xf>
    <xf numFmtId="49" fontId="0" fillId="8" borderId="5" xfId="0" applyFill="1" applyBorder="1" applyAlignment="1" applyProtection="1">
      <alignment horizontal="left" vertical="top"/>
    </xf>
    <xf numFmtId="0" fontId="10" fillId="8" borderId="16" xfId="53" applyNumberFormat="1" applyFont="1" applyFill="1" applyBorder="1" applyAlignment="1" applyProtection="1">
      <alignment horizontal="left" vertical="center" wrapText="1"/>
    </xf>
    <xf numFmtId="0" fontId="10" fillId="8" borderId="28" xfId="53" applyNumberFormat="1" applyFont="1" applyFill="1" applyBorder="1" applyAlignment="1" applyProtection="1">
      <alignment horizontal="left" vertical="center" wrapText="1"/>
    </xf>
    <xf numFmtId="0" fontId="10" fillId="8" borderId="26" xfId="53" applyNumberFormat="1" applyFont="1" applyFill="1" applyBorder="1" applyAlignment="1" applyProtection="1">
      <alignment horizontal="left" vertical="center" wrapText="1"/>
    </xf>
    <xf numFmtId="0" fontId="10" fillId="8" borderId="5" xfId="53" applyNumberFormat="1" applyFont="1" applyFill="1" applyBorder="1" applyAlignment="1" applyProtection="1">
      <alignment horizontal="center" vertical="center" wrapText="1"/>
    </xf>
    <xf numFmtId="0" fontId="10" fillId="0" borderId="5" xfId="47" applyFont="1" applyFill="1" applyBorder="1" applyAlignment="1" applyProtection="1">
      <alignment horizontal="center" vertical="center" wrapText="1"/>
    </xf>
    <xf numFmtId="0" fontId="107" fillId="0" borderId="0" xfId="0" applyNumberFormat="1" applyFont="1" applyFill="1" applyBorder="1" applyAlignment="1">
      <alignment horizontal="right" vertical="center"/>
    </xf>
    <xf numFmtId="0" fontId="107" fillId="0" borderId="0" xfId="0" applyNumberFormat="1" applyFont="1" applyFill="1" applyBorder="1" applyAlignment="1" applyProtection="1">
      <alignment horizontal="center" vertical="center"/>
    </xf>
    <xf numFmtId="0" fontId="61" fillId="0" borderId="20" xfId="32" applyFont="1" applyFill="1" applyBorder="1" applyAlignment="1" applyProtection="1">
      <alignment horizontal="left" vertical="center" wrapText="1" indent="1"/>
    </xf>
    <xf numFmtId="0" fontId="61" fillId="0" borderId="28" xfId="32" applyFont="1" applyFill="1" applyBorder="1" applyAlignment="1" applyProtection="1">
      <alignment horizontal="left" vertical="center" wrapText="1" indent="1"/>
    </xf>
    <xf numFmtId="0" fontId="61" fillId="0" borderId="24" xfId="32" applyFont="1" applyFill="1" applyBorder="1" applyAlignment="1" applyProtection="1">
      <alignment horizontal="left" vertical="center" wrapText="1" indent="1"/>
    </xf>
    <xf numFmtId="0" fontId="61" fillId="0" borderId="0" xfId="47" applyFont="1" applyFill="1" applyBorder="1" applyAlignment="1" applyProtection="1">
      <alignment horizontal="right" vertical="center" wrapText="1"/>
    </xf>
    <xf numFmtId="0" fontId="61" fillId="0" borderId="17" xfId="47" applyFont="1" applyFill="1" applyBorder="1" applyAlignment="1" applyProtection="1">
      <alignment horizontal="right" vertical="center" wrapText="1"/>
    </xf>
    <xf numFmtId="0" fontId="10" fillId="0" borderId="5" xfId="47" applyFont="1" applyFill="1" applyBorder="1" applyAlignment="1" applyProtection="1">
      <alignment horizontal="right" vertical="center" wrapText="1"/>
    </xf>
    <xf numFmtId="49" fontId="33" fillId="7" borderId="17" xfId="33" applyNumberFormat="1" applyFont="1" applyFill="1" applyBorder="1" applyAlignment="1" applyProtection="1">
      <alignment horizontal="center" vertical="center" wrapText="1"/>
    </xf>
    <xf numFmtId="0" fontId="0" fillId="0" borderId="0" xfId="0" quotePrefix="1" applyNumberFormat="1" applyAlignment="1">
      <alignment horizontal="left" vertical="top" wrapText="1" indent="1"/>
    </xf>
    <xf numFmtId="0" fontId="0" fillId="0" borderId="0" xfId="0" applyNumberFormat="1" applyAlignment="1">
      <alignment horizontal="left" vertical="top" wrapText="1" indent="1"/>
    </xf>
    <xf numFmtId="0" fontId="0" fillId="0" borderId="5" xfId="0" applyNumberFormat="1" applyBorder="1" applyAlignment="1">
      <alignment horizontal="center" vertical="center" wrapText="1"/>
    </xf>
    <xf numFmtId="49" fontId="10" fillId="8" borderId="16" xfId="33" applyNumberFormat="1" applyFont="1" applyFill="1" applyBorder="1" applyAlignment="1" applyProtection="1">
      <alignment horizontal="left" vertical="center" wrapText="1"/>
    </xf>
    <xf numFmtId="49" fontId="10" fillId="8" borderId="28" xfId="33" applyNumberFormat="1" applyFont="1" applyFill="1" applyBorder="1" applyAlignment="1" applyProtection="1">
      <alignment horizontal="left" vertical="center" wrapText="1"/>
    </xf>
    <xf numFmtId="49" fontId="10" fillId="8" borderId="26" xfId="33" applyNumberFormat="1" applyFont="1" applyFill="1" applyBorder="1" applyAlignment="1" applyProtection="1">
      <alignment horizontal="left" vertical="center" wrapText="1"/>
    </xf>
    <xf numFmtId="0" fontId="0" fillId="0" borderId="0" xfId="0" applyNumberFormat="1" applyAlignment="1">
      <alignment horizontal="left" vertical="top" wrapText="1"/>
    </xf>
    <xf numFmtId="0" fontId="10" fillId="0" borderId="0" xfId="54" applyFont="1" applyFill="1" applyAlignment="1" applyProtection="1">
      <alignment horizontal="left" vertical="top" wrapText="1"/>
    </xf>
    <xf numFmtId="0" fontId="22" fillId="0" borderId="14" xfId="55" applyFont="1" applyFill="1" applyBorder="1" applyAlignment="1">
      <alignment horizontal="left" vertical="center" wrapText="1" indent="1"/>
    </xf>
    <xf numFmtId="0" fontId="22" fillId="0" borderId="5" xfId="55" applyFont="1" applyFill="1" applyBorder="1" applyAlignment="1">
      <alignment horizontal="left" vertical="center" wrapText="1" indent="1"/>
    </xf>
    <xf numFmtId="0" fontId="22" fillId="0" borderId="13" xfId="55" applyFont="1" applyFill="1" applyBorder="1" applyAlignment="1">
      <alignment horizontal="left" vertical="center" wrapText="1" inden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10" fillId="0" borderId="5" xfId="54" applyNumberFormat="1" applyFont="1" applyFill="1" applyBorder="1" applyAlignment="1" applyProtection="1">
      <alignment horizontal="left" vertical="top" wrapText="1"/>
    </xf>
    <xf numFmtId="0" fontId="79" fillId="0" borderId="0" xfId="54" applyFont="1" applyFill="1" applyBorder="1" applyAlignment="1" applyProtection="1">
      <alignment horizontal="center" vertical="center" wrapText="1"/>
    </xf>
    <xf numFmtId="4" fontId="10" fillId="8" borderId="5" xfId="30" applyNumberFormat="1" applyFont="1" applyFill="1" applyBorder="1" applyAlignment="1" applyProtection="1">
      <alignment horizontal="left" vertical="center" wrapText="1"/>
    </xf>
    <xf numFmtId="0" fontId="10" fillId="9" borderId="5" xfId="54" applyNumberFormat="1" applyFont="1" applyFill="1" applyBorder="1" applyAlignment="1" applyProtection="1">
      <alignment horizontal="left" vertical="center" wrapText="1"/>
      <protection locked="0"/>
    </xf>
    <xf numFmtId="0" fontId="10" fillId="9" borderId="13" xfId="54" applyNumberFormat="1" applyFont="1" applyFill="1" applyBorder="1" applyAlignment="1" applyProtection="1">
      <alignment horizontal="left" vertical="center" wrapText="1"/>
      <protection locked="0"/>
    </xf>
    <xf numFmtId="0" fontId="10" fillId="9" borderId="15" xfId="54" applyNumberFormat="1" applyFont="1" applyFill="1" applyBorder="1" applyAlignment="1" applyProtection="1">
      <alignment horizontal="left" vertical="center" wrapText="1"/>
      <protection locked="0"/>
    </xf>
    <xf numFmtId="0" fontId="10" fillId="9" borderId="14" xfId="54" applyNumberFormat="1" applyFont="1" applyFill="1" applyBorder="1" applyAlignment="1" applyProtection="1">
      <alignment horizontal="left" vertical="center" wrapText="1"/>
      <protection locked="0"/>
    </xf>
    <xf numFmtId="49" fontId="41" fillId="9" borderId="5" xfId="53" applyNumberFormat="1" applyFont="1" applyFill="1" applyBorder="1" applyAlignment="1" applyProtection="1">
      <alignment horizontal="center" vertical="center" wrapText="1"/>
      <protection locked="0"/>
    </xf>
    <xf numFmtId="49" fontId="10" fillId="11" borderId="5" xfId="53" applyNumberFormat="1" applyFont="1" applyFill="1" applyBorder="1" applyAlignment="1" applyProtection="1">
      <alignment horizontal="center" vertical="center" wrapText="1"/>
    </xf>
    <xf numFmtId="0" fontId="10" fillId="12" borderId="13" xfId="47" applyFont="1" applyFill="1" applyBorder="1" applyAlignment="1" applyProtection="1">
      <alignment horizontal="center" vertical="center" wrapText="1"/>
    </xf>
    <xf numFmtId="0" fontId="10" fillId="12" borderId="15" xfId="47" applyFont="1" applyFill="1" applyBorder="1" applyAlignment="1" applyProtection="1">
      <alignment horizontal="center" vertical="center" wrapText="1"/>
    </xf>
    <xf numFmtId="0" fontId="10" fillId="12" borderId="14" xfId="47" applyFont="1" applyFill="1" applyBorder="1" applyAlignment="1" applyProtection="1">
      <alignment horizontal="center" vertical="center" wrapText="1"/>
    </xf>
    <xf numFmtId="0" fontId="10" fillId="7" borderId="16" xfId="54" applyFont="1" applyFill="1" applyBorder="1" applyAlignment="1" applyProtection="1">
      <alignment horizontal="center" vertical="center" wrapText="1"/>
    </xf>
    <xf numFmtId="0" fontId="10" fillId="7" borderId="28" xfId="54" applyFont="1" applyFill="1" applyBorder="1" applyAlignment="1" applyProtection="1">
      <alignment horizontal="center" vertical="center" wrapText="1"/>
    </xf>
    <xf numFmtId="0" fontId="10" fillId="7" borderId="26" xfId="54" applyFont="1" applyFill="1" applyBorder="1" applyAlignment="1" applyProtection="1">
      <alignment horizontal="center" vertical="center" wrapText="1"/>
    </xf>
    <xf numFmtId="0" fontId="22" fillId="0" borderId="15" xfId="55" applyFont="1" applyBorder="1" applyAlignment="1">
      <alignment horizontal="left" vertical="center" wrapText="1" indent="1"/>
    </xf>
    <xf numFmtId="0" fontId="10" fillId="0" borderId="0" xfId="47" applyFont="1" applyFill="1" applyBorder="1" applyAlignment="1" applyProtection="1">
      <alignment horizontal="right" vertical="center" wrapText="1"/>
    </xf>
    <xf numFmtId="0" fontId="33" fillId="7" borderId="23" xfId="33" applyNumberFormat="1" applyFont="1" applyFill="1" applyBorder="1" applyAlignment="1" applyProtection="1">
      <alignment horizontal="center" vertical="center" wrapText="1"/>
    </xf>
    <xf numFmtId="0" fontId="10" fillId="0" borderId="16" xfId="54" applyNumberFormat="1" applyFont="1" applyFill="1" applyBorder="1" applyAlignment="1" applyProtection="1">
      <alignment horizontal="left" vertical="top" wrapText="1"/>
    </xf>
    <xf numFmtId="0" fontId="10" fillId="0" borderId="28" xfId="54" applyNumberFormat="1" applyFont="1" applyFill="1" applyBorder="1" applyAlignment="1" applyProtection="1">
      <alignment horizontal="left" vertical="top" wrapText="1"/>
    </xf>
    <xf numFmtId="0" fontId="10" fillId="0" borderId="26" xfId="54" applyNumberFormat="1" applyFont="1" applyFill="1" applyBorder="1" applyAlignment="1" applyProtection="1">
      <alignment horizontal="left" vertical="top" wrapText="1"/>
    </xf>
    <xf numFmtId="0" fontId="10" fillId="8" borderId="5" xfId="53" applyNumberFormat="1" applyFont="1" applyFill="1" applyBorder="1" applyAlignment="1" applyProtection="1">
      <alignment horizontal="left" vertical="center" wrapText="1" indent="1"/>
    </xf>
    <xf numFmtId="0" fontId="37" fillId="0" borderId="17" xfId="54" applyFont="1" applyFill="1" applyBorder="1" applyAlignment="1" applyProtection="1">
      <alignment horizontal="center" vertical="center" wrapText="1"/>
    </xf>
    <xf numFmtId="0" fontId="0" fillId="12" borderId="13" xfId="47" applyFont="1" applyFill="1" applyBorder="1" applyAlignment="1" applyProtection="1">
      <alignment horizontal="center" vertical="center" wrapText="1"/>
    </xf>
    <xf numFmtId="0" fontId="0" fillId="12" borderId="14" xfId="47" applyFont="1" applyFill="1" applyBorder="1" applyAlignment="1" applyProtection="1">
      <alignment horizontal="center" vertical="center" wrapText="1"/>
    </xf>
    <xf numFmtId="49" fontId="44" fillId="13" borderId="16" xfId="0" applyFont="1" applyFill="1" applyBorder="1" applyAlignment="1" applyProtection="1">
      <alignment horizontal="center" vertical="center" textRotation="90" wrapText="1"/>
    </xf>
    <xf numFmtId="49" fontId="44" fillId="13" borderId="28" xfId="0" applyFont="1" applyFill="1" applyBorder="1" applyAlignment="1" applyProtection="1">
      <alignment horizontal="center" vertical="center" textRotation="90" wrapText="1"/>
    </xf>
    <xf numFmtId="49" fontId="44" fillId="13" borderId="26" xfId="0" applyFont="1" applyFill="1" applyBorder="1" applyAlignment="1" applyProtection="1">
      <alignment horizontal="center" vertical="center" textRotation="90" wrapText="1"/>
    </xf>
    <xf numFmtId="0" fontId="10" fillId="7" borderId="5" xfId="54" applyFont="1" applyFill="1" applyBorder="1" applyAlignment="1" applyProtection="1">
      <alignment horizontal="center" vertical="center" wrapText="1"/>
    </xf>
    <xf numFmtId="0" fontId="0" fillId="7" borderId="13" xfId="102" applyNumberFormat="1" applyFont="1" applyFill="1" applyBorder="1" applyAlignment="1" applyProtection="1">
      <alignment horizontal="center" vertical="center" wrapText="1"/>
    </xf>
    <xf numFmtId="0" fontId="0" fillId="7" borderId="15" xfId="102" applyNumberFormat="1" applyFont="1" applyFill="1" applyBorder="1" applyAlignment="1" applyProtection="1">
      <alignment horizontal="center" vertical="center" wrapText="1"/>
    </xf>
    <xf numFmtId="0" fontId="0" fillId="7" borderId="14" xfId="102" applyNumberFormat="1" applyFont="1" applyFill="1" applyBorder="1" applyAlignment="1" applyProtection="1">
      <alignment horizontal="center" vertical="center" wrapText="1"/>
    </xf>
    <xf numFmtId="0" fontId="10" fillId="12" borderId="13" xfId="45" applyFont="1" applyFill="1" applyBorder="1" applyAlignment="1" applyProtection="1">
      <alignment horizontal="center" vertical="center" wrapText="1"/>
    </xf>
    <xf numFmtId="0" fontId="10" fillId="12" borderId="14" xfId="45" applyFont="1" applyFill="1" applyBorder="1" applyAlignment="1" applyProtection="1">
      <alignment horizontal="center" vertical="center" wrapText="1"/>
    </xf>
    <xf numFmtId="0" fontId="10" fillId="12" borderId="16" xfId="45" applyFont="1" applyFill="1" applyBorder="1" applyAlignment="1" applyProtection="1">
      <alignment horizontal="center" vertical="center" wrapText="1"/>
    </xf>
    <xf numFmtId="0" fontId="10" fillId="12" borderId="26" xfId="45" applyFont="1" applyFill="1" applyBorder="1" applyAlignment="1" applyProtection="1">
      <alignment horizontal="center" vertical="center" wrapText="1"/>
    </xf>
    <xf numFmtId="49" fontId="0" fillId="9" borderId="5" xfId="53" applyNumberFormat="1" applyFont="1" applyFill="1" applyBorder="1" applyAlignment="1" applyProtection="1">
      <alignment horizontal="center" vertical="center" wrapText="1"/>
      <protection locked="0"/>
    </xf>
    <xf numFmtId="49" fontId="10" fillId="11" borderId="5" xfId="53" applyNumberFormat="1" applyFont="1" applyFill="1" applyBorder="1" applyAlignment="1" applyProtection="1">
      <alignment horizontal="left" vertical="center" wrapText="1" indent="1"/>
    </xf>
    <xf numFmtId="49" fontId="74" fillId="9" borderId="13" xfId="30" applyNumberFormat="1" applyFont="1" applyFill="1" applyBorder="1" applyAlignment="1" applyProtection="1">
      <alignment horizontal="left" vertical="center" wrapText="1" indent="1"/>
      <protection locked="0"/>
    </xf>
    <xf numFmtId="49" fontId="74" fillId="9" borderId="15" xfId="30" applyNumberFormat="1" applyFont="1" applyFill="1" applyBorder="1" applyAlignment="1" applyProtection="1">
      <alignment horizontal="left" vertical="center" wrapText="1" indent="1"/>
      <protection locked="0"/>
    </xf>
    <xf numFmtId="49" fontId="74" fillId="9" borderId="14" xfId="30" applyNumberFormat="1" applyFont="1" applyFill="1" applyBorder="1" applyAlignment="1" applyProtection="1">
      <alignment horizontal="left" vertical="center" wrapText="1" indent="1"/>
      <protection locked="0"/>
    </xf>
    <xf numFmtId="49" fontId="44" fillId="13" borderId="5" xfId="0" applyFont="1" applyFill="1" applyBorder="1" applyAlignment="1" applyProtection="1">
      <alignment horizontal="center" vertical="center" textRotation="90" wrapText="1"/>
    </xf>
    <xf numFmtId="0" fontId="51" fillId="0" borderId="0" xfId="47" applyFont="1" applyFill="1" applyBorder="1" applyAlignment="1" applyProtection="1">
      <alignment horizontal="center" vertical="center" wrapText="1"/>
    </xf>
    <xf numFmtId="0" fontId="10" fillId="8" borderId="5" xfId="53" applyNumberFormat="1" applyFont="1" applyFill="1" applyBorder="1" applyAlignment="1" applyProtection="1">
      <alignment horizontal="left" vertical="center" wrapText="1"/>
    </xf>
    <xf numFmtId="0" fontId="33" fillId="7" borderId="15" xfId="33" applyNumberFormat="1" applyFont="1" applyFill="1" applyBorder="1" applyAlignment="1" applyProtection="1">
      <alignment horizontal="center" vertical="center" wrapText="1"/>
    </xf>
    <xf numFmtId="0" fontId="37" fillId="0" borderId="0" xfId="54" applyFont="1" applyFill="1" applyBorder="1" applyAlignment="1" applyProtection="1">
      <alignment horizontal="center" vertical="center" wrapText="1"/>
    </xf>
    <xf numFmtId="0" fontId="51" fillId="0" borderId="17" xfId="47" applyFont="1" applyFill="1" applyBorder="1" applyAlignment="1" applyProtection="1">
      <alignment horizontal="center" vertical="center" wrapText="1"/>
    </xf>
    <xf numFmtId="0" fontId="10" fillId="8" borderId="13" xfId="53" applyNumberFormat="1" applyFont="1" applyFill="1" applyBorder="1" applyAlignment="1" applyProtection="1">
      <alignment horizontal="left" vertical="center" wrapText="1" indent="1"/>
    </xf>
    <xf numFmtId="0" fontId="10" fillId="8" borderId="15" xfId="53" applyNumberFormat="1" applyFont="1" applyFill="1" applyBorder="1" applyAlignment="1" applyProtection="1">
      <alignment horizontal="left" vertical="center" wrapText="1" indent="1"/>
    </xf>
    <xf numFmtId="0" fontId="10" fillId="8" borderId="14" xfId="53" applyNumberFormat="1" applyFont="1" applyFill="1" applyBorder="1" applyAlignment="1" applyProtection="1">
      <alignment horizontal="left" vertical="center" wrapText="1" indent="1"/>
    </xf>
    <xf numFmtId="0" fontId="10" fillId="0" borderId="23" xfId="53" applyNumberFormat="1" applyFont="1" applyFill="1" applyBorder="1" applyAlignment="1" applyProtection="1">
      <alignment horizontal="center" vertical="center" wrapText="1"/>
    </xf>
    <xf numFmtId="0" fontId="10" fillId="0" borderId="0" xfId="53" applyNumberFormat="1"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15" fillId="0" borderId="0" xfId="54" applyFont="1" applyFill="1" applyAlignment="1" applyProtection="1">
      <alignment horizontal="center" vertical="center" wrapText="1"/>
    </xf>
    <xf numFmtId="0" fontId="37" fillId="7" borderId="0" xfId="54" applyFont="1" applyFill="1" applyBorder="1" applyAlignment="1" applyProtection="1">
      <alignment horizontal="center" vertical="center" wrapText="1"/>
    </xf>
    <xf numFmtId="0" fontId="10" fillId="12" borderId="5" xfId="47" applyFont="1" applyFill="1" applyBorder="1" applyAlignment="1" applyProtection="1">
      <alignment horizontal="center" vertical="center" wrapText="1"/>
    </xf>
    <xf numFmtId="0" fontId="10" fillId="12" borderId="5" xfId="45" applyFont="1" applyFill="1" applyBorder="1" applyAlignment="1" applyProtection="1">
      <alignment horizontal="center" vertical="center" wrapText="1"/>
    </xf>
    <xf numFmtId="0" fontId="33" fillId="7" borderId="0" xfId="33" applyNumberFormat="1" applyFont="1" applyFill="1" applyBorder="1" applyAlignment="1" applyProtection="1">
      <alignment horizontal="center" vertical="center" wrapText="1"/>
    </xf>
    <xf numFmtId="0" fontId="10" fillId="8" borderId="5" xfId="47" applyNumberFormat="1" applyFont="1" applyFill="1" applyBorder="1" applyAlignment="1" applyProtection="1">
      <alignment horizontal="left" vertical="center" wrapText="1"/>
    </xf>
    <xf numFmtId="0" fontId="10" fillId="8" borderId="5" xfId="54" applyNumberFormat="1" applyFont="1" applyFill="1" applyBorder="1" applyAlignment="1" applyProtection="1">
      <alignment horizontal="left" vertical="center" wrapText="1"/>
    </xf>
    <xf numFmtId="0" fontId="10" fillId="0" borderId="16" xfId="54" applyNumberFormat="1" applyFont="1" applyFill="1" applyBorder="1" applyAlignment="1" applyProtection="1">
      <alignment horizontal="left" vertical="center" wrapText="1"/>
    </xf>
    <xf numFmtId="0" fontId="10" fillId="0" borderId="26" xfId="54" applyNumberFormat="1" applyFont="1" applyFill="1" applyBorder="1" applyAlignment="1" applyProtection="1">
      <alignment horizontal="left" vertical="center" wrapText="1"/>
    </xf>
    <xf numFmtId="0" fontId="10" fillId="7" borderId="5" xfId="54" applyNumberFormat="1" applyFont="1" applyFill="1" applyBorder="1" applyAlignment="1" applyProtection="1">
      <alignment horizontal="left" vertical="center" wrapText="1"/>
    </xf>
    <xf numFmtId="49" fontId="10" fillId="2" borderId="5" xfId="54" applyNumberFormat="1" applyFont="1" applyFill="1" applyBorder="1" applyAlignment="1" applyProtection="1">
      <alignment horizontal="left" vertical="center" wrapText="1" indent="4"/>
      <protection locked="0"/>
    </xf>
    <xf numFmtId="0" fontId="0" fillId="7" borderId="5" xfId="102" applyNumberFormat="1" applyFont="1" applyFill="1" applyBorder="1" applyAlignment="1" applyProtection="1">
      <alignment horizontal="center" vertical="center" wrapText="1"/>
    </xf>
    <xf numFmtId="0" fontId="10" fillId="0" borderId="21" xfId="54" applyNumberFormat="1" applyFont="1" applyFill="1" applyBorder="1" applyAlignment="1" applyProtection="1">
      <alignment horizontal="left" vertical="center" wrapText="1"/>
    </xf>
    <xf numFmtId="0" fontId="10" fillId="0" borderId="20" xfId="54" applyNumberFormat="1" applyFont="1" applyFill="1" applyBorder="1" applyAlignment="1" applyProtection="1">
      <alignment horizontal="left" vertical="center" wrapText="1"/>
    </xf>
    <xf numFmtId="0" fontId="10" fillId="0" borderId="18" xfId="54" applyNumberFormat="1" applyFont="1" applyFill="1" applyBorder="1" applyAlignment="1" applyProtection="1">
      <alignment horizontal="left" vertical="center" wrapText="1"/>
    </xf>
    <xf numFmtId="49" fontId="10" fillId="7" borderId="5" xfId="54" applyNumberFormat="1" applyFont="1" applyFill="1" applyBorder="1" applyAlignment="1" applyProtection="1">
      <alignment horizontal="center" vertical="center" wrapText="1"/>
    </xf>
    <xf numFmtId="0" fontId="10" fillId="0" borderId="28" xfId="54" applyNumberFormat="1" applyFont="1" applyFill="1" applyBorder="1" applyAlignment="1" applyProtection="1">
      <alignment horizontal="left" vertical="center" wrapText="1"/>
    </xf>
    <xf numFmtId="0" fontId="37" fillId="0" borderId="5" xfId="54" applyFont="1" applyFill="1" applyBorder="1" applyAlignment="1" applyProtection="1">
      <alignment horizontal="center" vertical="center" wrapText="1"/>
    </xf>
    <xf numFmtId="0" fontId="10" fillId="7" borderId="5" xfId="54" applyFont="1" applyFill="1" applyBorder="1" applyAlignment="1" applyProtection="1">
      <alignment horizontal="center" vertical="center"/>
    </xf>
    <xf numFmtId="0" fontId="0" fillId="0" borderId="5" xfId="54" applyFont="1" applyFill="1" applyBorder="1" applyAlignment="1" applyProtection="1">
      <alignment horizontal="left" vertical="center" wrapText="1"/>
    </xf>
    <xf numFmtId="0" fontId="0" fillId="0" borderId="5" xfId="54" applyFont="1" applyFill="1" applyBorder="1" applyAlignment="1" applyProtection="1">
      <alignment horizontal="left" vertical="center" wrapText="1" indent="1"/>
    </xf>
    <xf numFmtId="0" fontId="41" fillId="0" borderId="5" xfId="54" applyFont="1" applyFill="1" applyBorder="1" applyAlignment="1" applyProtection="1">
      <alignment horizontal="left" vertical="center" wrapText="1"/>
    </xf>
    <xf numFmtId="0" fontId="22" fillId="0" borderId="15" xfId="32" applyFont="1" applyFill="1" applyBorder="1" applyAlignment="1" applyProtection="1">
      <alignment horizontal="left" vertical="center" wrapText="1" indent="1"/>
    </xf>
    <xf numFmtId="49" fontId="10" fillId="0" borderId="0" xfId="41" applyBorder="1" applyAlignment="1" applyProtection="1">
      <alignment horizontal="left" vertical="top" wrapText="1"/>
    </xf>
    <xf numFmtId="0" fontId="10" fillId="7" borderId="5" xfId="48" applyNumberFormat="1" applyFont="1" applyFill="1" applyBorder="1" applyAlignment="1" applyProtection="1">
      <alignment horizontal="center" vertical="center" wrapText="1"/>
    </xf>
    <xf numFmtId="49" fontId="10" fillId="0" borderId="0" xfId="41" applyFont="1" applyAlignment="1">
      <alignment horizontal="left" vertical="top" wrapText="1"/>
    </xf>
    <xf numFmtId="49" fontId="0" fillId="12" borderId="15" xfId="0" applyFont="1" applyFill="1" applyBorder="1" applyAlignment="1">
      <alignment horizontal="left" vertical="center" indent="1"/>
    </xf>
    <xf numFmtId="4" fontId="10" fillId="8" borderId="13" xfId="30" applyNumberFormat="1" applyFont="1" applyFill="1" applyBorder="1" applyAlignment="1" applyProtection="1">
      <alignment horizontal="left" vertical="center" wrapText="1"/>
    </xf>
    <xf numFmtId="4" fontId="10" fillId="8" borderId="15" xfId="30" applyNumberFormat="1" applyFont="1" applyFill="1" applyBorder="1" applyAlignment="1" applyProtection="1">
      <alignment horizontal="left" vertical="center" wrapText="1"/>
    </xf>
    <xf numFmtId="4" fontId="10" fillId="8" borderId="14" xfId="30" applyNumberFormat="1" applyFont="1" applyFill="1" applyBorder="1" applyAlignment="1" applyProtection="1">
      <alignment horizontal="left" vertical="center" wrapText="1"/>
    </xf>
    <xf numFmtId="0" fontId="33" fillId="0" borderId="20" xfId="54" applyFont="1" applyFill="1" applyBorder="1" applyAlignment="1" applyProtection="1">
      <alignment horizontal="center" vertical="top" wrapText="1"/>
    </xf>
    <xf numFmtId="0" fontId="33" fillId="0" borderId="0" xfId="54" applyFont="1" applyFill="1" applyBorder="1" applyAlignment="1" applyProtection="1">
      <alignment horizontal="center" vertical="top" wrapText="1"/>
    </xf>
    <xf numFmtId="14" fontId="53" fillId="0" borderId="5" xfId="53" applyNumberFormat="1" applyFont="1" applyFill="1" applyBorder="1" applyAlignment="1" applyProtection="1">
      <alignment horizontal="center" vertical="center" wrapText="1"/>
    </xf>
    <xf numFmtId="49" fontId="10" fillId="7" borderId="16" xfId="54" applyNumberFormat="1" applyFont="1" applyFill="1" applyBorder="1" applyAlignment="1" applyProtection="1">
      <alignment horizontal="center" vertical="center" wrapText="1"/>
    </xf>
    <xf numFmtId="49" fontId="10" fillId="7" borderId="26" xfId="54" applyNumberFormat="1" applyFont="1" applyFill="1" applyBorder="1" applyAlignment="1" applyProtection="1">
      <alignment horizontal="center" vertical="center" wrapText="1"/>
    </xf>
    <xf numFmtId="0" fontId="10" fillId="8" borderId="13" xfId="54" applyNumberFormat="1" applyFont="1" applyFill="1" applyBorder="1" applyAlignment="1" applyProtection="1">
      <alignment horizontal="left" vertical="center" wrapText="1"/>
    </xf>
    <xf numFmtId="0" fontId="10" fillId="8" borderId="15" xfId="54" applyNumberFormat="1" applyFont="1" applyFill="1" applyBorder="1" applyAlignment="1" applyProtection="1">
      <alignment horizontal="left" vertical="center" wrapText="1"/>
    </xf>
    <xf numFmtId="0" fontId="10" fillId="8" borderId="14" xfId="54" applyNumberFormat="1" applyFont="1" applyFill="1" applyBorder="1" applyAlignment="1" applyProtection="1">
      <alignment horizontal="left" vertical="center" wrapText="1"/>
    </xf>
    <xf numFmtId="0" fontId="10" fillId="8" borderId="13" xfId="47" applyNumberFormat="1" applyFont="1" applyFill="1" applyBorder="1" applyAlignment="1" applyProtection="1">
      <alignment horizontal="left" vertical="center" wrapText="1"/>
    </xf>
    <xf numFmtId="0" fontId="10" fillId="8" borderId="15" xfId="47" applyNumberFormat="1" applyFont="1" applyFill="1" applyBorder="1" applyAlignment="1" applyProtection="1">
      <alignment horizontal="left" vertical="center" wrapText="1"/>
    </xf>
    <xf numFmtId="0" fontId="10" fillId="8" borderId="14" xfId="47" applyNumberFormat="1" applyFont="1" applyFill="1" applyBorder="1" applyAlignment="1" applyProtection="1">
      <alignment horizontal="left" vertical="center" wrapText="1"/>
    </xf>
    <xf numFmtId="0" fontId="10" fillId="8" borderId="13" xfId="53" applyNumberFormat="1" applyFont="1" applyFill="1" applyBorder="1" applyAlignment="1" applyProtection="1">
      <alignment horizontal="left" vertical="center" wrapText="1"/>
    </xf>
    <xf numFmtId="0" fontId="10" fillId="8" borderId="15" xfId="53" applyNumberFormat="1" applyFont="1" applyFill="1" applyBorder="1" applyAlignment="1" applyProtection="1">
      <alignment horizontal="left" vertical="center" wrapText="1"/>
    </xf>
    <xf numFmtId="0" fontId="10" fillId="8" borderId="14" xfId="53" applyNumberFormat="1" applyFont="1" applyFill="1" applyBorder="1" applyAlignment="1" applyProtection="1">
      <alignment horizontal="left" vertical="center" wrapText="1"/>
    </xf>
    <xf numFmtId="49" fontId="10" fillId="11" borderId="13" xfId="53" applyNumberFormat="1" applyFont="1" applyFill="1" applyBorder="1" applyAlignment="1" applyProtection="1">
      <alignment horizontal="center" vertical="center" wrapText="1"/>
    </xf>
    <xf numFmtId="0" fontId="10" fillId="0" borderId="13" xfId="54" applyNumberFormat="1" applyFont="1" applyFill="1" applyBorder="1" applyAlignment="1" applyProtection="1">
      <alignment horizontal="left" vertical="center" wrapText="1"/>
    </xf>
    <xf numFmtId="0" fontId="37" fillId="0" borderId="21" xfId="54" applyFont="1" applyFill="1" applyBorder="1" applyAlignment="1" applyProtection="1">
      <alignment horizontal="center" vertical="center" wrapText="1"/>
    </xf>
    <xf numFmtId="0" fontId="37" fillId="0" borderId="18" xfId="54" applyFont="1" applyFill="1" applyBorder="1" applyAlignment="1" applyProtection="1">
      <alignment horizontal="center" vertical="center" wrapText="1"/>
    </xf>
    <xf numFmtId="0" fontId="10" fillId="0" borderId="5" xfId="53" applyNumberFormat="1" applyFont="1" applyFill="1" applyBorder="1" applyAlignment="1" applyProtection="1">
      <alignment horizontal="left" vertical="center" wrapText="1"/>
    </xf>
    <xf numFmtId="0" fontId="10" fillId="11" borderId="5" xfId="53" applyNumberFormat="1" applyFont="1" applyFill="1" applyBorder="1" applyAlignment="1" applyProtection="1">
      <alignment horizontal="center" vertical="center" wrapText="1"/>
    </xf>
    <xf numFmtId="0" fontId="10" fillId="0" borderId="5" xfId="53" applyNumberFormat="1" applyFont="1" applyFill="1" applyBorder="1" applyAlignment="1" applyProtection="1">
      <alignment horizontal="center" vertical="center" wrapText="1"/>
    </xf>
    <xf numFmtId="0" fontId="10" fillId="7" borderId="0" xfId="54" applyFont="1" applyFill="1" applyBorder="1" applyAlignment="1" applyProtection="1">
      <alignment horizontal="center" vertical="center" wrapText="1"/>
    </xf>
    <xf numFmtId="0" fontId="33" fillId="7" borderId="17" xfId="33" applyNumberFormat="1" applyFont="1" applyFill="1" applyBorder="1" applyAlignment="1" applyProtection="1">
      <alignment horizontal="center" vertical="center" wrapText="1"/>
    </xf>
    <xf numFmtId="49" fontId="0" fillId="9" borderId="5" xfId="0" applyNumberFormat="1" applyFill="1" applyBorder="1" applyAlignment="1" applyProtection="1">
      <alignment horizontal="left" vertical="center" wrapText="1"/>
      <protection locked="0"/>
    </xf>
    <xf numFmtId="0" fontId="0" fillId="0" borderId="5" xfId="0" applyNumberFormat="1" applyFill="1" applyBorder="1" applyAlignment="1" applyProtection="1">
      <alignment horizontal="center" vertical="center"/>
    </xf>
    <xf numFmtId="49" fontId="10" fillId="2" borderId="5" xfId="33" applyNumberFormat="1" applyFont="1" applyFill="1" applyBorder="1" applyAlignment="1" applyProtection="1">
      <alignment horizontal="left" vertical="center" wrapText="1"/>
      <protection locked="0"/>
    </xf>
    <xf numFmtId="49" fontId="0" fillId="2" borderId="5" xfId="0" applyFill="1" applyBorder="1" applyAlignment="1" applyProtection="1">
      <alignment horizontal="left" vertical="top"/>
      <protection locked="0"/>
    </xf>
    <xf numFmtId="0" fontId="0" fillId="7" borderId="5" xfId="37" applyNumberFormat="1" applyFont="1" applyFill="1" applyBorder="1" applyAlignment="1" applyProtection="1">
      <alignment horizontal="center" vertical="center" wrapText="1"/>
    </xf>
    <xf numFmtId="0" fontId="0" fillId="9" borderId="5" xfId="0" applyNumberFormat="1" applyFill="1" applyBorder="1" applyAlignment="1" applyProtection="1">
      <alignment horizontal="left" vertical="center" wrapText="1"/>
      <protection locked="0"/>
    </xf>
    <xf numFmtId="0" fontId="10" fillId="9" borderId="5" xfId="33" applyNumberFormat="1" applyFont="1" applyFill="1" applyBorder="1" applyAlignment="1" applyProtection="1">
      <alignment horizontal="left" vertical="center" wrapText="1"/>
      <protection locked="0"/>
    </xf>
    <xf numFmtId="49" fontId="0" fillId="0" borderId="5" xfId="0" applyBorder="1" applyAlignment="1">
      <alignment horizontal="left" vertical="top"/>
    </xf>
    <xf numFmtId="0" fontId="10" fillId="11" borderId="5" xfId="53" applyNumberFormat="1" applyFont="1" applyFill="1" applyBorder="1" applyAlignment="1" applyProtection="1">
      <alignment horizontal="left" vertical="center" wrapText="1"/>
    </xf>
    <xf numFmtId="49" fontId="0" fillId="11" borderId="5" xfId="0" applyFill="1" applyBorder="1" applyAlignment="1" applyProtection="1">
      <alignment horizontal="left" vertical="top"/>
    </xf>
    <xf numFmtId="0" fontId="10" fillId="0" borderId="5" xfId="33" applyNumberFormat="1" applyFont="1" applyFill="1" applyBorder="1" applyAlignment="1" applyProtection="1">
      <alignment horizontal="left" vertical="center" wrapText="1"/>
    </xf>
    <xf numFmtId="0" fontId="10" fillId="0" borderId="15" xfId="54" applyNumberFormat="1" applyFont="1" applyFill="1" applyBorder="1" applyAlignment="1" applyProtection="1">
      <alignment horizontal="left" vertical="center" wrapText="1"/>
    </xf>
    <xf numFmtId="0" fontId="10" fillId="0" borderId="14" xfId="54" applyNumberFormat="1" applyFont="1" applyFill="1" applyBorder="1" applyAlignment="1" applyProtection="1">
      <alignment horizontal="left" vertical="center" wrapText="1"/>
    </xf>
    <xf numFmtId="0" fontId="10" fillId="0" borderId="5" xfId="54" applyNumberFormat="1" applyFont="1" applyFill="1" applyBorder="1" applyAlignment="1" applyProtection="1">
      <alignment horizontal="left" vertical="center" wrapText="1"/>
    </xf>
    <xf numFmtId="0" fontId="12" fillId="10" borderId="5" xfId="0" applyNumberFormat="1" applyFont="1" applyFill="1" applyBorder="1" applyAlignment="1" applyProtection="1">
      <alignment horizontal="center" vertical="center" wrapText="1"/>
    </xf>
  </cellXfs>
  <cellStyles count="124">
    <cellStyle name=" 1" xfId="1"/>
    <cellStyle name=" 1 2" xfId="2"/>
    <cellStyle name=" 1_Stage1" xfId="3"/>
    <cellStyle name="_Model_RAB Мой_PR.PROG.WARM.NOTCOMBI.2012.2.16_v1.4(04.04.11) " xfId="4"/>
    <cellStyle name="_Model_RAB Мой_Книга2_PR.PROG.WARM.NOTCOMBI.2012.2.16_v1.4(04.04.11) " xfId="5"/>
    <cellStyle name="_Model_RAB_MRSK_svod_PR.PROG.WARM.NOTCOMBI.2012.2.16_v1.4(04.04.11) " xfId="6"/>
    <cellStyle name="_Model_RAB_MRSK_svod_Книга2_PR.PROG.WARM.NOTCOMBI.2012.2.16_v1.4(04.04.11) " xfId="7"/>
    <cellStyle name="_МОДЕЛЬ_1 (2)_PR.PROG.WARM.NOTCOMBI.2012.2.16_v1.4(04.04.11) " xfId="8"/>
    <cellStyle name="_МОДЕЛЬ_1 (2)_Книга2_PR.PROG.WARM.NOTCOMBI.2012.2.16_v1.4(04.04.11) " xfId="9"/>
    <cellStyle name="_пр 5 тариф RAB_PR.PROG.WARM.NOTCOMBI.2012.2.16_v1.4(04.04.11) " xfId="10"/>
    <cellStyle name="_пр 5 тариф RAB_Книга2_PR.PROG.WARM.NOTCOMBI.2012.2.16_v1.4(04.04.11) " xfId="11"/>
    <cellStyle name="_Расчет RAB_22072008_PR.PROG.WARM.NOTCOMBI.2012.2.16_v1.4(04.04.11) " xfId="12"/>
    <cellStyle name="_Расчет RAB_22072008_Книга2_PR.PROG.WARM.NOTCOMBI.2012.2.16_v1.4(04.04.11) " xfId="13"/>
    <cellStyle name="_Расчет RAB_Лен и МОЭСК_с 2010 года_14.04.2009_со сглаж_version 3.0_без ФСК_PR.PROG.WARM.NOTCOMBI.2012.2.16_v1.4(04.04.11) " xfId="14"/>
    <cellStyle name="_Расчет RAB_Лен и МОЭСК_с 2010 года_14.04.2009_со сглаж_version 3.0_без ФСК_Книга2_PR.PROG.WARM.NOTCOMBI.2012.2.16_v1.4(04.04.11) " xfId="15"/>
    <cellStyle name="20% — акцент1" xfId="73" builtinId="30" hidden="1"/>
    <cellStyle name="20% — акцент2" xfId="77" builtinId="34" hidden="1"/>
    <cellStyle name="20% — акцент3" xfId="81" builtinId="38" hidden="1"/>
    <cellStyle name="20% — акцент4" xfId="85" builtinId="42" hidden="1"/>
    <cellStyle name="20% — акцент5" xfId="89" builtinId="46" hidden="1"/>
    <cellStyle name="20% — акцент6" xfId="93" builtinId="50" hidden="1"/>
    <cellStyle name="40% — акцент1" xfId="74" builtinId="31" hidden="1"/>
    <cellStyle name="40% — акцент2" xfId="78" builtinId="35" hidden="1"/>
    <cellStyle name="40% — акцент3" xfId="82" builtinId="39" hidden="1"/>
    <cellStyle name="40% — акцент4" xfId="86" builtinId="43" hidden="1"/>
    <cellStyle name="40% — акцент5" xfId="90" builtinId="47" hidden="1"/>
    <cellStyle name="40% — акцент6" xfId="94" builtinId="51" hidden="1"/>
    <cellStyle name="60% — акцент1" xfId="75" builtinId="32" hidden="1"/>
    <cellStyle name="60% — акцент2" xfId="79" builtinId="36" hidden="1"/>
    <cellStyle name="60% — акцент3" xfId="83" builtinId="40" hidden="1"/>
    <cellStyle name="60% — акцент4" xfId="87" builtinId="44" hidden="1"/>
    <cellStyle name="60% — акцент5" xfId="91" builtinId="48" hidden="1"/>
    <cellStyle name="60% — акцент6" xfId="95" builtinId="52" hidden="1"/>
    <cellStyle name="Cells 2" xfId="103"/>
    <cellStyle name="Currency [0]" xfId="16"/>
    <cellStyle name="currency1" xfId="17"/>
    <cellStyle name="Currency2" xfId="18"/>
    <cellStyle name="currency3" xfId="19"/>
    <cellStyle name="currency4" xfId="20"/>
    <cellStyle name="Followed Hyperlink" xfId="21"/>
    <cellStyle name="Header 3" xfId="22"/>
    <cellStyle name="Hyperlink" xfId="23"/>
    <cellStyle name="normal" xfId="24"/>
    <cellStyle name="Normal1" xfId="25"/>
    <cellStyle name="Normal2" xfId="26"/>
    <cellStyle name="Percent1" xfId="27"/>
    <cellStyle name="Title 4" xfId="28"/>
    <cellStyle name="Акцент1" xfId="72" builtinId="29" hidden="1"/>
    <cellStyle name="Акцент2" xfId="76" builtinId="33" hidden="1"/>
    <cellStyle name="Акцент3" xfId="80" builtinId="37" hidden="1"/>
    <cellStyle name="Акцент4" xfId="84" builtinId="41" hidden="1"/>
    <cellStyle name="Акцент5" xfId="88" builtinId="45" hidden="1"/>
    <cellStyle name="Акцент6" xfId="92" builtinId="49" hidden="1"/>
    <cellStyle name="Ввод " xfId="29" builtinId="20" customBuiltin="1"/>
    <cellStyle name="Вывод" xfId="64" builtinId="21" hidden="1"/>
    <cellStyle name="Вычисление" xfId="65" builtinId="22" hidden="1"/>
    <cellStyle name="Гиперссылка" xfId="30" builtinId="8" customBuiltin="1"/>
    <cellStyle name="Гиперссылка 2" xfId="104"/>
    <cellStyle name="Гиперссылка 2 2" xfId="31"/>
    <cellStyle name="Гиперссылка 4" xfId="105"/>
    <cellStyle name="Гиперссылка 5" xfId="119"/>
    <cellStyle name="Границы" xfId="120"/>
    <cellStyle name="Денежный" xfId="99" builtinId="4" hidden="1"/>
    <cellStyle name="Денежный [0]" xfId="100" builtinId="7" hidden="1"/>
    <cellStyle name="Заголовок" xfId="32"/>
    <cellStyle name="Заголовок 1" xfId="57" builtinId="16" hidden="1"/>
    <cellStyle name="Заголовок 2" xfId="58" builtinId="17" hidden="1"/>
    <cellStyle name="Заголовок 3" xfId="59" builtinId="18" hidden="1"/>
    <cellStyle name="Заголовок 4" xfId="60" builtinId="19" hidden="1"/>
    <cellStyle name="ЗаголовокСтолбца" xfId="33"/>
    <cellStyle name="Значение" xfId="34"/>
    <cellStyle name="Итог" xfId="71" builtinId="25" hidden="1"/>
    <cellStyle name="Контрольная ячейка" xfId="67" builtinId="23" hidden="1"/>
    <cellStyle name="Название" xfId="56" builtinId="15" hidden="1"/>
    <cellStyle name="Нейтральный" xfId="63" builtinId="28" hidden="1"/>
    <cellStyle name="Обычный" xfId="0" builtinId="0" customBuiltin="1"/>
    <cellStyle name="Обычный 10" xfId="35"/>
    <cellStyle name="Обычный 12" xfId="106"/>
    <cellStyle name="Обычный 12 2" xfId="36"/>
    <cellStyle name="Обычный 12 3" xfId="115"/>
    <cellStyle name="Обычный 14" xfId="37"/>
    <cellStyle name="Обычный 14 2" xfId="111"/>
    <cellStyle name="Обычный 14 2 2" xfId="116"/>
    <cellStyle name="Обычный 14 3" xfId="112"/>
    <cellStyle name="Обычный 14 3 2" xfId="117"/>
    <cellStyle name="Обычный 14 4" xfId="113"/>
    <cellStyle name="Обычный 14 4 2" xfId="118"/>
    <cellStyle name="Обычный 14 5" xfId="96"/>
    <cellStyle name="Обычный 14 6" xfId="102"/>
    <cellStyle name="Обычный 14 7" xfId="114"/>
    <cellStyle name="Обычный 14 8" xfId="122"/>
    <cellStyle name="Обычный 14 9" xfId="123"/>
    <cellStyle name="Обычный 15" xfId="38"/>
    <cellStyle name="Обычный 2" xfId="39"/>
    <cellStyle name="Обычный 2 10 2" xfId="107"/>
    <cellStyle name="Обычный 2 2" xfId="40"/>
    <cellStyle name="Обычный 2 3" xfId="108"/>
    <cellStyle name="Обычный 2 4" xfId="109"/>
    <cellStyle name="Обычный 3" xfId="41"/>
    <cellStyle name="Обычный 3 2" xfId="42"/>
    <cellStyle name="Обычный 3 3" xfId="43"/>
    <cellStyle name="Обычный 3 4" xfId="121"/>
    <cellStyle name="Обычный 4" xfId="44"/>
    <cellStyle name="Обычный 5" xfId="110"/>
    <cellStyle name="Обычный_BALANCE.WARM.2007YEAR(FACT)" xfId="45"/>
    <cellStyle name="Обычный_INVEST.WARM.PLAN.4.78(v0.1)" xfId="46"/>
    <cellStyle name="Обычный_JKH.OPEN.INFO.HVS(v3.5)_цены161210" xfId="47"/>
    <cellStyle name="Обычный_JKH.OPEN.INFO.PRICE.VO_v4.0(10.02.11)" xfId="48"/>
    <cellStyle name="Обычный_MINENERGO.340.PRIL79(v0.1)" xfId="49"/>
    <cellStyle name="Обычный_PREDEL.JKH.2010(v1.3)" xfId="50"/>
    <cellStyle name="Обычный_razrabotka_sablonov_po_WKU" xfId="51"/>
    <cellStyle name="Обычный_SIMPLE_1_massive2" xfId="52"/>
    <cellStyle name="Обычный_ЖКУ_проект3" xfId="53"/>
    <cellStyle name="Обычный_Мониторинг инвестиций" xfId="54"/>
    <cellStyle name="Обычный_Шаблон по источникам для Модуля Реестр (2)" xfId="55"/>
    <cellStyle name="Плохой" xfId="62" builtinId="27" hidden="1"/>
    <cellStyle name="Пояснение" xfId="70" builtinId="53" hidden="1"/>
    <cellStyle name="Примечание" xfId="69" builtinId="10" hidden="1"/>
    <cellStyle name="Процентный" xfId="101" builtinId="5" hidden="1"/>
    <cellStyle name="Связанная ячейка" xfId="66" builtinId="24" hidden="1"/>
    <cellStyle name="Текст предупреждения" xfId="68" builtinId="11" hidden="1"/>
    <cellStyle name="Финансовый" xfId="97" builtinId="3" hidden="1"/>
    <cellStyle name="Финансовый [0]" xfId="98" builtinId="6" hidden="1"/>
    <cellStyle name="Хороший" xfId="61" builtinId="26" hidden="1"/>
  </cellStyles>
  <dxfs count="0"/>
  <tableStyles count="0" defaultTableStyle="TableStyleMedium2" defaultPivotStyle="PivotStyleMedium9"/>
  <colors>
    <indexedColors>
      <rgbColor rgb="00000000"/>
      <rgbColor rgb="00FFFFFF"/>
      <rgbColor rgb="00FF0000"/>
      <rgbColor rgb="0000FF00"/>
      <rgbColor rgb="000000FF"/>
      <rgbColor rgb="00FFFF00"/>
      <rgbColor rgb="00FF00FF"/>
      <rgbColor rgb="0000FFFF"/>
      <rgbColor rgb="00000000"/>
      <rgbColor rgb="00FFFFFF"/>
      <rgbColor rgb="00CC0000"/>
      <rgbColor rgb="00000000"/>
      <rgbColor rgb="000000FF"/>
      <rgbColor rgb="00FFFF00"/>
      <rgbColor rgb="00FF00FF"/>
      <rgbColor rgb="0000FFFF"/>
      <rgbColor rgb="00800000"/>
      <rgbColor rgb="00008000"/>
      <rgbColor rgb="00000080"/>
      <rgbColor rgb="00808000"/>
      <rgbColor rgb="00800080"/>
      <rgbColor rgb="00008080"/>
      <rgbColor rgb="00C0C0C0"/>
      <rgbColor rgb="00BCBCBC"/>
      <rgbColor rgb="009999FF"/>
      <rgbColor rgb="00993366"/>
      <rgbColor rgb="00FFFFCC"/>
      <rgbColor rgb="00CCFFFF"/>
      <rgbColor rgb="00660066"/>
      <rgbColor rgb="00FFB7B7"/>
      <rgbColor rgb="000066CC"/>
      <rgbColor rgb="00CCCCFF"/>
      <rgbColor rgb="00000080"/>
      <rgbColor rgb="00FF00FF"/>
      <rgbColor rgb="00FFFF00"/>
      <rgbColor rgb="0000FFFF"/>
      <rgbColor rgb="00800080"/>
      <rgbColor rgb="00800000"/>
      <rgbColor rgb="00008080"/>
      <rgbColor rgb="000000FF"/>
      <rgbColor rgb="0000CCFF"/>
      <rgbColor rgb="00E3FAFD"/>
      <rgbColor rgb="00D7EAD3"/>
      <rgbColor rgb="00FFFFC0"/>
      <rgbColor rgb="00B7E4FF"/>
      <rgbColor rgb="00FFCCFF"/>
      <rgbColor rgb="00CC99FF"/>
      <rgbColor rgb="00FFCC99"/>
      <rgbColor rgb="003366FF"/>
      <rgbColor rgb="0033CCCC"/>
      <rgbColor rgb="0099CC00"/>
      <rgbColor rgb="00FFCC00"/>
      <rgbColor rgb="00FF9900"/>
      <rgbColor rgb="00FF6600"/>
      <rgbColor rgb="00666699"/>
      <rgbColor rgb="00BCBCBC"/>
      <rgbColor rgb="00003366"/>
      <rgbColor rgb="00339966"/>
      <rgbColor rgb="00003300"/>
      <rgbColor rgb="00333300"/>
      <rgbColor rgb="00993300"/>
      <rgbColor rgb="00993366"/>
      <rgbColor rgb="00000080"/>
      <rgbColor rgb="00333333"/>
    </indexedColors>
    <mruColors>
      <color rgb="FFEAEBE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calcChain" Target="calcChain.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s>
</file>

<file path=xl/drawings/_rels/drawing1.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3" Type="http://schemas.openxmlformats.org/officeDocument/2006/relationships/image" Target="../media/image4.png"/><Relationship Id="rId7" Type="http://schemas.openxmlformats.org/officeDocument/2006/relationships/image" Target="../media/image8.png"/><Relationship Id="rId12" Type="http://schemas.openxmlformats.org/officeDocument/2006/relationships/image" Target="../media/image13.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0" Type="http://schemas.openxmlformats.org/officeDocument/2006/relationships/image" Target="../media/image11.png"/><Relationship Id="rId4" Type="http://schemas.openxmlformats.org/officeDocument/2006/relationships/image" Target="../media/image5.png"/><Relationship Id="rId9" Type="http://schemas.openxmlformats.org/officeDocument/2006/relationships/image" Target="../media/image10.png"/><Relationship Id="rId14" Type="http://schemas.openxmlformats.org/officeDocument/2006/relationships/image" Target="../media/image15.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6.png"/></Relationships>
</file>

<file path=xl/drawings/_rels/drawing3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1.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34.xml.rels><?xml version="1.0" encoding="UTF-8" standalone="yes"?>
<Relationships xmlns="http://schemas.openxmlformats.org/package/2006/relationships"><Relationship Id="rId1" Type="http://schemas.openxmlformats.org/officeDocument/2006/relationships/image" Target="../media/image18.png"/></Relationships>
</file>

<file path=xl/drawings/_rels/drawing35.xml.rels><?xml version="1.0" encoding="UTF-8" standalone="yes"?>
<Relationships xmlns="http://schemas.openxmlformats.org/package/2006/relationships"><Relationship Id="rId1" Type="http://schemas.openxmlformats.org/officeDocument/2006/relationships/image" Target="../media/image18.png"/></Relationships>
</file>

<file path=xl/drawings/_rels/drawing4.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6.png"/></Relationships>
</file>

<file path=xl/drawings/_rels/drawing5.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6.png"/><Relationship Id="rId1" Type="http://schemas.openxmlformats.org/officeDocument/2006/relationships/image" Target="../media/image18.png"/><Relationship Id="rId4" Type="http://schemas.openxmlformats.org/officeDocument/2006/relationships/image" Target="../media/image20.png"/></Relationships>
</file>

<file path=xl/drawings/_rels/drawing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absolute">
    <xdr:from>
      <xdr:col>1</xdr:col>
      <xdr:colOff>0</xdr:colOff>
      <xdr:row>18</xdr:row>
      <xdr:rowOff>482600</xdr:rowOff>
    </xdr:from>
    <xdr:to>
      <xdr:col>3</xdr:col>
      <xdr:colOff>0</xdr:colOff>
      <xdr:row>113</xdr:row>
      <xdr:rowOff>3175</xdr:rowOff>
    </xdr:to>
    <xdr:sp macro="[0]!Instruction.BlockClick" textlink="">
      <xdr:nvSpPr>
        <xdr:cNvPr id="2" name="InstrBlock_8">
          <a:extLst>
            <a:ext uri="{FF2B5EF4-FFF2-40B4-BE49-F238E27FC236}">
              <a16:creationId xmlns:a16="http://schemas.microsoft.com/office/drawing/2014/main" id="{00000000-0008-0000-0200-000002000000}"/>
            </a:ext>
          </a:extLst>
        </xdr:cNvPr>
        <xdr:cNvSpPr txBox="1">
          <a:spLocks noChangeArrowheads="1"/>
        </xdr:cNvSpPr>
      </xdr:nvSpPr>
      <xdr:spPr bwMode="auto">
        <a:xfrm>
          <a:off x="219075" y="43021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Обновление</a:t>
          </a:r>
        </a:p>
      </xdr:txBody>
    </xdr:sp>
    <xdr:clientData/>
  </xdr:twoCellAnchor>
  <xdr:twoCellAnchor editAs="absolute">
    <xdr:from>
      <xdr:col>1</xdr:col>
      <xdr:colOff>0</xdr:colOff>
      <xdr:row>18</xdr:row>
      <xdr:rowOff>19050</xdr:rowOff>
    </xdr:from>
    <xdr:to>
      <xdr:col>3</xdr:col>
      <xdr:colOff>0</xdr:colOff>
      <xdr:row>18</xdr:row>
      <xdr:rowOff>482600</xdr:rowOff>
    </xdr:to>
    <xdr:sp macro="[0]!Instruction.BlockClick" textlink="">
      <xdr:nvSpPr>
        <xdr:cNvPr id="3" name="InstrBlock_7">
          <a:extLst>
            <a:ext uri="{FF2B5EF4-FFF2-40B4-BE49-F238E27FC236}">
              <a16:creationId xmlns:a16="http://schemas.microsoft.com/office/drawing/2014/main" id="{00000000-0008-0000-0200-000003000000}"/>
            </a:ext>
          </a:extLst>
        </xdr:cNvPr>
        <xdr:cNvSpPr txBox="1">
          <a:spLocks noChangeArrowheads="1"/>
        </xdr:cNvSpPr>
      </xdr:nvSpPr>
      <xdr:spPr bwMode="auto">
        <a:xfrm>
          <a:off x="219075" y="38385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Консультации по работе с отчётом</a:t>
          </a:r>
        </a:p>
      </xdr:txBody>
    </xdr:sp>
    <xdr:clientData/>
  </xdr:twoCellAnchor>
  <xdr:twoCellAnchor editAs="absolute">
    <xdr:from>
      <xdr:col>1</xdr:col>
      <xdr:colOff>0</xdr:colOff>
      <xdr:row>15</xdr:row>
      <xdr:rowOff>127000</xdr:rowOff>
    </xdr:from>
    <xdr:to>
      <xdr:col>3</xdr:col>
      <xdr:colOff>0</xdr:colOff>
      <xdr:row>18</xdr:row>
      <xdr:rowOff>19050</xdr:rowOff>
    </xdr:to>
    <xdr:sp macro="[0]!Instruction.BlockClick" textlink="">
      <xdr:nvSpPr>
        <xdr:cNvPr id="4" name="InstrBlock_6">
          <a:extLst>
            <a:ext uri="{FF2B5EF4-FFF2-40B4-BE49-F238E27FC236}">
              <a16:creationId xmlns:a16="http://schemas.microsoft.com/office/drawing/2014/main" id="{00000000-0008-0000-0200-000004000000}"/>
            </a:ext>
          </a:extLst>
        </xdr:cNvPr>
        <xdr:cNvSpPr txBox="1">
          <a:spLocks noChangeArrowheads="1"/>
        </xdr:cNvSpPr>
      </xdr:nvSpPr>
      <xdr:spPr bwMode="auto">
        <a:xfrm>
          <a:off x="219075" y="33750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Методология заполнения</a:t>
          </a:r>
        </a:p>
      </xdr:txBody>
    </xdr:sp>
    <xdr:clientData/>
  </xdr:twoCellAnchor>
  <xdr:twoCellAnchor editAs="absolute">
    <xdr:from>
      <xdr:col>1</xdr:col>
      <xdr:colOff>0</xdr:colOff>
      <xdr:row>13</xdr:row>
      <xdr:rowOff>44450</xdr:rowOff>
    </xdr:from>
    <xdr:to>
      <xdr:col>3</xdr:col>
      <xdr:colOff>0</xdr:colOff>
      <xdr:row>15</xdr:row>
      <xdr:rowOff>127000</xdr:rowOff>
    </xdr:to>
    <xdr:sp macro="[0]!Instruction.BlockClick" textlink="">
      <xdr:nvSpPr>
        <xdr:cNvPr id="5" name="InstrBlock_5">
          <a:extLst>
            <a:ext uri="{FF2B5EF4-FFF2-40B4-BE49-F238E27FC236}">
              <a16:creationId xmlns:a16="http://schemas.microsoft.com/office/drawing/2014/main" id="{00000000-0008-0000-0200-000005000000}"/>
            </a:ext>
          </a:extLst>
        </xdr:cNvPr>
        <xdr:cNvSpPr txBox="1">
          <a:spLocks noChangeArrowheads="1"/>
        </xdr:cNvSpPr>
      </xdr:nvSpPr>
      <xdr:spPr bwMode="auto">
        <a:xfrm>
          <a:off x="219075" y="2911475"/>
          <a:ext cx="2066925" cy="463550"/>
        </a:xfrm>
        <a:prstGeom prst="rect">
          <a:avLst/>
        </a:prstGeom>
        <a:solidFill>
          <a:srgbClr val="F0F0F0"/>
        </a:solidFill>
        <a:ln w="9525">
          <a:solidFill>
            <a:srgbClr val="A6A6A6"/>
          </a:solidFill>
          <a:miter lim="800000"/>
          <a:headEnd/>
          <a:tailEnd/>
        </a:ln>
      </xdr:spPr>
      <xdr:txBody>
        <a:bodyPr vertOverflow="clip" wrap="square" lIns="468000" tIns="46800" rIns="0" bIns="46800" anchor="ctr" upright="1"/>
        <a:lstStyle/>
        <a:p>
          <a:pPr algn="l" rtl="0">
            <a:defRPr sz="1000"/>
          </a:pPr>
          <a:r>
            <a:rPr lang="ru-RU" sz="1000" b="0" i="0" u="none" strike="noStrike" baseline="0">
              <a:solidFill>
                <a:srgbClr val="000000"/>
              </a:solidFill>
              <a:latin typeface="Tahoma"/>
              <a:ea typeface="Tahoma"/>
              <a:cs typeface="Tahoma"/>
            </a:rPr>
            <a:t>Организационно-технические консультации</a:t>
          </a:r>
        </a:p>
      </xdr:txBody>
    </xdr:sp>
    <xdr:clientData/>
  </xdr:twoCellAnchor>
  <xdr:twoCellAnchor editAs="absolute">
    <xdr:from>
      <xdr:col>1</xdr:col>
      <xdr:colOff>0</xdr:colOff>
      <xdr:row>12</xdr:row>
      <xdr:rowOff>66675</xdr:rowOff>
    </xdr:from>
    <xdr:to>
      <xdr:col>3</xdr:col>
      <xdr:colOff>0</xdr:colOff>
      <xdr:row>13</xdr:row>
      <xdr:rowOff>44450</xdr:rowOff>
    </xdr:to>
    <xdr:sp macro="[0]!Instruction.BlockClick" textlink="">
      <xdr:nvSpPr>
        <xdr:cNvPr id="6" name="InstrBlock_4">
          <a:extLst>
            <a:ext uri="{FF2B5EF4-FFF2-40B4-BE49-F238E27FC236}">
              <a16:creationId xmlns:a16="http://schemas.microsoft.com/office/drawing/2014/main" id="{00000000-0008-0000-0200-000006000000}"/>
            </a:ext>
          </a:extLst>
        </xdr:cNvPr>
        <xdr:cNvSpPr txBox="1">
          <a:spLocks noChangeArrowheads="1"/>
        </xdr:cNvSpPr>
      </xdr:nvSpPr>
      <xdr:spPr bwMode="auto">
        <a:xfrm>
          <a:off x="219075" y="24479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Проверка отчёта</a:t>
          </a:r>
        </a:p>
      </xdr:txBody>
    </xdr:sp>
    <xdr:clientData/>
  </xdr:twoCellAnchor>
  <xdr:twoCellAnchor editAs="absolute">
    <xdr:from>
      <xdr:col>1</xdr:col>
      <xdr:colOff>0</xdr:colOff>
      <xdr:row>10</xdr:row>
      <xdr:rowOff>98425</xdr:rowOff>
    </xdr:from>
    <xdr:to>
      <xdr:col>3</xdr:col>
      <xdr:colOff>0</xdr:colOff>
      <xdr:row>12</xdr:row>
      <xdr:rowOff>66675</xdr:rowOff>
    </xdr:to>
    <xdr:sp macro="[0]!Instruction.BlockClick" textlink="">
      <xdr:nvSpPr>
        <xdr:cNvPr id="7" name="InstrBlock_3">
          <a:extLst>
            <a:ext uri="{FF2B5EF4-FFF2-40B4-BE49-F238E27FC236}">
              <a16:creationId xmlns:a16="http://schemas.microsoft.com/office/drawing/2014/main" id="{00000000-0008-0000-0200-000007000000}"/>
            </a:ext>
          </a:extLst>
        </xdr:cNvPr>
        <xdr:cNvSpPr txBox="1">
          <a:spLocks noChangeArrowheads="1"/>
        </xdr:cNvSpPr>
      </xdr:nvSpPr>
      <xdr:spPr bwMode="auto">
        <a:xfrm>
          <a:off x="219075" y="19843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Работа с реестрами</a:t>
          </a:r>
        </a:p>
      </xdr:txBody>
    </xdr:sp>
    <xdr:clientData/>
  </xdr:twoCellAnchor>
  <xdr:twoCellAnchor editAs="absolute">
    <xdr:from>
      <xdr:col>1</xdr:col>
      <xdr:colOff>0</xdr:colOff>
      <xdr:row>7</xdr:row>
      <xdr:rowOff>149225</xdr:rowOff>
    </xdr:from>
    <xdr:to>
      <xdr:col>3</xdr:col>
      <xdr:colOff>0</xdr:colOff>
      <xdr:row>10</xdr:row>
      <xdr:rowOff>98425</xdr:rowOff>
    </xdr:to>
    <xdr:sp macro="[0]!Instruction.BlockClick" textlink="">
      <xdr:nvSpPr>
        <xdr:cNvPr id="8" name="InstrBlock_2">
          <a:extLst>
            <a:ext uri="{FF2B5EF4-FFF2-40B4-BE49-F238E27FC236}">
              <a16:creationId xmlns:a16="http://schemas.microsoft.com/office/drawing/2014/main" id="{00000000-0008-0000-0200-000008000000}"/>
            </a:ext>
          </a:extLst>
        </xdr:cNvPr>
        <xdr:cNvSpPr txBox="1">
          <a:spLocks noChangeArrowheads="1"/>
        </xdr:cNvSpPr>
      </xdr:nvSpPr>
      <xdr:spPr bwMode="auto">
        <a:xfrm>
          <a:off x="219075" y="15208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Условные обозначения</a:t>
          </a:r>
        </a:p>
      </xdr:txBody>
    </xdr:sp>
    <xdr:clientData/>
  </xdr:twoCellAnchor>
  <xdr:twoCellAnchor editAs="absolute">
    <xdr:from>
      <xdr:col>1</xdr:col>
      <xdr:colOff>0</xdr:colOff>
      <xdr:row>5</xdr:row>
      <xdr:rowOff>0</xdr:rowOff>
    </xdr:from>
    <xdr:to>
      <xdr:col>3</xdr:col>
      <xdr:colOff>0</xdr:colOff>
      <xdr:row>7</xdr:row>
      <xdr:rowOff>149225</xdr:rowOff>
    </xdr:to>
    <xdr:sp macro="[0]!Instruction.BlockClick" textlink="">
      <xdr:nvSpPr>
        <xdr:cNvPr id="14" name="InstrBlock_1">
          <a:extLst>
            <a:ext uri="{FF2B5EF4-FFF2-40B4-BE49-F238E27FC236}">
              <a16:creationId xmlns:a16="http://schemas.microsoft.com/office/drawing/2014/main" id="{00000000-0008-0000-0200-00000E000000}"/>
            </a:ext>
          </a:extLst>
        </xdr:cNvPr>
        <xdr:cNvSpPr txBox="1">
          <a:spLocks noChangeArrowheads="1"/>
        </xdr:cNvSpPr>
      </xdr:nvSpPr>
      <xdr:spPr bwMode="auto">
        <a:xfrm>
          <a:off x="219075" y="1057275"/>
          <a:ext cx="2066925" cy="463550"/>
        </a:xfrm>
        <a:prstGeom prst="rect">
          <a:avLst/>
        </a:prstGeom>
        <a:solidFill>
          <a:srgbClr val="FFC17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Технические требования</a:t>
          </a:r>
        </a:p>
      </xdr:txBody>
    </xdr:sp>
    <xdr:clientData/>
  </xdr:twoCellAnchor>
  <xdr:twoCellAnchor editAs="absolute">
    <xdr:from>
      <xdr:col>1</xdr:col>
      <xdr:colOff>66675</xdr:colOff>
      <xdr:row>5</xdr:row>
      <xdr:rowOff>57150</xdr:rowOff>
    </xdr:from>
    <xdr:to>
      <xdr:col>1</xdr:col>
      <xdr:colOff>447675</xdr:colOff>
      <xdr:row>7</xdr:row>
      <xdr:rowOff>123825</xdr:rowOff>
    </xdr:to>
    <xdr:pic macro="[0]!Instruction.BlockClick">
      <xdr:nvPicPr>
        <xdr:cNvPr id="7206806" name="InstrImg_1" descr="icon1">
          <a:extLst>
            <a:ext uri="{FF2B5EF4-FFF2-40B4-BE49-F238E27FC236}">
              <a16:creationId xmlns:a16="http://schemas.microsoft.com/office/drawing/2014/main" id="{00000000-0008-0000-0200-000096F76D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0" y="11144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7</xdr:row>
      <xdr:rowOff>180975</xdr:rowOff>
    </xdr:from>
    <xdr:to>
      <xdr:col>1</xdr:col>
      <xdr:colOff>428625</xdr:colOff>
      <xdr:row>10</xdr:row>
      <xdr:rowOff>57150</xdr:rowOff>
    </xdr:to>
    <xdr:pic macro="[0]!Instruction.BlockClick">
      <xdr:nvPicPr>
        <xdr:cNvPr id="7206807" name="InstrImg_2" descr="icon2">
          <a:extLst>
            <a:ext uri="{FF2B5EF4-FFF2-40B4-BE49-F238E27FC236}">
              <a16:creationId xmlns:a16="http://schemas.microsoft.com/office/drawing/2014/main" id="{00000000-0008-0000-0200-000097F76D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6700" y="1552575"/>
          <a:ext cx="3810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10</xdr:row>
      <xdr:rowOff>133350</xdr:rowOff>
    </xdr:from>
    <xdr:to>
      <xdr:col>1</xdr:col>
      <xdr:colOff>428625</xdr:colOff>
      <xdr:row>12</xdr:row>
      <xdr:rowOff>38100</xdr:rowOff>
    </xdr:to>
    <xdr:pic macro="[0]!Instruction.BlockClick">
      <xdr:nvPicPr>
        <xdr:cNvPr id="7206808" name="InstrImg_3" descr="icon3">
          <a:extLst>
            <a:ext uri="{FF2B5EF4-FFF2-40B4-BE49-F238E27FC236}">
              <a16:creationId xmlns:a16="http://schemas.microsoft.com/office/drawing/2014/main" id="{00000000-0008-0000-0200-000098F76D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6700" y="2019300"/>
          <a:ext cx="3810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12</xdr:row>
      <xdr:rowOff>114300</xdr:rowOff>
    </xdr:from>
    <xdr:to>
      <xdr:col>1</xdr:col>
      <xdr:colOff>428625</xdr:colOff>
      <xdr:row>13</xdr:row>
      <xdr:rowOff>28575</xdr:rowOff>
    </xdr:to>
    <xdr:pic macro="[0]!Instruction.BlockClick">
      <xdr:nvPicPr>
        <xdr:cNvPr id="7206809" name="InstrImg_4" descr="icon4">
          <a:extLst>
            <a:ext uri="{FF2B5EF4-FFF2-40B4-BE49-F238E27FC236}">
              <a16:creationId xmlns:a16="http://schemas.microsoft.com/office/drawing/2014/main" id="{00000000-0008-0000-0200-000099F76D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6700" y="2495550"/>
          <a:ext cx="3810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13</xdr:row>
      <xdr:rowOff>95250</xdr:rowOff>
    </xdr:from>
    <xdr:to>
      <xdr:col>1</xdr:col>
      <xdr:colOff>428625</xdr:colOff>
      <xdr:row>15</xdr:row>
      <xdr:rowOff>95250</xdr:rowOff>
    </xdr:to>
    <xdr:pic macro="[0]!Instruction.BlockClick">
      <xdr:nvPicPr>
        <xdr:cNvPr id="7206810" name="InstrImg_5" descr="icon5">
          <a:extLst>
            <a:ext uri="{FF2B5EF4-FFF2-40B4-BE49-F238E27FC236}">
              <a16:creationId xmlns:a16="http://schemas.microsoft.com/office/drawing/2014/main" id="{00000000-0008-0000-0200-00009AF76D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66700" y="296227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66675</xdr:colOff>
      <xdr:row>16</xdr:row>
      <xdr:rowOff>0</xdr:rowOff>
    </xdr:from>
    <xdr:to>
      <xdr:col>1</xdr:col>
      <xdr:colOff>447675</xdr:colOff>
      <xdr:row>18</xdr:row>
      <xdr:rowOff>0</xdr:rowOff>
    </xdr:to>
    <xdr:pic macro="[0]!Instruction.BlockClick">
      <xdr:nvPicPr>
        <xdr:cNvPr id="7206811" name="InstrImg_6" descr="icon6">
          <a:extLst>
            <a:ext uri="{FF2B5EF4-FFF2-40B4-BE49-F238E27FC236}">
              <a16:creationId xmlns:a16="http://schemas.microsoft.com/office/drawing/2014/main" id="{00000000-0008-0000-0200-00009BF76D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85750" y="34385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76200</xdr:colOff>
      <xdr:row>18</xdr:row>
      <xdr:rowOff>95250</xdr:rowOff>
    </xdr:from>
    <xdr:to>
      <xdr:col>1</xdr:col>
      <xdr:colOff>457200</xdr:colOff>
      <xdr:row>18</xdr:row>
      <xdr:rowOff>457200</xdr:rowOff>
    </xdr:to>
    <xdr:pic macro="[0]!Instruction.BlockClick">
      <xdr:nvPicPr>
        <xdr:cNvPr id="7206812" name="InstrImg_7" descr="icon7">
          <a:extLst>
            <a:ext uri="{FF2B5EF4-FFF2-40B4-BE49-F238E27FC236}">
              <a16:creationId xmlns:a16="http://schemas.microsoft.com/office/drawing/2014/main" id="{00000000-0008-0000-0200-00009CF76D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95275" y="3914775"/>
          <a:ext cx="38100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19050</xdr:colOff>
      <xdr:row>18</xdr:row>
      <xdr:rowOff>514350</xdr:rowOff>
    </xdr:from>
    <xdr:to>
      <xdr:col>1</xdr:col>
      <xdr:colOff>447675</xdr:colOff>
      <xdr:row>113</xdr:row>
      <xdr:rowOff>19050</xdr:rowOff>
    </xdr:to>
    <xdr:pic macro="[0]!Instruction.BlockClick">
      <xdr:nvPicPr>
        <xdr:cNvPr id="7206813" name="InstrImg_8" descr="icon8.png">
          <a:extLst>
            <a:ext uri="{FF2B5EF4-FFF2-40B4-BE49-F238E27FC236}">
              <a16:creationId xmlns:a16="http://schemas.microsoft.com/office/drawing/2014/main" id="{00000000-0008-0000-0200-00009DF76D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38125" y="4333875"/>
          <a:ext cx="428625"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215570</xdr:colOff>
      <xdr:row>2</xdr:row>
      <xdr:rowOff>9392</xdr:rowOff>
    </xdr:from>
    <xdr:to>
      <xdr:col>2</xdr:col>
      <xdr:colOff>1303231</xdr:colOff>
      <xdr:row>2</xdr:row>
      <xdr:rowOff>223955</xdr:rowOff>
    </xdr:to>
    <xdr:sp macro="" textlink="">
      <xdr:nvSpPr>
        <xdr:cNvPr id="31" name="cmdAct_1">
          <a:extLst>
            <a:ext uri="{FF2B5EF4-FFF2-40B4-BE49-F238E27FC236}">
              <a16:creationId xmlns:a16="http://schemas.microsoft.com/office/drawing/2014/main" id="{00000000-0008-0000-0200-00001F000000}"/>
            </a:ext>
          </a:extLst>
        </xdr:cNvPr>
        <xdr:cNvSpPr txBox="1">
          <a:spLocks noChangeArrowheads="1"/>
        </xdr:cNvSpPr>
      </xdr:nvSpPr>
      <xdr:spPr bwMode="auto">
        <a:xfrm>
          <a:off x="1019480" y="352292"/>
          <a:ext cx="1083845" cy="214563"/>
        </a:xfrm>
        <a:prstGeom prst="rect">
          <a:avLst/>
        </a:prstGeom>
        <a:solidFill>
          <a:srgbClr val="B3FFD9"/>
        </a:solidFill>
        <a:ln w="9525">
          <a:noFill/>
          <a:miter lim="800000"/>
          <a:headEnd/>
          <a:tailEnd/>
        </a:ln>
      </xdr:spPr>
      <xdr:txBody>
        <a:bodyPr vertOverflow="clip" wrap="square" lIns="360000" tIns="36000" rIns="36000" bIns="36000" anchor="ctr" upright="1"/>
        <a:lstStyle/>
        <a:p>
          <a:pPr algn="l" rtl="0">
            <a:defRPr sz="1000"/>
          </a:pPr>
          <a:r>
            <a:rPr lang="ru-RU" sz="1000" b="0" i="0" u="none" strike="noStrike" baseline="0">
              <a:solidFill>
                <a:schemeClr val="tx1"/>
              </a:solidFill>
              <a:latin typeface="Tahoma"/>
              <a:ea typeface="Tahoma"/>
              <a:cs typeface="Tahoma"/>
            </a:rPr>
            <a:t>Актуальна</a:t>
          </a:r>
        </a:p>
      </xdr:txBody>
    </xdr:sp>
    <xdr:clientData/>
  </xdr:twoCellAnchor>
  <xdr:twoCellAnchor>
    <xdr:from>
      <xdr:col>2</xdr:col>
      <xdr:colOff>190500</xdr:colOff>
      <xdr:row>1</xdr:row>
      <xdr:rowOff>114300</xdr:rowOff>
    </xdr:from>
    <xdr:to>
      <xdr:col>2</xdr:col>
      <xdr:colOff>476250</xdr:colOff>
      <xdr:row>3</xdr:row>
      <xdr:rowOff>57150</xdr:rowOff>
    </xdr:to>
    <xdr:pic>
      <xdr:nvPicPr>
        <xdr:cNvPr id="7206815" name="cmdAct_2" descr="icon15.png">
          <a:extLst>
            <a:ext uri="{FF2B5EF4-FFF2-40B4-BE49-F238E27FC236}">
              <a16:creationId xmlns:a16="http://schemas.microsoft.com/office/drawing/2014/main" id="{00000000-0008-0000-0200-00009FF76D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990600" y="152400"/>
          <a:ext cx="28575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215265</xdr:colOff>
      <xdr:row>2</xdr:row>
      <xdr:rowOff>9525</xdr:rowOff>
    </xdr:from>
    <xdr:to>
      <xdr:col>4</xdr:col>
      <xdr:colOff>83522</xdr:colOff>
      <xdr:row>2</xdr:row>
      <xdr:rowOff>219075</xdr:rowOff>
    </xdr:to>
    <xdr:sp macro="[0]!Instruction.cmdGetUpdate_Click" textlink="">
      <xdr:nvSpPr>
        <xdr:cNvPr id="33" name="cmdNoAct_1" hidden="1">
          <a:extLst>
            <a:ext uri="{FF2B5EF4-FFF2-40B4-BE49-F238E27FC236}">
              <a16:creationId xmlns:a16="http://schemas.microsoft.com/office/drawing/2014/main" id="{00000000-0008-0000-0200-000021000000}"/>
            </a:ext>
          </a:extLst>
        </xdr:cNvPr>
        <xdr:cNvSpPr txBox="1">
          <a:spLocks noChangeArrowheads="1"/>
        </xdr:cNvSpPr>
      </xdr:nvSpPr>
      <xdr:spPr bwMode="auto">
        <a:xfrm>
          <a:off x="1019175" y="352425"/>
          <a:ext cx="1634204" cy="209550"/>
        </a:xfrm>
        <a:prstGeom prst="rect">
          <a:avLst/>
        </a:prstGeom>
        <a:solidFill>
          <a:srgbClr val="FF5050"/>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chemeClr val="bg1"/>
              </a:solidFill>
              <a:latin typeface="Tahoma"/>
              <a:ea typeface="Tahoma"/>
              <a:cs typeface="Tahoma"/>
            </a:rPr>
            <a:t>Требуется обновление</a:t>
          </a:r>
        </a:p>
      </xdr:txBody>
    </xdr:sp>
    <xdr:clientData/>
  </xdr:twoCellAnchor>
  <xdr:twoCellAnchor editAs="oneCell">
    <xdr:from>
      <xdr:col>2</xdr:col>
      <xdr:colOff>228600</xdr:colOff>
      <xdr:row>1</xdr:row>
      <xdr:rowOff>200025</xdr:rowOff>
    </xdr:from>
    <xdr:to>
      <xdr:col>2</xdr:col>
      <xdr:colOff>476250</xdr:colOff>
      <xdr:row>3</xdr:row>
      <xdr:rowOff>9525</xdr:rowOff>
    </xdr:to>
    <xdr:pic>
      <xdr:nvPicPr>
        <xdr:cNvPr id="7206817" name="cmdNoAct_2" descr="icon16.png" hidden="1">
          <a:extLst>
            <a:ext uri="{FF2B5EF4-FFF2-40B4-BE49-F238E27FC236}">
              <a16:creationId xmlns:a16="http://schemas.microsoft.com/office/drawing/2014/main" id="{00000000-0008-0000-0200-0000A1F76D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028700" y="238125"/>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216626</xdr:colOff>
      <xdr:row>2</xdr:row>
      <xdr:rowOff>3612</xdr:rowOff>
    </xdr:from>
    <xdr:to>
      <xdr:col>4</xdr:col>
      <xdr:colOff>135812</xdr:colOff>
      <xdr:row>2</xdr:row>
      <xdr:rowOff>219612</xdr:rowOff>
    </xdr:to>
    <xdr:sp macro="" textlink="">
      <xdr:nvSpPr>
        <xdr:cNvPr id="35" name="cmdNoInet_1" hidden="1">
          <a:extLst>
            <a:ext uri="{FF2B5EF4-FFF2-40B4-BE49-F238E27FC236}">
              <a16:creationId xmlns:a16="http://schemas.microsoft.com/office/drawing/2014/main" id="{00000000-0008-0000-0200-000023000000}"/>
            </a:ext>
          </a:extLst>
        </xdr:cNvPr>
        <xdr:cNvSpPr txBox="1">
          <a:spLocks noChangeArrowheads="1"/>
        </xdr:cNvSpPr>
      </xdr:nvSpPr>
      <xdr:spPr bwMode="auto">
        <a:xfrm>
          <a:off x="1020536" y="346512"/>
          <a:ext cx="1692728" cy="216000"/>
        </a:xfrm>
        <a:prstGeom prst="rect">
          <a:avLst/>
        </a:prstGeom>
        <a:solidFill>
          <a:srgbClr val="FFCC66"/>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ysClr val="windowText" lastClr="000000"/>
              </a:solidFill>
              <a:latin typeface="Tahoma"/>
              <a:ea typeface="Tahoma"/>
              <a:cs typeface="Tahoma"/>
            </a:rPr>
            <a:t>Ошибка подключения</a:t>
          </a:r>
        </a:p>
      </xdr:txBody>
    </xdr:sp>
    <xdr:clientData/>
  </xdr:twoCellAnchor>
  <xdr:oneCellAnchor>
    <xdr:from>
      <xdr:col>2</xdr:col>
      <xdr:colOff>203835</xdr:colOff>
      <xdr:row>1</xdr:row>
      <xdr:rowOff>136963</xdr:rowOff>
    </xdr:from>
    <xdr:ext cx="246578" cy="374141"/>
    <xdr:sp macro="" textlink="">
      <xdr:nvSpPr>
        <xdr:cNvPr id="36" name="cmdNoInet_2" hidden="1">
          <a:extLst>
            <a:ext uri="{FF2B5EF4-FFF2-40B4-BE49-F238E27FC236}">
              <a16:creationId xmlns:a16="http://schemas.microsoft.com/office/drawing/2014/main" id="{00000000-0008-0000-0200-000024000000}"/>
            </a:ext>
          </a:extLst>
        </xdr:cNvPr>
        <xdr:cNvSpPr txBox="1"/>
      </xdr:nvSpPr>
      <xdr:spPr>
        <a:xfrm>
          <a:off x="1000125" y="270313"/>
          <a:ext cx="250371"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ru-RU" sz="1800" b="1">
              <a:solidFill>
                <a:schemeClr val="bg1"/>
              </a:solidFill>
            </a:rPr>
            <a:t>!</a:t>
          </a:r>
        </a:p>
      </xdr:txBody>
    </xdr:sp>
    <xdr:clientData/>
  </xdr:one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0" name="chkGetUpdatesTrue" descr="check_yes.jpg">
          <a:extLst>
            <a:ext uri="{FF2B5EF4-FFF2-40B4-BE49-F238E27FC236}">
              <a16:creationId xmlns:a16="http://schemas.microsoft.com/office/drawing/2014/main" id="{00000000-0008-0000-0200-0000A4F76D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1" name="chkNoUpdatesFalse" descr="check_no.png">
          <a:extLst>
            <a:ext uri="{FF2B5EF4-FFF2-40B4-BE49-F238E27FC236}">
              <a16:creationId xmlns:a16="http://schemas.microsoft.com/office/drawing/2014/main" id="{00000000-0008-0000-0200-0000A5F76D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2" name="chkNoUpdatesTrue" descr="check_yes.jpg" hidden="1">
          <a:extLst>
            <a:ext uri="{FF2B5EF4-FFF2-40B4-BE49-F238E27FC236}">
              <a16:creationId xmlns:a16="http://schemas.microsoft.com/office/drawing/2014/main" id="{00000000-0008-0000-0200-0000A6F76D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3" name="chkGetUpdatesFalse" descr="check_no.png" hidden="1">
          <a:extLst>
            <a:ext uri="{FF2B5EF4-FFF2-40B4-BE49-F238E27FC236}">
              <a16:creationId xmlns:a16="http://schemas.microsoft.com/office/drawing/2014/main" id="{00000000-0008-0000-0200-0000A7F76D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xdr:colOff>
      <xdr:row>103</xdr:row>
      <xdr:rowOff>180974</xdr:rowOff>
    </xdr:from>
    <xdr:to>
      <xdr:col>9</xdr:col>
      <xdr:colOff>87599</xdr:colOff>
      <xdr:row>106</xdr:row>
      <xdr:rowOff>5474</xdr:rowOff>
    </xdr:to>
    <xdr:sp macro="[0]!Instruction.cmdGetUpdate_Click" textlink="">
      <xdr:nvSpPr>
        <xdr:cNvPr id="32" name="cmdGetUpdate">
          <a:extLst>
            <a:ext uri="{FF2B5EF4-FFF2-40B4-BE49-F238E27FC236}">
              <a16:creationId xmlns:a16="http://schemas.microsoft.com/office/drawing/2014/main" id="{00000000-0008-0000-0200-000020000000}"/>
            </a:ext>
          </a:extLst>
        </xdr:cNvPr>
        <xdr:cNvSpPr txBox="1">
          <a:spLocks noChangeArrowheads="1"/>
        </xdr:cNvSpPr>
      </xdr:nvSpPr>
      <xdr:spPr bwMode="auto">
        <a:xfrm>
          <a:off x="2581275" y="2638424"/>
          <a:ext cx="1563974"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Обновить</a:t>
          </a:r>
        </a:p>
      </xdr:txBody>
    </xdr:sp>
    <xdr:clientData/>
  </xdr:twoCellAnchor>
  <xdr:twoCellAnchor>
    <xdr:from>
      <xdr:col>9</xdr:col>
      <xdr:colOff>255271</xdr:colOff>
      <xdr:row>103</xdr:row>
      <xdr:rowOff>180974</xdr:rowOff>
    </xdr:from>
    <xdr:to>
      <xdr:col>15</xdr:col>
      <xdr:colOff>47626</xdr:colOff>
      <xdr:row>106</xdr:row>
      <xdr:rowOff>5474</xdr:rowOff>
    </xdr:to>
    <xdr:sp macro="[0]!Instruction.cmdShowHideUpdateLog_Click" textlink="">
      <xdr:nvSpPr>
        <xdr:cNvPr id="34" name="cmdShowHideUpdateLog">
          <a:extLst>
            <a:ext uri="{FF2B5EF4-FFF2-40B4-BE49-F238E27FC236}">
              <a16:creationId xmlns:a16="http://schemas.microsoft.com/office/drawing/2014/main" id="{00000000-0008-0000-0200-000022000000}"/>
            </a:ext>
          </a:extLst>
        </xdr:cNvPr>
        <xdr:cNvSpPr txBox="1">
          <a:spLocks noChangeArrowheads="1"/>
        </xdr:cNvSpPr>
      </xdr:nvSpPr>
      <xdr:spPr bwMode="auto">
        <a:xfrm>
          <a:off x="4312921" y="2638424"/>
          <a:ext cx="1564005"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Показать / скрыть лог обновления</a:t>
          </a:r>
        </a:p>
      </xdr:txBody>
    </xdr:sp>
    <xdr:clientData/>
  </xdr:twoCellAnchor>
  <xdr:twoCellAnchor>
    <xdr:from>
      <xdr:col>4</xdr:col>
      <xdr:colOff>19050</xdr:colOff>
      <xdr:row>103</xdr:row>
      <xdr:rowOff>161925</xdr:rowOff>
    </xdr:from>
    <xdr:to>
      <xdr:col>5</xdr:col>
      <xdr:colOff>142875</xdr:colOff>
      <xdr:row>106</xdr:row>
      <xdr:rowOff>9525</xdr:rowOff>
    </xdr:to>
    <xdr:pic macro="[0]!Instruction.cmdGetUpdate_Click">
      <xdr:nvPicPr>
        <xdr:cNvPr id="7206826" name="cmdGetUpdateImg" descr="icon11.png">
          <a:extLst>
            <a:ext uri="{FF2B5EF4-FFF2-40B4-BE49-F238E27FC236}">
              <a16:creationId xmlns:a16="http://schemas.microsoft.com/office/drawing/2014/main" id="{00000000-0008-0000-0200-0000AAF76D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2590800" y="457200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238125</xdr:colOff>
      <xdr:row>103</xdr:row>
      <xdr:rowOff>161925</xdr:rowOff>
    </xdr:from>
    <xdr:to>
      <xdr:col>11</xdr:col>
      <xdr:colOff>66675</xdr:colOff>
      <xdr:row>106</xdr:row>
      <xdr:rowOff>9525</xdr:rowOff>
    </xdr:to>
    <xdr:pic macro="[0]!Instruction.cmdShowHideUpdateLog_Click">
      <xdr:nvPicPr>
        <xdr:cNvPr id="7206827" name="cmdShowHideUpdateLogImg" descr="icon13.png">
          <a:extLst>
            <a:ext uri="{FF2B5EF4-FFF2-40B4-BE49-F238E27FC236}">
              <a16:creationId xmlns:a16="http://schemas.microsoft.com/office/drawing/2014/main" id="{00000000-0008-0000-0200-0000ABF76D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4295775" y="457200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xdr:col>
          <xdr:colOff>0</xdr:colOff>
          <xdr:row>6</xdr:row>
          <xdr:rowOff>0</xdr:rowOff>
        </xdr:from>
        <xdr:to>
          <xdr:col>22</xdr:col>
          <xdr:colOff>66675</xdr:colOff>
          <xdr:row>120</xdr:row>
          <xdr:rowOff>123825</xdr:rowOff>
        </xdr:to>
        <xdr:sp macro="" textlink="">
          <xdr:nvSpPr>
            <xdr:cNvPr id="193537" name="InstrWord" hidden="1">
              <a:extLst>
                <a:ext uri="{63B3BB69-23CF-44E3-9099-C40C66FF867C}">
                  <a14:compatExt spid="_x0000_s193537"/>
                </a:ext>
                <a:ext uri="{FF2B5EF4-FFF2-40B4-BE49-F238E27FC236}">
                  <a16:creationId xmlns:a16="http://schemas.microsoft.com/office/drawing/2014/main" id="{00000000-0008-0000-0200-000001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18</xdr:col>
      <xdr:colOff>219075</xdr:colOff>
      <xdr:row>1</xdr:row>
      <xdr:rowOff>85725</xdr:rowOff>
    </xdr:from>
    <xdr:to>
      <xdr:col>24</xdr:col>
      <xdr:colOff>279237</xdr:colOff>
      <xdr:row>2</xdr:row>
      <xdr:rowOff>161925</xdr:rowOff>
    </xdr:to>
    <xdr:sp macro="[0]!Instruction.cmdStart_Click" textlink="">
      <xdr:nvSpPr>
        <xdr:cNvPr id="37" name="cmdStart" hidden="1">
          <a:extLst>
            <a:ext uri="{FF2B5EF4-FFF2-40B4-BE49-F238E27FC236}">
              <a16:creationId xmlns:a16="http://schemas.microsoft.com/office/drawing/2014/main" id="{00000000-0008-0000-0200-000025000000}"/>
            </a:ext>
          </a:extLst>
        </xdr:cNvPr>
        <xdr:cNvSpPr>
          <a:spLocks noChangeArrowheads="1"/>
        </xdr:cNvSpPr>
      </xdr:nvSpPr>
      <xdr:spPr bwMode="auto">
        <a:xfrm>
          <a:off x="6934200" y="123825"/>
          <a:ext cx="1831812" cy="285750"/>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Приступить к заполнению</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C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26</xdr:row>
      <xdr:rowOff>0</xdr:rowOff>
    </xdr:from>
    <xdr:to>
      <xdr:col>21</xdr:col>
      <xdr:colOff>228600</xdr:colOff>
      <xdr:row>27</xdr:row>
      <xdr:rowOff>0</xdr:rowOff>
    </xdr:to>
    <xdr:grpSp>
      <xdr:nvGrpSpPr>
        <xdr:cNvPr id="4" name="shCalendar" hidden="1">
          <a:extLst>
            <a:ext uri="{FF2B5EF4-FFF2-40B4-BE49-F238E27FC236}">
              <a16:creationId xmlns:a16="http://schemas.microsoft.com/office/drawing/2014/main" id="{00000000-0008-0000-0C00-000004000000}"/>
            </a:ext>
          </a:extLst>
        </xdr:cNvPr>
        <xdr:cNvGrpSpPr>
          <a:grpSpLocks/>
        </xdr:cNvGrpSpPr>
      </xdr:nvGrpSpPr>
      <xdr:grpSpPr bwMode="auto">
        <a:xfrm>
          <a:off x="8401050" y="609600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0C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0C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D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 name="FREEZE_PANES" descr="update_org.png">
          <a:extLst>
            <a:ext uri="{FF2B5EF4-FFF2-40B4-BE49-F238E27FC236}">
              <a16:creationId xmlns:a16="http://schemas.microsoft.com/office/drawing/2014/main" id="{00000000-0008-0000-0E00-00000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2" name="UNFREEZE_PANES" descr="update_org.png" hidden="1">
          <a:extLst>
            <a:ext uri="{FF2B5EF4-FFF2-40B4-BE49-F238E27FC236}">
              <a16:creationId xmlns:a16="http://schemas.microsoft.com/office/drawing/2014/main" id="{00000000-0008-0000-0E00-00000C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a:extLst>
            <a:ext uri="{FF2B5EF4-FFF2-40B4-BE49-F238E27FC236}">
              <a16:creationId xmlns:a16="http://schemas.microsoft.com/office/drawing/2014/main" id="{00000000-0008-0000-0E00-000004000000}"/>
            </a:ext>
          </a:extLst>
        </xdr:cNvPr>
        <xdr:cNvGrpSpPr>
          <a:grpSpLocks/>
        </xdr:cNvGrpSpPr>
      </xdr:nvGrpSpPr>
      <xdr:grpSpPr bwMode="auto">
        <a:xfrm>
          <a:off x="6419850" y="66198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0E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0E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F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0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a:extLst>
            <a:ext uri="{FF2B5EF4-FFF2-40B4-BE49-F238E27FC236}">
              <a16:creationId xmlns:a16="http://schemas.microsoft.com/office/drawing/2014/main" id="{00000000-0008-0000-1000-000004000000}"/>
            </a:ext>
          </a:extLst>
        </xdr:cNvPr>
        <xdr:cNvGrpSpPr>
          <a:grpSpLocks/>
        </xdr:cNvGrpSpPr>
      </xdr:nvGrpSpPr>
      <xdr:grpSpPr bwMode="auto">
        <a:xfrm>
          <a:off x="6419850" y="690562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0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0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1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a:extLst>
            <a:ext uri="{FF2B5EF4-FFF2-40B4-BE49-F238E27FC236}">
              <a16:creationId xmlns:a16="http://schemas.microsoft.com/office/drawing/2014/main" id="{00000000-0008-0000-12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a:extLst>
            <a:ext uri="{FF2B5EF4-FFF2-40B4-BE49-F238E27FC236}">
              <a16:creationId xmlns:a16="http://schemas.microsoft.com/office/drawing/2014/main" id="{00000000-0008-0000-12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38100</xdr:colOff>
      <xdr:row>23</xdr:row>
      <xdr:rowOff>0</xdr:rowOff>
    </xdr:from>
    <xdr:to>
      <xdr:col>18</xdr:col>
      <xdr:colOff>228600</xdr:colOff>
      <xdr:row>23</xdr:row>
      <xdr:rowOff>190500</xdr:rowOff>
    </xdr:to>
    <xdr:grpSp>
      <xdr:nvGrpSpPr>
        <xdr:cNvPr id="4" name="shCalendar" hidden="1">
          <a:extLst>
            <a:ext uri="{FF2B5EF4-FFF2-40B4-BE49-F238E27FC236}">
              <a16:creationId xmlns:a16="http://schemas.microsoft.com/office/drawing/2014/main" id="{00000000-0008-0000-1200-000004000000}"/>
            </a:ext>
          </a:extLst>
        </xdr:cNvPr>
        <xdr:cNvGrpSpPr>
          <a:grpSpLocks/>
        </xdr:cNvGrpSpPr>
      </xdr:nvGrpSpPr>
      <xdr:grpSpPr bwMode="auto">
        <a:xfrm>
          <a:off x="6972300" y="62388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2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2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21</xdr:col>
      <xdr:colOff>0</xdr:colOff>
      <xdr:row>23</xdr:row>
      <xdr:rowOff>0</xdr:rowOff>
    </xdr:from>
    <xdr:ext cx="190500" cy="190500"/>
    <xdr:grpSp>
      <xdr:nvGrpSpPr>
        <xdr:cNvPr id="7" name="shCalendar" hidden="1">
          <a:extLst>
            <a:ext uri="{FF2B5EF4-FFF2-40B4-BE49-F238E27FC236}">
              <a16:creationId xmlns:a16="http://schemas.microsoft.com/office/drawing/2014/main" id="{00000000-0008-0000-1200-000007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10" name="shCalendar_bck" hidden="1">
            <a:extLst>
              <a:ext uri="{FF2B5EF4-FFF2-40B4-BE49-F238E27FC236}">
                <a16:creationId xmlns:a16="http://schemas.microsoft.com/office/drawing/2014/main" id="{00000000-0008-0000-1200-00000A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a:extLst>
              <a:ext uri="{FF2B5EF4-FFF2-40B4-BE49-F238E27FC236}">
                <a16:creationId xmlns:a16="http://schemas.microsoft.com/office/drawing/2014/main" id="{00000000-0008-0000-1200-00000B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2" name="shCalendar" hidden="1">
          <a:extLst>
            <a:ext uri="{FF2B5EF4-FFF2-40B4-BE49-F238E27FC236}">
              <a16:creationId xmlns:a16="http://schemas.microsoft.com/office/drawing/2014/main" id="{00000000-0008-0000-1200-00000C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13" name="shCalendar_bck" hidden="1">
            <a:extLst>
              <a:ext uri="{FF2B5EF4-FFF2-40B4-BE49-F238E27FC236}">
                <a16:creationId xmlns:a16="http://schemas.microsoft.com/office/drawing/2014/main" id="{00000000-0008-0000-1200-00000D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a:extLst>
              <a:ext uri="{FF2B5EF4-FFF2-40B4-BE49-F238E27FC236}">
                <a16:creationId xmlns:a16="http://schemas.microsoft.com/office/drawing/2014/main" id="{00000000-0008-0000-1200-00000E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5" name="shCalendar" hidden="1">
          <a:extLst>
            <a:ext uri="{FF2B5EF4-FFF2-40B4-BE49-F238E27FC236}">
              <a16:creationId xmlns:a16="http://schemas.microsoft.com/office/drawing/2014/main" id="{00000000-0008-0000-1200-00000F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16" name="shCalendar_bck" hidden="1">
            <a:extLst>
              <a:ext uri="{FF2B5EF4-FFF2-40B4-BE49-F238E27FC236}">
                <a16:creationId xmlns:a16="http://schemas.microsoft.com/office/drawing/2014/main" id="{00000000-0008-0000-1200-000010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7" name="shCalendar_1" descr="CalendarSmall.bmp" hidden="1">
            <a:extLst>
              <a:ext uri="{FF2B5EF4-FFF2-40B4-BE49-F238E27FC236}">
                <a16:creationId xmlns:a16="http://schemas.microsoft.com/office/drawing/2014/main" id="{00000000-0008-0000-1200-000011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8" name="shCalendar" hidden="1">
          <a:extLst>
            <a:ext uri="{FF2B5EF4-FFF2-40B4-BE49-F238E27FC236}">
              <a16:creationId xmlns:a16="http://schemas.microsoft.com/office/drawing/2014/main" id="{00000000-0008-0000-1200-000012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19" name="shCalendar_bck" hidden="1">
            <a:extLst>
              <a:ext uri="{FF2B5EF4-FFF2-40B4-BE49-F238E27FC236}">
                <a16:creationId xmlns:a16="http://schemas.microsoft.com/office/drawing/2014/main" id="{00000000-0008-0000-1200-000013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0" name="shCalendar_1" descr="CalendarSmall.bmp" hidden="1">
            <a:extLst>
              <a:ext uri="{FF2B5EF4-FFF2-40B4-BE49-F238E27FC236}">
                <a16:creationId xmlns:a16="http://schemas.microsoft.com/office/drawing/2014/main" id="{00000000-0008-0000-1200-000014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1" name="shCalendar" hidden="1">
          <a:extLst>
            <a:ext uri="{FF2B5EF4-FFF2-40B4-BE49-F238E27FC236}">
              <a16:creationId xmlns:a16="http://schemas.microsoft.com/office/drawing/2014/main" id="{00000000-0008-0000-1200-000015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22" name="shCalendar_bck" hidden="1">
            <a:extLst>
              <a:ext uri="{FF2B5EF4-FFF2-40B4-BE49-F238E27FC236}">
                <a16:creationId xmlns:a16="http://schemas.microsoft.com/office/drawing/2014/main" id="{00000000-0008-0000-1200-000016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3" name="shCalendar_1" descr="CalendarSmall.bmp" hidden="1">
            <a:extLst>
              <a:ext uri="{FF2B5EF4-FFF2-40B4-BE49-F238E27FC236}">
                <a16:creationId xmlns:a16="http://schemas.microsoft.com/office/drawing/2014/main" id="{00000000-0008-0000-1200-000017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4" name="shCalendar" hidden="1">
          <a:extLst>
            <a:ext uri="{FF2B5EF4-FFF2-40B4-BE49-F238E27FC236}">
              <a16:creationId xmlns:a16="http://schemas.microsoft.com/office/drawing/2014/main" id="{00000000-0008-0000-1200-000018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25" name="shCalendar_bck" hidden="1">
            <a:extLst>
              <a:ext uri="{FF2B5EF4-FFF2-40B4-BE49-F238E27FC236}">
                <a16:creationId xmlns:a16="http://schemas.microsoft.com/office/drawing/2014/main" id="{00000000-0008-0000-1200-000019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6" name="shCalendar_1" descr="CalendarSmall.bmp" hidden="1">
            <a:extLst>
              <a:ext uri="{FF2B5EF4-FFF2-40B4-BE49-F238E27FC236}">
                <a16:creationId xmlns:a16="http://schemas.microsoft.com/office/drawing/2014/main" id="{00000000-0008-0000-1200-00001A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7" name="shCalendar" hidden="1">
          <a:extLst>
            <a:ext uri="{FF2B5EF4-FFF2-40B4-BE49-F238E27FC236}">
              <a16:creationId xmlns:a16="http://schemas.microsoft.com/office/drawing/2014/main" id="{00000000-0008-0000-1200-00001B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28" name="shCalendar_bck" hidden="1">
            <a:extLst>
              <a:ext uri="{FF2B5EF4-FFF2-40B4-BE49-F238E27FC236}">
                <a16:creationId xmlns:a16="http://schemas.microsoft.com/office/drawing/2014/main" id="{00000000-0008-0000-1200-00001C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9" name="shCalendar_1" descr="CalendarSmall.bmp" hidden="1">
            <a:extLst>
              <a:ext uri="{FF2B5EF4-FFF2-40B4-BE49-F238E27FC236}">
                <a16:creationId xmlns:a16="http://schemas.microsoft.com/office/drawing/2014/main" id="{00000000-0008-0000-1200-00001D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0" name="shCalendar" hidden="1">
          <a:extLst>
            <a:ext uri="{FF2B5EF4-FFF2-40B4-BE49-F238E27FC236}">
              <a16:creationId xmlns:a16="http://schemas.microsoft.com/office/drawing/2014/main" id="{00000000-0008-0000-1200-00001E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31" name="shCalendar_bck" hidden="1">
            <a:extLst>
              <a:ext uri="{FF2B5EF4-FFF2-40B4-BE49-F238E27FC236}">
                <a16:creationId xmlns:a16="http://schemas.microsoft.com/office/drawing/2014/main" id="{00000000-0008-0000-1200-00001F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2" name="shCalendar_1" descr="CalendarSmall.bmp" hidden="1">
            <a:extLst>
              <a:ext uri="{FF2B5EF4-FFF2-40B4-BE49-F238E27FC236}">
                <a16:creationId xmlns:a16="http://schemas.microsoft.com/office/drawing/2014/main" id="{00000000-0008-0000-1200-000020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3" name="shCalendar" hidden="1">
          <a:extLst>
            <a:ext uri="{FF2B5EF4-FFF2-40B4-BE49-F238E27FC236}">
              <a16:creationId xmlns:a16="http://schemas.microsoft.com/office/drawing/2014/main" id="{00000000-0008-0000-1200-000021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34" name="shCalendar_bck" hidden="1">
            <a:extLst>
              <a:ext uri="{FF2B5EF4-FFF2-40B4-BE49-F238E27FC236}">
                <a16:creationId xmlns:a16="http://schemas.microsoft.com/office/drawing/2014/main" id="{00000000-0008-0000-1200-000022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5" name="shCalendar_1" descr="CalendarSmall.bmp" hidden="1">
            <a:extLst>
              <a:ext uri="{FF2B5EF4-FFF2-40B4-BE49-F238E27FC236}">
                <a16:creationId xmlns:a16="http://schemas.microsoft.com/office/drawing/2014/main" id="{00000000-0008-0000-1200-000023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1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3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46" name="FREEZE_PANES" descr="update_org.png">
          <a:extLst>
            <a:ext uri="{FF2B5EF4-FFF2-40B4-BE49-F238E27FC236}">
              <a16:creationId xmlns:a16="http://schemas.microsoft.com/office/drawing/2014/main" id="{00000000-0008-0000-1400-0000F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247" name="UNFREEZE_PANES" descr="update_org.png" hidden="1">
          <a:extLst>
            <a:ext uri="{FF2B5EF4-FFF2-40B4-BE49-F238E27FC236}">
              <a16:creationId xmlns:a16="http://schemas.microsoft.com/office/drawing/2014/main" id="{00000000-0008-0000-1400-0000F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a:extLst>
            <a:ext uri="{FF2B5EF4-FFF2-40B4-BE49-F238E27FC236}">
              <a16:creationId xmlns:a16="http://schemas.microsoft.com/office/drawing/2014/main" id="{00000000-0008-0000-1400-000004000000}"/>
            </a:ext>
          </a:extLst>
        </xdr:cNvPr>
        <xdr:cNvGrpSpPr>
          <a:grpSpLocks/>
        </xdr:cNvGrpSpPr>
      </xdr:nvGrpSpPr>
      <xdr:grpSpPr bwMode="auto">
        <a:xfrm>
          <a:off x="8001000" y="493395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4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4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68580</xdr:colOff>
      <xdr:row>0</xdr:row>
      <xdr:rowOff>47625</xdr:rowOff>
    </xdr:from>
    <xdr:to>
      <xdr:col>6</xdr:col>
      <xdr:colOff>80506</xdr:colOff>
      <xdr:row>0</xdr:row>
      <xdr:rowOff>301503</xdr:rowOff>
    </xdr:to>
    <xdr:sp macro="[0]!modUpdTemplLogger.Clear" textlink="">
      <xdr:nvSpPr>
        <xdr:cNvPr id="194761" name="cmdStart">
          <a:extLst>
            <a:ext uri="{FF2B5EF4-FFF2-40B4-BE49-F238E27FC236}">
              <a16:creationId xmlns:a16="http://schemas.microsoft.com/office/drawing/2014/main" id="{00000000-0008-0000-0300-0000C9F80200}"/>
            </a:ext>
          </a:extLst>
        </xdr:cNvPr>
        <xdr:cNvSpPr>
          <a:spLocks noChangeArrowheads="1"/>
        </xdr:cNvSpPr>
      </xdr:nvSpPr>
      <xdr:spPr bwMode="auto">
        <a:xfrm>
          <a:off x="9544050" y="47625"/>
          <a:ext cx="1840726" cy="253878"/>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Очистить лог</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5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a:extLst>
            <a:ext uri="{FF2B5EF4-FFF2-40B4-BE49-F238E27FC236}">
              <a16:creationId xmlns:a16="http://schemas.microsoft.com/office/drawing/2014/main" id="{00000000-0008-0000-16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a:extLst>
            <a:ext uri="{FF2B5EF4-FFF2-40B4-BE49-F238E27FC236}">
              <a16:creationId xmlns:a16="http://schemas.microsoft.com/office/drawing/2014/main" id="{00000000-0008-0000-16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a:extLst>
            <a:ext uri="{FF2B5EF4-FFF2-40B4-BE49-F238E27FC236}">
              <a16:creationId xmlns:a16="http://schemas.microsoft.com/office/drawing/2014/main" id="{00000000-0008-0000-1600-000004000000}"/>
            </a:ext>
          </a:extLst>
        </xdr:cNvPr>
        <xdr:cNvGrpSpPr>
          <a:grpSpLocks/>
        </xdr:cNvGrpSpPr>
      </xdr:nvGrpSpPr>
      <xdr:grpSpPr bwMode="auto">
        <a:xfrm>
          <a:off x="6381750" y="49815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6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6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7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38" name="FREEZE_PANES" descr="update_org.png">
          <a:extLst>
            <a:ext uri="{FF2B5EF4-FFF2-40B4-BE49-F238E27FC236}">
              <a16:creationId xmlns:a16="http://schemas.microsoft.com/office/drawing/2014/main" id="{00000000-0008-0000-1800-00002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9" name="UNFREEZE_PANES" descr="update_org.png" hidden="1">
          <a:extLst>
            <a:ext uri="{FF2B5EF4-FFF2-40B4-BE49-F238E27FC236}">
              <a16:creationId xmlns:a16="http://schemas.microsoft.com/office/drawing/2014/main" id="{00000000-0008-0000-1800-00002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a:extLst>
            <a:ext uri="{FF2B5EF4-FFF2-40B4-BE49-F238E27FC236}">
              <a16:creationId xmlns:a16="http://schemas.microsoft.com/office/drawing/2014/main" id="{00000000-0008-0000-1800-000004000000}"/>
            </a:ext>
          </a:extLst>
        </xdr:cNvPr>
        <xdr:cNvGrpSpPr>
          <a:grpSpLocks/>
        </xdr:cNvGrpSpPr>
      </xdr:nvGrpSpPr>
      <xdr:grpSpPr bwMode="auto">
        <a:xfrm>
          <a:off x="6381750" y="499110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8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8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3609" name="FREEZE_PANES" descr="update_org.png">
          <a:extLst>
            <a:ext uri="{FF2B5EF4-FFF2-40B4-BE49-F238E27FC236}">
              <a16:creationId xmlns:a16="http://schemas.microsoft.com/office/drawing/2014/main" id="{00000000-0008-0000-1900-0000C927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3610" name="UNFREEZE_PANES" descr="update_org.png" hidden="1">
          <a:extLst>
            <a:ext uri="{FF2B5EF4-FFF2-40B4-BE49-F238E27FC236}">
              <a16:creationId xmlns:a16="http://schemas.microsoft.com/office/drawing/2014/main" id="{00000000-0008-0000-1900-0000CA27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a:extLst>
            <a:ext uri="{FF2B5EF4-FFF2-40B4-BE49-F238E27FC236}">
              <a16:creationId xmlns:a16="http://schemas.microsoft.com/office/drawing/2014/main" id="{00000000-0008-0000-1A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a:extLst>
            <a:ext uri="{FF2B5EF4-FFF2-40B4-BE49-F238E27FC236}">
              <a16:creationId xmlns:a16="http://schemas.microsoft.com/office/drawing/2014/main" id="{00000000-0008-0000-1A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38100</xdr:colOff>
      <xdr:row>23</xdr:row>
      <xdr:rowOff>0</xdr:rowOff>
    </xdr:from>
    <xdr:to>
      <xdr:col>26</xdr:col>
      <xdr:colOff>190500</xdr:colOff>
      <xdr:row>23</xdr:row>
      <xdr:rowOff>190500</xdr:rowOff>
    </xdr:to>
    <xdr:grpSp>
      <xdr:nvGrpSpPr>
        <xdr:cNvPr id="4" name="shCalendar" hidden="1">
          <a:extLst>
            <a:ext uri="{FF2B5EF4-FFF2-40B4-BE49-F238E27FC236}">
              <a16:creationId xmlns:a16="http://schemas.microsoft.com/office/drawing/2014/main" id="{00000000-0008-0000-1A00-000004000000}"/>
            </a:ext>
          </a:extLst>
        </xdr:cNvPr>
        <xdr:cNvGrpSpPr>
          <a:grpSpLocks/>
        </xdr:cNvGrpSpPr>
      </xdr:nvGrpSpPr>
      <xdr:grpSpPr bwMode="auto">
        <a:xfrm>
          <a:off x="6381750" y="526732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A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A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26</xdr:col>
      <xdr:colOff>0</xdr:colOff>
      <xdr:row>23</xdr:row>
      <xdr:rowOff>0</xdr:rowOff>
    </xdr:from>
    <xdr:ext cx="190500" cy="190500"/>
    <xdr:grpSp>
      <xdr:nvGrpSpPr>
        <xdr:cNvPr id="7" name="shCalendar" hidden="1">
          <a:extLst>
            <a:ext uri="{FF2B5EF4-FFF2-40B4-BE49-F238E27FC236}">
              <a16:creationId xmlns:a16="http://schemas.microsoft.com/office/drawing/2014/main" id="{00000000-0008-0000-1A00-000007000000}"/>
            </a:ext>
          </a:extLst>
        </xdr:cNvPr>
        <xdr:cNvGrpSpPr>
          <a:grpSpLocks/>
        </xdr:cNvGrpSpPr>
      </xdr:nvGrpSpPr>
      <xdr:grpSpPr bwMode="auto">
        <a:xfrm>
          <a:off x="6381750" y="5267325"/>
          <a:ext cx="190500" cy="190500"/>
          <a:chOff x="13896191" y="1813753"/>
          <a:chExt cx="211023" cy="178845"/>
        </a:xfrm>
      </xdr:grpSpPr>
      <xdr:sp macro="[0]!modfrmDateChoose.CalendarShow" textlink="">
        <xdr:nvSpPr>
          <xdr:cNvPr id="10" name="shCalendar_bck" hidden="1">
            <a:extLst>
              <a:ext uri="{FF2B5EF4-FFF2-40B4-BE49-F238E27FC236}">
                <a16:creationId xmlns:a16="http://schemas.microsoft.com/office/drawing/2014/main" id="{00000000-0008-0000-1A00-00000A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a:extLst>
              <a:ext uri="{FF2B5EF4-FFF2-40B4-BE49-F238E27FC236}">
                <a16:creationId xmlns:a16="http://schemas.microsoft.com/office/drawing/2014/main" id="{00000000-0008-0000-1A00-00000B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26</xdr:col>
      <xdr:colOff>0</xdr:colOff>
      <xdr:row>23</xdr:row>
      <xdr:rowOff>0</xdr:rowOff>
    </xdr:from>
    <xdr:ext cx="190500" cy="190500"/>
    <xdr:grpSp>
      <xdr:nvGrpSpPr>
        <xdr:cNvPr id="12" name="shCalendar" hidden="1">
          <a:extLst>
            <a:ext uri="{FF2B5EF4-FFF2-40B4-BE49-F238E27FC236}">
              <a16:creationId xmlns:a16="http://schemas.microsoft.com/office/drawing/2014/main" id="{00000000-0008-0000-1A00-00000C000000}"/>
            </a:ext>
          </a:extLst>
        </xdr:cNvPr>
        <xdr:cNvGrpSpPr>
          <a:grpSpLocks/>
        </xdr:cNvGrpSpPr>
      </xdr:nvGrpSpPr>
      <xdr:grpSpPr bwMode="auto">
        <a:xfrm>
          <a:off x="6381750" y="5267325"/>
          <a:ext cx="190500" cy="190500"/>
          <a:chOff x="13896191" y="1813753"/>
          <a:chExt cx="211023" cy="178845"/>
        </a:xfrm>
      </xdr:grpSpPr>
      <xdr:sp macro="[0]!modfrmDateChoose.CalendarShow" textlink="">
        <xdr:nvSpPr>
          <xdr:cNvPr id="13" name="shCalendar_bck" hidden="1">
            <a:extLst>
              <a:ext uri="{FF2B5EF4-FFF2-40B4-BE49-F238E27FC236}">
                <a16:creationId xmlns:a16="http://schemas.microsoft.com/office/drawing/2014/main" id="{00000000-0008-0000-1A00-00000D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a:extLst>
              <a:ext uri="{FF2B5EF4-FFF2-40B4-BE49-F238E27FC236}">
                <a16:creationId xmlns:a16="http://schemas.microsoft.com/office/drawing/2014/main" id="{00000000-0008-0000-1A00-00000E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2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4633" name="FREEZE_PANES" descr="update_org.png">
          <a:extLst>
            <a:ext uri="{FF2B5EF4-FFF2-40B4-BE49-F238E27FC236}">
              <a16:creationId xmlns:a16="http://schemas.microsoft.com/office/drawing/2014/main" id="{00000000-0008-0000-1B00-0000C92B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4634" name="UNFREEZE_PANES" descr="update_org.png" hidden="1">
          <a:extLst>
            <a:ext uri="{FF2B5EF4-FFF2-40B4-BE49-F238E27FC236}">
              <a16:creationId xmlns:a16="http://schemas.microsoft.com/office/drawing/2014/main" id="{00000000-0008-0000-1B00-0000CA2B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0" name="FREEZE_PANES" descr="update_org.png">
          <a:extLst>
            <a:ext uri="{FF2B5EF4-FFF2-40B4-BE49-F238E27FC236}">
              <a16:creationId xmlns:a16="http://schemas.microsoft.com/office/drawing/2014/main" id="{00000000-0008-0000-1C00-00002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1" name="UNFREEZE_PANES" descr="update_org.png" hidden="1">
          <a:extLst>
            <a:ext uri="{FF2B5EF4-FFF2-40B4-BE49-F238E27FC236}">
              <a16:creationId xmlns:a16="http://schemas.microsoft.com/office/drawing/2014/main" id="{00000000-0008-0000-1C00-00002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28</xdr:col>
      <xdr:colOff>38100</xdr:colOff>
      <xdr:row>22</xdr:row>
      <xdr:rowOff>0</xdr:rowOff>
    </xdr:from>
    <xdr:to>
      <xdr:col>28</xdr:col>
      <xdr:colOff>228600</xdr:colOff>
      <xdr:row>22</xdr:row>
      <xdr:rowOff>190500</xdr:rowOff>
    </xdr:to>
    <xdr:grpSp>
      <xdr:nvGrpSpPr>
        <xdr:cNvPr id="4" name="shCalendar" hidden="1">
          <a:extLst>
            <a:ext uri="{FF2B5EF4-FFF2-40B4-BE49-F238E27FC236}">
              <a16:creationId xmlns:a16="http://schemas.microsoft.com/office/drawing/2014/main" id="{00000000-0008-0000-1C00-000004000000}"/>
            </a:ext>
          </a:extLst>
        </xdr:cNvPr>
        <xdr:cNvGrpSpPr>
          <a:grpSpLocks/>
        </xdr:cNvGrpSpPr>
      </xdr:nvGrpSpPr>
      <xdr:grpSpPr bwMode="auto">
        <a:xfrm>
          <a:off x="15706725" y="366712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C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C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47465" name="FREEZE_PANES" descr="update_org.png">
          <a:extLst>
            <a:ext uri="{FF2B5EF4-FFF2-40B4-BE49-F238E27FC236}">
              <a16:creationId xmlns:a16="http://schemas.microsoft.com/office/drawing/2014/main" id="{00000000-0008-0000-1D00-0000C90F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47466" name="UNFREEZE_PANES" descr="update_org.png" hidden="1">
          <a:extLst>
            <a:ext uri="{FF2B5EF4-FFF2-40B4-BE49-F238E27FC236}">
              <a16:creationId xmlns:a16="http://schemas.microsoft.com/office/drawing/2014/main" id="{00000000-0008-0000-1D00-0000CA0F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3" name="FREEZE_PANES" descr="update_org.png">
          <a:extLst>
            <a:ext uri="{FF2B5EF4-FFF2-40B4-BE49-F238E27FC236}">
              <a16:creationId xmlns:a16="http://schemas.microsoft.com/office/drawing/2014/main" id="{00000000-0008-0000-1E00-00007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14" name="UNFREEZE_PANES" descr="update_org.png" hidden="1">
          <a:extLst>
            <a:ext uri="{FF2B5EF4-FFF2-40B4-BE49-F238E27FC236}">
              <a16:creationId xmlns:a16="http://schemas.microsoft.com/office/drawing/2014/main" id="{00000000-0008-0000-1E00-00007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38100</xdr:colOff>
      <xdr:row>23</xdr:row>
      <xdr:rowOff>0</xdr:rowOff>
    </xdr:from>
    <xdr:to>
      <xdr:col>22</xdr:col>
      <xdr:colOff>228600</xdr:colOff>
      <xdr:row>25</xdr:row>
      <xdr:rowOff>0</xdr:rowOff>
    </xdr:to>
    <xdr:grpSp>
      <xdr:nvGrpSpPr>
        <xdr:cNvPr id="4" name="shCalendar" hidden="1">
          <a:extLst>
            <a:ext uri="{FF2B5EF4-FFF2-40B4-BE49-F238E27FC236}">
              <a16:creationId xmlns:a16="http://schemas.microsoft.com/office/drawing/2014/main" id="{00000000-0008-0000-1E00-000004000000}"/>
            </a:ext>
          </a:extLst>
        </xdr:cNvPr>
        <xdr:cNvGrpSpPr>
          <a:grpSpLocks/>
        </xdr:cNvGrpSpPr>
      </xdr:nvGrpSpPr>
      <xdr:grpSpPr bwMode="auto">
        <a:xfrm>
          <a:off x="12925425" y="41814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E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E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22</xdr:col>
      <xdr:colOff>0</xdr:colOff>
      <xdr:row>23</xdr:row>
      <xdr:rowOff>0</xdr:rowOff>
    </xdr:from>
    <xdr:ext cx="190500" cy="190500"/>
    <xdr:grpSp>
      <xdr:nvGrpSpPr>
        <xdr:cNvPr id="7" name="shCalendar" hidden="1">
          <a:extLst>
            <a:ext uri="{FF2B5EF4-FFF2-40B4-BE49-F238E27FC236}">
              <a16:creationId xmlns:a16="http://schemas.microsoft.com/office/drawing/2014/main" id="{00000000-0008-0000-1E00-000007000000}"/>
            </a:ext>
          </a:extLst>
        </xdr:cNvPr>
        <xdr:cNvGrpSpPr>
          <a:grpSpLocks/>
        </xdr:cNvGrpSpPr>
      </xdr:nvGrpSpPr>
      <xdr:grpSpPr bwMode="auto">
        <a:xfrm>
          <a:off x="12887325" y="4181475"/>
          <a:ext cx="190500" cy="190500"/>
          <a:chOff x="13896191" y="1813753"/>
          <a:chExt cx="211023" cy="178845"/>
        </a:xfrm>
      </xdr:grpSpPr>
      <xdr:sp macro="[0]!modfrmDateChoose.CalendarShow" textlink="">
        <xdr:nvSpPr>
          <xdr:cNvPr id="8" name="shCalendar_bck" hidden="1">
            <a:extLst>
              <a:ext uri="{FF2B5EF4-FFF2-40B4-BE49-F238E27FC236}">
                <a16:creationId xmlns:a16="http://schemas.microsoft.com/office/drawing/2014/main" id="{00000000-0008-0000-1E00-000008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9" name="shCalendar_1" descr="CalendarSmall.bmp" hidden="1">
            <a:extLst>
              <a:ext uri="{FF2B5EF4-FFF2-40B4-BE49-F238E27FC236}">
                <a16:creationId xmlns:a16="http://schemas.microsoft.com/office/drawing/2014/main" id="{00000000-0008-0000-1E00-000009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22</xdr:col>
      <xdr:colOff>0</xdr:colOff>
      <xdr:row>23</xdr:row>
      <xdr:rowOff>0</xdr:rowOff>
    </xdr:from>
    <xdr:ext cx="190500" cy="190500"/>
    <xdr:grpSp>
      <xdr:nvGrpSpPr>
        <xdr:cNvPr id="10" name="shCalendar" hidden="1">
          <a:extLst>
            <a:ext uri="{FF2B5EF4-FFF2-40B4-BE49-F238E27FC236}">
              <a16:creationId xmlns:a16="http://schemas.microsoft.com/office/drawing/2014/main" id="{00000000-0008-0000-1E00-00000A000000}"/>
            </a:ext>
          </a:extLst>
        </xdr:cNvPr>
        <xdr:cNvGrpSpPr>
          <a:grpSpLocks/>
        </xdr:cNvGrpSpPr>
      </xdr:nvGrpSpPr>
      <xdr:grpSpPr bwMode="auto">
        <a:xfrm>
          <a:off x="12887325" y="4181475"/>
          <a:ext cx="190500" cy="190500"/>
          <a:chOff x="13896191" y="1813753"/>
          <a:chExt cx="211023" cy="178845"/>
        </a:xfrm>
      </xdr:grpSpPr>
      <xdr:sp macro="[0]!modfrmDateChoose.CalendarShow" textlink="">
        <xdr:nvSpPr>
          <xdr:cNvPr id="11" name="shCalendar_bck" hidden="1">
            <a:extLst>
              <a:ext uri="{FF2B5EF4-FFF2-40B4-BE49-F238E27FC236}">
                <a16:creationId xmlns:a16="http://schemas.microsoft.com/office/drawing/2014/main" id="{00000000-0008-0000-1E00-00000B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2" name="shCalendar_1" descr="CalendarSmall.bmp" hidden="1">
            <a:extLst>
              <a:ext uri="{FF2B5EF4-FFF2-40B4-BE49-F238E27FC236}">
                <a16:creationId xmlns:a16="http://schemas.microsoft.com/office/drawing/2014/main" id="{00000000-0008-0000-1E00-00000C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3.xml><?xml version="1.0" encoding="utf-8"?>
<xdr:wsDr xmlns:xdr="http://schemas.openxmlformats.org/drawingml/2006/spreadsheetDrawing" xmlns:a="http://schemas.openxmlformats.org/drawingml/2006/main">
  <xdr:twoCellAnchor editAs="oneCell">
    <xdr:from>
      <xdr:col>6</xdr:col>
      <xdr:colOff>228600</xdr:colOff>
      <xdr:row>10</xdr:row>
      <xdr:rowOff>28575</xdr:rowOff>
    </xdr:from>
    <xdr:to>
      <xdr:col>7</xdr:col>
      <xdr:colOff>200025</xdr:colOff>
      <xdr:row>10</xdr:row>
      <xdr:rowOff>247650</xdr:rowOff>
    </xdr:to>
    <xdr:pic macro="[0]!modInfo.MainSheetHelp">
      <xdr:nvPicPr>
        <xdr:cNvPr id="7207129" name="ExcludeHelp_3" descr="Справка по листу">
          <a:extLst>
            <a:ext uri="{FF2B5EF4-FFF2-40B4-BE49-F238E27FC236}">
              <a16:creationId xmlns:a16="http://schemas.microsoft.com/office/drawing/2014/main" id="{00000000-0008-0000-0400-0000D9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170497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8</xdr:row>
      <xdr:rowOff>95250</xdr:rowOff>
    </xdr:from>
    <xdr:to>
      <xdr:col>7</xdr:col>
      <xdr:colOff>200025</xdr:colOff>
      <xdr:row>8</xdr:row>
      <xdr:rowOff>314325</xdr:rowOff>
    </xdr:to>
    <xdr:pic macro="[0]!modInfo.MainSheetHelp">
      <xdr:nvPicPr>
        <xdr:cNvPr id="7207130" name="ExcludeHelp_6" descr="Справка по листу">
          <a:extLst>
            <a:ext uri="{FF2B5EF4-FFF2-40B4-BE49-F238E27FC236}">
              <a16:creationId xmlns:a16="http://schemas.microsoft.com/office/drawing/2014/main" id="{00000000-0008-0000-0400-0000DA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135255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13</xdr:row>
      <xdr:rowOff>38100</xdr:rowOff>
    </xdr:from>
    <xdr:to>
      <xdr:col>7</xdr:col>
      <xdr:colOff>200025</xdr:colOff>
      <xdr:row>13</xdr:row>
      <xdr:rowOff>257175</xdr:rowOff>
    </xdr:to>
    <xdr:pic macro="[0]!modInfo.MainSheetHelp">
      <xdr:nvPicPr>
        <xdr:cNvPr id="7207131" name="ExcludeHelp_7" descr="Справка по листу">
          <a:extLst>
            <a:ext uri="{FF2B5EF4-FFF2-40B4-BE49-F238E27FC236}">
              <a16:creationId xmlns:a16="http://schemas.microsoft.com/office/drawing/2014/main" id="{00000000-0008-0000-0400-0000DB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392430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27</xdr:row>
      <xdr:rowOff>85725</xdr:rowOff>
    </xdr:from>
    <xdr:to>
      <xdr:col>7</xdr:col>
      <xdr:colOff>200025</xdr:colOff>
      <xdr:row>27</xdr:row>
      <xdr:rowOff>304800</xdr:rowOff>
    </xdr:to>
    <xdr:pic macro="[0]!modInfo.MainSheetHelp">
      <xdr:nvPicPr>
        <xdr:cNvPr id="7207132" name="ExcludeHelp_8" descr="Справка по листу">
          <a:extLst>
            <a:ext uri="{FF2B5EF4-FFF2-40B4-BE49-F238E27FC236}">
              <a16:creationId xmlns:a16="http://schemas.microsoft.com/office/drawing/2014/main" id="{00000000-0008-0000-0400-0000DC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475297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4</xdr:row>
      <xdr:rowOff>0</xdr:rowOff>
    </xdr:from>
    <xdr:to>
      <xdr:col>7</xdr:col>
      <xdr:colOff>219075</xdr:colOff>
      <xdr:row>4</xdr:row>
      <xdr:rowOff>219075</xdr:rowOff>
    </xdr:to>
    <xdr:pic macro="[0]!modList00.CreatePrintedForm">
      <xdr:nvPicPr>
        <xdr:cNvPr id="7207133" name="cmdCreatePrintedForm" descr="Создание печатной формы" hidden="1">
          <a:extLst>
            <a:ext uri="{FF2B5EF4-FFF2-40B4-BE49-F238E27FC236}">
              <a16:creationId xmlns:a16="http://schemas.microsoft.com/office/drawing/2014/main" id="{00000000-0008-0000-0400-0000DDF8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29500" y="47625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0</xdr:colOff>
      <xdr:row>26</xdr:row>
      <xdr:rowOff>76200</xdr:rowOff>
    </xdr:from>
    <xdr:to>
      <xdr:col>6</xdr:col>
      <xdr:colOff>0</xdr:colOff>
      <xdr:row>26</xdr:row>
      <xdr:rowOff>369673</xdr:rowOff>
    </xdr:to>
    <xdr:sp macro="[0]!modList00.cmdOrganizationChoice_Click_Handler" textlink="">
      <xdr:nvSpPr>
        <xdr:cNvPr id="17" name="cmdOrgChoice">
          <a:extLst>
            <a:ext uri="{FF2B5EF4-FFF2-40B4-BE49-F238E27FC236}">
              <a16:creationId xmlns:a16="http://schemas.microsoft.com/office/drawing/2014/main" id="{00000000-0008-0000-0400-000011000000}"/>
            </a:ext>
          </a:extLst>
        </xdr:cNvPr>
        <xdr:cNvSpPr>
          <a:spLocks noChangeArrowheads="1"/>
        </xdr:cNvSpPr>
      </xdr:nvSpPr>
      <xdr:spPr bwMode="auto">
        <a:xfrm>
          <a:off x="3800475" y="4762500"/>
          <a:ext cx="3381375" cy="293473"/>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Выбор организации</a:t>
          </a:r>
        </a:p>
      </xdr:txBody>
    </xdr:sp>
    <xdr:clientData/>
  </xdr:twoCellAnchor>
  <xdr:twoCellAnchor editAs="oneCell">
    <xdr:from>
      <xdr:col>6</xdr:col>
      <xdr:colOff>38100</xdr:colOff>
      <xdr:row>18</xdr:row>
      <xdr:rowOff>0</xdr:rowOff>
    </xdr:from>
    <xdr:to>
      <xdr:col>6</xdr:col>
      <xdr:colOff>228600</xdr:colOff>
      <xdr:row>18</xdr:row>
      <xdr:rowOff>190500</xdr:rowOff>
    </xdr:to>
    <xdr:grpSp>
      <xdr:nvGrpSpPr>
        <xdr:cNvPr id="14" name="shCalendar" hidden="1">
          <a:extLst>
            <a:ext uri="{FF2B5EF4-FFF2-40B4-BE49-F238E27FC236}">
              <a16:creationId xmlns:a16="http://schemas.microsoft.com/office/drawing/2014/main" id="{00000000-0008-0000-0400-00000E000000}"/>
            </a:ext>
          </a:extLst>
        </xdr:cNvPr>
        <xdr:cNvGrpSpPr>
          <a:grpSpLocks/>
        </xdr:cNvGrpSpPr>
      </xdr:nvGrpSpPr>
      <xdr:grpSpPr bwMode="auto">
        <a:xfrm>
          <a:off x="7219950" y="4057650"/>
          <a:ext cx="190500" cy="190500"/>
          <a:chOff x="13896191" y="1813753"/>
          <a:chExt cx="211023" cy="178845"/>
        </a:xfrm>
      </xdr:grpSpPr>
      <xdr:sp macro="[0]!modfrmDateChoose.CalendarShow" textlink="">
        <xdr:nvSpPr>
          <xdr:cNvPr id="15" name="shCalendar_bck" hidden="1">
            <a:extLst>
              <a:ext uri="{FF2B5EF4-FFF2-40B4-BE49-F238E27FC236}">
                <a16:creationId xmlns:a16="http://schemas.microsoft.com/office/drawing/2014/main" id="{00000000-0008-0000-0400-00000F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6" name="shCalendar_1" descr="CalendarSmall.bmp" hidden="1">
            <a:extLst>
              <a:ext uri="{FF2B5EF4-FFF2-40B4-BE49-F238E27FC236}">
                <a16:creationId xmlns:a16="http://schemas.microsoft.com/office/drawing/2014/main" id="{00000000-0008-0000-0400-000010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99895" name="FREEZE_PANES" descr="update_org.png">
          <a:extLst>
            <a:ext uri="{FF2B5EF4-FFF2-40B4-BE49-F238E27FC236}">
              <a16:creationId xmlns:a16="http://schemas.microsoft.com/office/drawing/2014/main" id="{00000000-0008-0000-1F00-000097DC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99896" name="UNFREEZE_PANES" descr="update_org.png" hidden="1">
          <a:extLst>
            <a:ext uri="{FF2B5EF4-FFF2-40B4-BE49-F238E27FC236}">
              <a16:creationId xmlns:a16="http://schemas.microsoft.com/office/drawing/2014/main" id="{00000000-0008-0000-1F00-000098DC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7184781" name="FREEZE_PANES" descr="update_org.png">
          <a:extLst>
            <a:ext uri="{FF2B5EF4-FFF2-40B4-BE49-F238E27FC236}">
              <a16:creationId xmlns:a16="http://schemas.microsoft.com/office/drawing/2014/main" id="{00000000-0008-0000-2000-00008DA1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184782" name="UNFREEZE_PANES" descr="update_org.png" hidden="1">
          <a:extLst>
            <a:ext uri="{FF2B5EF4-FFF2-40B4-BE49-F238E27FC236}">
              <a16:creationId xmlns:a16="http://schemas.microsoft.com/office/drawing/2014/main" id="{00000000-0008-0000-2000-00008EA1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F00-000097DC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F00-000098DC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7186394" name="FREEZE_PANES" descr="update_org.png">
          <a:extLst>
            <a:ext uri="{FF2B5EF4-FFF2-40B4-BE49-F238E27FC236}">
              <a16:creationId xmlns:a16="http://schemas.microsoft.com/office/drawing/2014/main" id="{00000000-0008-0000-2100-0000DAA7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186395" name="UNFREEZE_PANES" descr="update_org.png" hidden="1">
          <a:extLst>
            <a:ext uri="{FF2B5EF4-FFF2-40B4-BE49-F238E27FC236}">
              <a16:creationId xmlns:a16="http://schemas.microsoft.com/office/drawing/2014/main" id="{00000000-0008-0000-2100-0000DBA7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38100</xdr:colOff>
      <xdr:row>10</xdr:row>
      <xdr:rowOff>0</xdr:rowOff>
    </xdr:from>
    <xdr:to>
      <xdr:col>7</xdr:col>
      <xdr:colOff>228600</xdr:colOff>
      <xdr:row>10</xdr:row>
      <xdr:rowOff>190500</xdr:rowOff>
    </xdr:to>
    <xdr:grpSp>
      <xdr:nvGrpSpPr>
        <xdr:cNvPr id="7186396" name="shCalendar" hidden="1">
          <a:extLst>
            <a:ext uri="{FF2B5EF4-FFF2-40B4-BE49-F238E27FC236}">
              <a16:creationId xmlns:a16="http://schemas.microsoft.com/office/drawing/2014/main" id="{00000000-0008-0000-2100-0000DCA76D00}"/>
            </a:ext>
          </a:extLst>
        </xdr:cNvPr>
        <xdr:cNvGrpSpPr>
          <a:grpSpLocks/>
        </xdr:cNvGrpSpPr>
      </xdr:nvGrpSpPr>
      <xdr:grpSpPr bwMode="auto">
        <a:xfrm>
          <a:off x="7315200" y="1266825"/>
          <a:ext cx="190500" cy="190500"/>
          <a:chOff x="13896191" y="1813753"/>
          <a:chExt cx="211023" cy="178845"/>
        </a:xfrm>
      </xdr:grpSpPr>
      <xdr:sp macro="[0]!modfrmDateChoose.CalendarShow" textlink="">
        <xdr:nvSpPr>
          <xdr:cNvPr id="7186397" name="shCalendar_bck" hidden="1">
            <a:extLst>
              <a:ext uri="{FF2B5EF4-FFF2-40B4-BE49-F238E27FC236}">
                <a16:creationId xmlns:a16="http://schemas.microsoft.com/office/drawing/2014/main" id="{00000000-0008-0000-2100-0000DDA76D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186398" name="shCalendar_1" descr="CalendarSmall.bmp" hidden="1">
            <a:extLst>
              <a:ext uri="{FF2B5EF4-FFF2-40B4-BE49-F238E27FC236}">
                <a16:creationId xmlns:a16="http://schemas.microsoft.com/office/drawing/2014/main" id="{00000000-0008-0000-2100-0000DEA76D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4.xml><?xml version="1.0" encoding="utf-8"?>
<xdr:wsDr xmlns:xdr="http://schemas.openxmlformats.org/drawingml/2006/spreadsheetDrawing" xmlns:a="http://schemas.openxmlformats.org/drawingml/2006/main">
  <xdr:twoCellAnchor editAs="oneCell">
    <xdr:from>
      <xdr:col>9</xdr:col>
      <xdr:colOff>38100</xdr:colOff>
      <xdr:row>3</xdr:row>
      <xdr:rowOff>9525</xdr:rowOff>
    </xdr:from>
    <xdr:to>
      <xdr:col>9</xdr:col>
      <xdr:colOff>228600</xdr:colOff>
      <xdr:row>4</xdr:row>
      <xdr:rowOff>161925</xdr:rowOff>
    </xdr:to>
    <xdr:grpSp>
      <xdr:nvGrpSpPr>
        <xdr:cNvPr id="7210020" name="shCalendar" hidden="1">
          <a:extLst>
            <a:ext uri="{FF2B5EF4-FFF2-40B4-BE49-F238E27FC236}">
              <a16:creationId xmlns:a16="http://schemas.microsoft.com/office/drawing/2014/main" id="{00000000-0008-0000-2200-000024046E00}"/>
            </a:ext>
          </a:extLst>
        </xdr:cNvPr>
        <xdr:cNvGrpSpPr>
          <a:grpSpLocks/>
        </xdr:cNvGrpSpPr>
      </xdr:nvGrpSpPr>
      <xdr:grpSpPr bwMode="auto">
        <a:xfrm>
          <a:off x="7077075" y="9525"/>
          <a:ext cx="190500" cy="190500"/>
          <a:chOff x="13896191" y="1813753"/>
          <a:chExt cx="211023" cy="178845"/>
        </a:xfrm>
      </xdr:grpSpPr>
      <xdr:sp macro="[0]!modfrmDateChoose.CalendarShow" textlink="">
        <xdr:nvSpPr>
          <xdr:cNvPr id="7210021" name="shCalendar_bck" hidden="1">
            <a:extLst>
              <a:ext uri="{FF2B5EF4-FFF2-40B4-BE49-F238E27FC236}">
                <a16:creationId xmlns:a16="http://schemas.microsoft.com/office/drawing/2014/main" id="{00000000-0008-0000-2200-000025046E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10022" name="shCalendar_1" descr="CalendarSmall.bmp" hidden="1">
            <a:extLst>
              <a:ext uri="{FF2B5EF4-FFF2-40B4-BE49-F238E27FC236}">
                <a16:creationId xmlns:a16="http://schemas.microsoft.com/office/drawing/2014/main" id="{00000000-0008-0000-2200-000026046E00}"/>
              </a:ext>
            </a:extLst>
          </xdr:cNvPr>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5.xml><?xml version="1.0" encoding="utf-8"?>
<xdr:wsDr xmlns:xdr="http://schemas.openxmlformats.org/drawingml/2006/spreadsheetDrawing" xmlns:a="http://schemas.openxmlformats.org/drawingml/2006/main">
  <xdr:twoCellAnchor editAs="oneCell">
    <xdr:from>
      <xdr:col>40</xdr:col>
      <xdr:colOff>200025</xdr:colOff>
      <xdr:row>0</xdr:row>
      <xdr:rowOff>114300</xdr:rowOff>
    </xdr:from>
    <xdr:to>
      <xdr:col>40</xdr:col>
      <xdr:colOff>390525</xdr:colOff>
      <xdr:row>0</xdr:row>
      <xdr:rowOff>304800</xdr:rowOff>
    </xdr:to>
    <xdr:grpSp>
      <xdr:nvGrpSpPr>
        <xdr:cNvPr id="7203032" name="shCalendar">
          <a:extLst>
            <a:ext uri="{FF2B5EF4-FFF2-40B4-BE49-F238E27FC236}">
              <a16:creationId xmlns:a16="http://schemas.microsoft.com/office/drawing/2014/main" id="{00000000-0008-0000-2700-0000D8E86D00}"/>
            </a:ext>
          </a:extLst>
        </xdr:cNvPr>
        <xdr:cNvGrpSpPr>
          <a:grpSpLocks/>
        </xdr:cNvGrpSpPr>
      </xdr:nvGrpSpPr>
      <xdr:grpSpPr bwMode="auto">
        <a:xfrm>
          <a:off x="68284725" y="114300"/>
          <a:ext cx="190500" cy="190500"/>
          <a:chOff x="13896191" y="1813753"/>
          <a:chExt cx="211023" cy="178845"/>
        </a:xfrm>
      </xdr:grpSpPr>
      <xdr:sp macro="[0]!modfrmDateChoose.CalendarShow" textlink="">
        <xdr:nvSpPr>
          <xdr:cNvPr id="7203033" name="shCalendar_bck">
            <a:extLst>
              <a:ext uri="{FF2B5EF4-FFF2-40B4-BE49-F238E27FC236}">
                <a16:creationId xmlns:a16="http://schemas.microsoft.com/office/drawing/2014/main" id="{00000000-0008-0000-2700-0000D9E86D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3034" name="shCalendar_1" descr="CalendarSmall.bmp">
            <a:extLst>
              <a:ext uri="{FF2B5EF4-FFF2-40B4-BE49-F238E27FC236}">
                <a16:creationId xmlns:a16="http://schemas.microsoft.com/office/drawing/2014/main" id="{00000000-0008-0000-2700-0000DAE86D00}"/>
              </a:ext>
            </a:extLst>
          </xdr:cNvPr>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0</xdr:colOff>
      <xdr:row>8</xdr:row>
      <xdr:rowOff>0</xdr:rowOff>
    </xdr:from>
    <xdr:to>
      <xdr:col>4</xdr:col>
      <xdr:colOff>219075</xdr:colOff>
      <xdr:row>8</xdr:row>
      <xdr:rowOff>219075</xdr:rowOff>
    </xdr:to>
    <xdr:pic macro="[0]!modInfo.MainSheetHelp">
      <xdr:nvPicPr>
        <xdr:cNvPr id="7208055" name="ExcludeHelp_1" descr="Справка по листу">
          <a:extLst>
            <a:ext uri="{FF2B5EF4-FFF2-40B4-BE49-F238E27FC236}">
              <a16:creationId xmlns:a16="http://schemas.microsoft.com/office/drawing/2014/main" id="{00000000-0008-0000-0500-000077FC6D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0"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8</xdr:row>
      <xdr:rowOff>0</xdr:rowOff>
    </xdr:from>
    <xdr:to>
      <xdr:col>7</xdr:col>
      <xdr:colOff>219075</xdr:colOff>
      <xdr:row>8</xdr:row>
      <xdr:rowOff>219075</xdr:rowOff>
    </xdr:to>
    <xdr:pic macro="[0]!modInfo.MainSheetHelp">
      <xdr:nvPicPr>
        <xdr:cNvPr id="7208056" name="ExcludeHelp_2" descr="Справка по листу">
          <a:extLst>
            <a:ext uri="{FF2B5EF4-FFF2-40B4-BE49-F238E27FC236}">
              <a16:creationId xmlns:a16="http://schemas.microsoft.com/office/drawing/2014/main" id="{00000000-0008-0000-0500-000078FC6D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91025"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8</xdr:row>
      <xdr:rowOff>0</xdr:rowOff>
    </xdr:from>
    <xdr:to>
      <xdr:col>10</xdr:col>
      <xdr:colOff>219075</xdr:colOff>
      <xdr:row>8</xdr:row>
      <xdr:rowOff>219075</xdr:rowOff>
    </xdr:to>
    <xdr:pic macro="[0]!modInfo.MainSheetHelp">
      <xdr:nvPicPr>
        <xdr:cNvPr id="7208057" name="ExcludeHelp_2" descr="Справка по листу">
          <a:extLst>
            <a:ext uri="{FF2B5EF4-FFF2-40B4-BE49-F238E27FC236}">
              <a16:creationId xmlns:a16="http://schemas.microsoft.com/office/drawing/2014/main" id="{00000000-0008-0000-0500-000079FC6D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81925"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0</xdr:col>
      <xdr:colOff>0</xdr:colOff>
      <xdr:row>3</xdr:row>
      <xdr:rowOff>0</xdr:rowOff>
    </xdr:from>
    <xdr:to>
      <xdr:col>2</xdr:col>
      <xdr:colOff>238125</xdr:colOff>
      <xdr:row>3</xdr:row>
      <xdr:rowOff>247650</xdr:rowOff>
    </xdr:to>
    <xdr:pic macro="[0]!modThisWorkbook.Freeze_Panes">
      <xdr:nvPicPr>
        <xdr:cNvPr id="7208058" name="FREEZE_PANES" descr="update_org.png">
          <a:extLst>
            <a:ext uri="{FF2B5EF4-FFF2-40B4-BE49-F238E27FC236}">
              <a16:creationId xmlns:a16="http://schemas.microsoft.com/office/drawing/2014/main" id="{00000000-0008-0000-0500-00007AFC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3</xdr:row>
      <xdr:rowOff>0</xdr:rowOff>
    </xdr:from>
    <xdr:to>
      <xdr:col>3</xdr:col>
      <xdr:colOff>0</xdr:colOff>
      <xdr:row>3</xdr:row>
      <xdr:rowOff>247650</xdr:rowOff>
    </xdr:to>
    <xdr:pic macro="[0]!modThisWorkbook.Freeze_Panes">
      <xdr:nvPicPr>
        <xdr:cNvPr id="7208059" name="UNFREEZE_PANES" descr="update_org.png" hidden="1">
          <a:extLst>
            <a:ext uri="{FF2B5EF4-FFF2-40B4-BE49-F238E27FC236}">
              <a16:creationId xmlns:a16="http://schemas.microsoft.com/office/drawing/2014/main" id="{00000000-0008-0000-0500-00007BFC6D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14</xdr:col>
      <xdr:colOff>38100</xdr:colOff>
      <xdr:row>17</xdr:row>
      <xdr:rowOff>0</xdr:rowOff>
    </xdr:from>
    <xdr:to>
      <xdr:col>14</xdr:col>
      <xdr:colOff>228600</xdr:colOff>
      <xdr:row>17</xdr:row>
      <xdr:rowOff>190500</xdr:rowOff>
    </xdr:to>
    <xdr:grpSp>
      <xdr:nvGrpSpPr>
        <xdr:cNvPr id="7201434" name="shCalendar" hidden="1">
          <a:extLst>
            <a:ext uri="{FF2B5EF4-FFF2-40B4-BE49-F238E27FC236}">
              <a16:creationId xmlns:a16="http://schemas.microsoft.com/office/drawing/2014/main" id="{00000000-0008-0000-0600-00009AE26D00}"/>
            </a:ext>
          </a:extLst>
        </xdr:cNvPr>
        <xdr:cNvGrpSpPr>
          <a:grpSpLocks/>
        </xdr:cNvGrpSpPr>
      </xdr:nvGrpSpPr>
      <xdr:grpSpPr bwMode="auto">
        <a:xfrm>
          <a:off x="11925300" y="819150"/>
          <a:ext cx="190500" cy="190500"/>
          <a:chOff x="13896191" y="1813753"/>
          <a:chExt cx="211023" cy="178845"/>
        </a:xfrm>
      </xdr:grpSpPr>
      <xdr:sp macro="[0]!modfrmDateChoose.CalendarShow" textlink="">
        <xdr:nvSpPr>
          <xdr:cNvPr id="7201441" name="shCalendar_bck" hidden="1">
            <a:extLst>
              <a:ext uri="{FF2B5EF4-FFF2-40B4-BE49-F238E27FC236}">
                <a16:creationId xmlns:a16="http://schemas.microsoft.com/office/drawing/2014/main" id="{00000000-0008-0000-0600-0000A1E26D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1442" name="shCalendar_1" descr="CalendarSmall.bmp" hidden="1">
            <a:extLst>
              <a:ext uri="{FF2B5EF4-FFF2-40B4-BE49-F238E27FC236}">
                <a16:creationId xmlns:a16="http://schemas.microsoft.com/office/drawing/2014/main" id="{00000000-0008-0000-0600-0000A2E26D00}"/>
              </a:ext>
            </a:extLst>
          </xdr:cNvPr>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9</xdr:col>
      <xdr:colOff>0</xdr:colOff>
      <xdr:row>16</xdr:row>
      <xdr:rowOff>0</xdr:rowOff>
    </xdr:from>
    <xdr:to>
      <xdr:col>9</xdr:col>
      <xdr:colOff>219075</xdr:colOff>
      <xdr:row>16</xdr:row>
      <xdr:rowOff>219075</xdr:rowOff>
    </xdr:to>
    <xdr:pic macro="[0]!modInfo.MainSheetHelp">
      <xdr:nvPicPr>
        <xdr:cNvPr id="7201435" name="ExcludeHelp_1" descr="Справка по листу">
          <a:extLst>
            <a:ext uri="{FF2B5EF4-FFF2-40B4-BE49-F238E27FC236}">
              <a16:creationId xmlns:a16="http://schemas.microsoft.com/office/drawing/2014/main" id="{00000000-0008-0000-0600-00009BE2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77125"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16</xdr:row>
      <xdr:rowOff>0</xdr:rowOff>
    </xdr:from>
    <xdr:to>
      <xdr:col>10</xdr:col>
      <xdr:colOff>219075</xdr:colOff>
      <xdr:row>16</xdr:row>
      <xdr:rowOff>219075</xdr:rowOff>
    </xdr:to>
    <xdr:pic macro="[0]!modInfo.MainSheetHelp">
      <xdr:nvPicPr>
        <xdr:cNvPr id="7201436" name="ExcludeHelp_2" descr="Справка по листу">
          <a:extLst>
            <a:ext uri="{FF2B5EF4-FFF2-40B4-BE49-F238E27FC236}">
              <a16:creationId xmlns:a16="http://schemas.microsoft.com/office/drawing/2014/main" id="{00000000-0008-0000-0600-00009CE2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668000"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14</xdr:col>
      <xdr:colOff>0</xdr:colOff>
      <xdr:row>16</xdr:row>
      <xdr:rowOff>0</xdr:rowOff>
    </xdr:from>
    <xdr:to>
      <xdr:col>14</xdr:col>
      <xdr:colOff>219075</xdr:colOff>
      <xdr:row>16</xdr:row>
      <xdr:rowOff>219075</xdr:rowOff>
    </xdr:to>
    <xdr:pic macro="[0]!modInfo.MainSheetHelp">
      <xdr:nvPicPr>
        <xdr:cNvPr id="7201437" name="ExcludeHelp_3" descr="Справка по листу">
          <a:extLst>
            <a:ext uri="{FF2B5EF4-FFF2-40B4-BE49-F238E27FC236}">
              <a16:creationId xmlns:a16="http://schemas.microsoft.com/office/drawing/2014/main" id="{00000000-0008-0000-0600-00009DE2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420725"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4</xdr:col>
      <xdr:colOff>28576</xdr:colOff>
      <xdr:row>29</xdr:row>
      <xdr:rowOff>2</xdr:rowOff>
    </xdr:from>
    <xdr:to>
      <xdr:col>4</xdr:col>
      <xdr:colOff>3343276</xdr:colOff>
      <xdr:row>30</xdr:row>
      <xdr:rowOff>1</xdr:rowOff>
    </xdr:to>
    <xdr:sp macro="[0]!modList02.cmdDoIt_Click_Handler" textlink="">
      <xdr:nvSpPr>
        <xdr:cNvPr id="24" name="cmdCreateSheets" hidden="1">
          <a:extLst>
            <a:ext uri="{FF2B5EF4-FFF2-40B4-BE49-F238E27FC236}">
              <a16:creationId xmlns:a16="http://schemas.microsoft.com/office/drawing/2014/main" id="{00000000-0008-0000-0600-000018000000}"/>
            </a:ext>
          </a:extLst>
        </xdr:cNvPr>
        <xdr:cNvSpPr>
          <a:spLocks noChangeArrowheads="1"/>
        </xdr:cNvSpPr>
      </xdr:nvSpPr>
      <xdr:spPr bwMode="auto">
        <a:xfrm>
          <a:off x="685801" y="2371727"/>
          <a:ext cx="3314700" cy="295274"/>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Сформировать список листов</a:t>
          </a:r>
        </a:p>
      </xdr:txBody>
    </xdr:sp>
    <xdr:clientData/>
  </xdr:twoCellAnchor>
  <xdr:twoCellAnchor>
    <xdr:from>
      <xdr:col>0</xdr:col>
      <xdr:colOff>0</xdr:colOff>
      <xdr:row>4</xdr:row>
      <xdr:rowOff>0</xdr:rowOff>
    </xdr:from>
    <xdr:to>
      <xdr:col>2</xdr:col>
      <xdr:colOff>238125</xdr:colOff>
      <xdr:row>4</xdr:row>
      <xdr:rowOff>247650</xdr:rowOff>
    </xdr:to>
    <xdr:pic macro="[0]!modThisWorkbook.Freeze_Panes">
      <xdr:nvPicPr>
        <xdr:cNvPr id="7201439" name="FREEZE_PANES" descr="update_org.png">
          <a:extLst>
            <a:ext uri="{FF2B5EF4-FFF2-40B4-BE49-F238E27FC236}">
              <a16:creationId xmlns:a16="http://schemas.microsoft.com/office/drawing/2014/main" id="{00000000-0008-0000-0600-00009FE26D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201440" name="UNFREEZE_PANES" descr="update_org.png" hidden="1">
          <a:extLst>
            <a:ext uri="{FF2B5EF4-FFF2-40B4-BE49-F238E27FC236}">
              <a16:creationId xmlns:a16="http://schemas.microsoft.com/office/drawing/2014/main" id="{00000000-0008-0000-0600-0000A0E26D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6" name="FREEZE_PANES" descr="update_org.png">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7" name="UNFREEZE_PANES" descr="update_org.png" hidden="1">
          <a:extLst>
            <a:ext uri="{FF2B5EF4-FFF2-40B4-BE49-F238E27FC236}">
              <a16:creationId xmlns:a16="http://schemas.microsoft.com/office/drawing/2014/main" id="{00000000-0008-0000-08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8" name="shCalendar" hidden="1">
          <a:extLst>
            <a:ext uri="{FF2B5EF4-FFF2-40B4-BE49-F238E27FC236}">
              <a16:creationId xmlns:a16="http://schemas.microsoft.com/office/drawing/2014/main" id="{00000000-0008-0000-0800-000008000000}"/>
            </a:ext>
          </a:extLst>
        </xdr:cNvPr>
        <xdr:cNvGrpSpPr>
          <a:grpSpLocks/>
        </xdr:cNvGrpSpPr>
      </xdr:nvGrpSpPr>
      <xdr:grpSpPr bwMode="auto">
        <a:xfrm>
          <a:off x="6419850" y="6267450"/>
          <a:ext cx="190500" cy="190500"/>
          <a:chOff x="13896191" y="1813753"/>
          <a:chExt cx="211023" cy="178845"/>
        </a:xfrm>
      </xdr:grpSpPr>
      <xdr:sp macro="[0]!modfrmDateChoose.CalendarShow" textlink="">
        <xdr:nvSpPr>
          <xdr:cNvPr id="9" name="shCalendar_bck" hidden="1">
            <a:extLst>
              <a:ext uri="{FF2B5EF4-FFF2-40B4-BE49-F238E27FC236}">
                <a16:creationId xmlns:a16="http://schemas.microsoft.com/office/drawing/2014/main" id="{00000000-0008-0000-0800-000009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0" name="shCalendar_1" descr="CalendarSmall.bmp" hidden="1">
            <a:extLst>
              <a:ext uri="{FF2B5EF4-FFF2-40B4-BE49-F238E27FC236}">
                <a16:creationId xmlns:a16="http://schemas.microsoft.com/office/drawing/2014/main" id="{00000000-0008-0000-0800-00000A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1561" name="FREEZE_PANES" descr="update_org.png">
          <a:extLst>
            <a:ext uri="{FF2B5EF4-FFF2-40B4-BE49-F238E27FC236}">
              <a16:creationId xmlns:a16="http://schemas.microsoft.com/office/drawing/2014/main" id="{00000000-0008-0000-0900-0000C91F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1562" name="UNFREEZE_PANES" descr="update_org.png" hidden="1">
          <a:extLst>
            <a:ext uri="{FF2B5EF4-FFF2-40B4-BE49-F238E27FC236}">
              <a16:creationId xmlns:a16="http://schemas.microsoft.com/office/drawing/2014/main" id="{00000000-0008-0000-0900-0000CA1F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4" name="FREEZE_PANES" descr="update_org.png">
          <a:extLst>
            <a:ext uri="{FF2B5EF4-FFF2-40B4-BE49-F238E27FC236}">
              <a16:creationId xmlns:a16="http://schemas.microsoft.com/office/drawing/2014/main" id="{00000000-0008-0000-0A00-00002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5" name="UNFREEZE_PANES" descr="update_org.png" hidden="1">
          <a:extLst>
            <a:ext uri="{FF2B5EF4-FFF2-40B4-BE49-F238E27FC236}">
              <a16:creationId xmlns:a16="http://schemas.microsoft.com/office/drawing/2014/main" id="{00000000-0008-0000-0A00-00002D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a:extLst>
            <a:ext uri="{FF2B5EF4-FFF2-40B4-BE49-F238E27FC236}">
              <a16:creationId xmlns:a16="http://schemas.microsoft.com/office/drawing/2014/main" id="{00000000-0008-0000-0A00-000004000000}"/>
            </a:ext>
          </a:extLst>
        </xdr:cNvPr>
        <xdr:cNvGrpSpPr>
          <a:grpSpLocks/>
        </xdr:cNvGrpSpPr>
      </xdr:nvGrpSpPr>
      <xdr:grpSpPr bwMode="auto">
        <a:xfrm>
          <a:off x="6419850" y="626745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0A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0A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solidFill>
          <a:srgbClr val="DDDDDD"/>
        </a:solidFill>
        <a:ln w="6350" cap="sq" algn="ctr">
          <a:solidFill>
            <a:srgbClr val="969696"/>
          </a:solidFill>
          <a:miter lim="800000"/>
          <a:headEnd/>
          <a:tailEnd/>
        </a:ln>
        <a:effectLst/>
      </a:spPr>
      <a:bodyPr vertOverflow="clip" wrap="square" lIns="27432" tIns="18288" rIns="27432" bIns="18288" anchor="ctr" upright="1"/>
      <a:lstStyle>
        <a:defPPr algn="ctr" rtl="0">
          <a:defRPr sz="1000" b="0" i="0" u="none" strike="noStrike" baseline="0">
            <a:solidFill>
              <a:srgbClr val="000000"/>
            </a:solidFill>
            <a:latin typeface="Tahoma"/>
            <a:ea typeface="Tahoma"/>
            <a:cs typeface="Tahoma"/>
          </a:defRPr>
        </a:defPPr>
      </a:lstStyle>
    </a:spDef>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0.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1.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2.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3.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4.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5.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6.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_________Microsoft_Word_97_2003.doc"/></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7.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18.bin"/></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19.bin"/></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0.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1.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0">
    <tabColor rgb="FFFFCC99"/>
  </sheetPr>
  <dimension ref="A1"/>
  <sheetViews>
    <sheetView showGridLines="0" workbookViewId="0"/>
  </sheetViews>
  <sheetFormatPr defaultRowHeight="11.25"/>
  <cols>
    <col min="1" max="16384" width="9.140625" style="174"/>
  </cols>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2">
    <tabColor theme="0" tint="-0.249977111117893"/>
  </sheetPr>
  <dimension ref="A1:T19"/>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49</v>
      </c>
    </row>
    <row r="2" spans="1:20" ht="22.5">
      <c r="F2" s="1197" t="s">
        <v>491</v>
      </c>
      <c r="G2" s="1198"/>
      <c r="H2" s="1199"/>
      <c r="I2" s="434"/>
    </row>
    <row r="3" spans="1:20" ht="3" customHeight="1"/>
    <row r="4" spans="1:20" s="190" customFormat="1" ht="11.25">
      <c r="A4" s="214"/>
      <c r="B4" s="214"/>
      <c r="C4" s="214"/>
      <c r="D4" s="214"/>
      <c r="F4" s="1149" t="s">
        <v>454</v>
      </c>
      <c r="G4" s="1149"/>
      <c r="H4" s="1149"/>
      <c r="I4" s="1200" t="s">
        <v>455</v>
      </c>
      <c r="J4" s="214"/>
      <c r="K4" s="214"/>
      <c r="L4" s="214"/>
      <c r="M4" s="214"/>
      <c r="N4" s="214"/>
      <c r="O4" s="214"/>
      <c r="P4" s="214"/>
      <c r="Q4" s="214"/>
      <c r="R4" s="214"/>
      <c r="S4" s="214"/>
      <c r="T4" s="214"/>
    </row>
    <row r="5" spans="1:20" s="190" customFormat="1" ht="11.25" customHeight="1">
      <c r="A5" s="214"/>
      <c r="B5" s="214"/>
      <c r="C5" s="214"/>
      <c r="D5" s="214"/>
      <c r="F5" s="318" t="s">
        <v>92</v>
      </c>
      <c r="G5" s="335" t="s">
        <v>457</v>
      </c>
      <c r="H5" s="317" t="s">
        <v>442</v>
      </c>
      <c r="I5" s="1200"/>
      <c r="J5" s="214"/>
      <c r="K5" s="214"/>
      <c r="L5" s="214"/>
      <c r="M5" s="214"/>
      <c r="N5" s="214"/>
      <c r="O5" s="214"/>
      <c r="P5" s="214"/>
      <c r="Q5" s="214"/>
      <c r="R5" s="214"/>
      <c r="S5" s="214"/>
      <c r="T5" s="214"/>
    </row>
    <row r="6" spans="1:20" s="190" customFormat="1" ht="12" customHeight="1">
      <c r="A6" s="214"/>
      <c r="B6" s="214"/>
      <c r="C6" s="214"/>
      <c r="D6" s="214"/>
      <c r="F6" s="319" t="s">
        <v>93</v>
      </c>
      <c r="G6" s="321">
        <v>2</v>
      </c>
      <c r="H6" s="322">
        <v>3</v>
      </c>
      <c r="I6" s="320">
        <v>4</v>
      </c>
      <c r="J6" s="214">
        <v>4</v>
      </c>
      <c r="K6" s="214"/>
      <c r="L6" s="214"/>
      <c r="M6" s="214"/>
      <c r="N6" s="214"/>
      <c r="O6" s="214"/>
      <c r="P6" s="214"/>
      <c r="Q6" s="214"/>
      <c r="R6" s="214"/>
      <c r="S6" s="214"/>
      <c r="T6" s="214"/>
    </row>
    <row r="7" spans="1:20" s="190" customFormat="1" ht="18.75">
      <c r="A7" s="214"/>
      <c r="B7" s="214"/>
      <c r="C7" s="214"/>
      <c r="D7" s="214"/>
      <c r="F7" s="333">
        <v>1</v>
      </c>
      <c r="G7" s="415" t="s">
        <v>492</v>
      </c>
      <c r="H7" s="316" t="str">
        <f>IF(dateCh="","",dateCh)</f>
        <v>05.12.2022</v>
      </c>
      <c r="I7" s="196" t="s">
        <v>493</v>
      </c>
      <c r="J7" s="332"/>
      <c r="K7" s="214"/>
      <c r="L7" s="214"/>
      <c r="M7" s="214"/>
      <c r="N7" s="214"/>
      <c r="O7" s="214"/>
      <c r="P7" s="214"/>
      <c r="Q7" s="214"/>
      <c r="R7" s="214"/>
      <c r="S7" s="214"/>
      <c r="T7" s="214"/>
    </row>
    <row r="8" spans="1:20" s="190" customFormat="1" ht="45">
      <c r="A8" s="1201">
        <v>1</v>
      </c>
      <c r="B8" s="214"/>
      <c r="C8" s="214"/>
      <c r="D8" s="214"/>
      <c r="F8" s="333" t="str">
        <f>"2." &amp;mergeValue(A8)</f>
        <v>2.1</v>
      </c>
      <c r="G8" s="415" t="s">
        <v>494</v>
      </c>
      <c r="H8" s="316"/>
      <c r="I8" s="196" t="s">
        <v>590</v>
      </c>
      <c r="J8" s="332"/>
      <c r="K8" s="214"/>
      <c r="L8" s="214"/>
      <c r="M8" s="214"/>
      <c r="N8" s="214"/>
      <c r="O8" s="214"/>
      <c r="P8" s="214"/>
      <c r="Q8" s="214"/>
      <c r="R8" s="214"/>
      <c r="S8" s="214"/>
      <c r="T8" s="214"/>
    </row>
    <row r="9" spans="1:20" s="190" customFormat="1" ht="22.5">
      <c r="A9" s="1201"/>
      <c r="B9" s="214"/>
      <c r="C9" s="214"/>
      <c r="D9" s="214"/>
      <c r="F9" s="333" t="str">
        <f>"3." &amp;mergeValue(A9)</f>
        <v>3.1</v>
      </c>
      <c r="G9" s="415" t="s">
        <v>495</v>
      </c>
      <c r="H9" s="316"/>
      <c r="I9" s="196" t="s">
        <v>588</v>
      </c>
      <c r="J9" s="332"/>
      <c r="K9" s="214"/>
      <c r="L9" s="214"/>
      <c r="M9" s="214"/>
      <c r="N9" s="214"/>
      <c r="O9" s="214"/>
      <c r="P9" s="214"/>
      <c r="Q9" s="214"/>
      <c r="R9" s="214"/>
      <c r="S9" s="214"/>
      <c r="T9" s="214"/>
    </row>
    <row r="10" spans="1:20" s="190" customFormat="1" ht="22.5">
      <c r="A10" s="1201"/>
      <c r="B10" s="214"/>
      <c r="C10" s="214"/>
      <c r="D10" s="214"/>
      <c r="F10" s="333" t="str">
        <f>"4."&amp;mergeValue(A10)</f>
        <v>4.1</v>
      </c>
      <c r="G10" s="415" t="s">
        <v>496</v>
      </c>
      <c r="H10" s="317" t="s">
        <v>458</v>
      </c>
      <c r="I10" s="196"/>
      <c r="J10" s="332"/>
      <c r="K10" s="214"/>
      <c r="L10" s="214"/>
      <c r="M10" s="214"/>
      <c r="N10" s="214"/>
      <c r="O10" s="214"/>
      <c r="P10" s="214"/>
      <c r="Q10" s="214"/>
      <c r="R10" s="214"/>
      <c r="S10" s="214"/>
      <c r="T10" s="214"/>
    </row>
    <row r="11" spans="1:20" s="190" customFormat="1" ht="18.75">
      <c r="A11" s="1201"/>
      <c r="B11" s="1201">
        <v>1</v>
      </c>
      <c r="C11" s="342"/>
      <c r="D11" s="342"/>
      <c r="F11" s="333" t="str">
        <f>"4."&amp;mergeValue(A11) &amp;"."&amp;mergeValue(B11)</f>
        <v>4.1.1</v>
      </c>
      <c r="G11" s="323" t="s">
        <v>592</v>
      </c>
      <c r="H11" s="316" t="str">
        <f>IF(region_name="","",region_name)</f>
        <v>Челябинская область</v>
      </c>
      <c r="I11" s="196" t="s">
        <v>499</v>
      </c>
      <c r="J11" s="332"/>
      <c r="K11" s="214"/>
      <c r="L11" s="214"/>
      <c r="M11" s="214"/>
      <c r="N11" s="214"/>
      <c r="O11" s="214"/>
      <c r="P11" s="214"/>
      <c r="Q11" s="214"/>
      <c r="R11" s="214"/>
      <c r="S11" s="214"/>
      <c r="T11" s="214"/>
    </row>
    <row r="12" spans="1:20" s="190" customFormat="1" ht="22.5">
      <c r="A12" s="1201"/>
      <c r="B12" s="1201"/>
      <c r="C12" s="1201">
        <v>1</v>
      </c>
      <c r="D12" s="342"/>
      <c r="F12" s="333" t="str">
        <f>"4."&amp;mergeValue(A12) &amp;"."&amp;mergeValue(B12)&amp;"."&amp;mergeValue(C12)</f>
        <v>4.1.1.1</v>
      </c>
      <c r="G12" s="339" t="s">
        <v>497</v>
      </c>
      <c r="H12" s="316"/>
      <c r="I12" s="196" t="s">
        <v>500</v>
      </c>
      <c r="J12" s="332"/>
      <c r="K12" s="214"/>
      <c r="L12" s="214"/>
      <c r="M12" s="214"/>
      <c r="N12" s="214"/>
      <c r="O12" s="214"/>
      <c r="P12" s="214"/>
      <c r="Q12" s="214"/>
      <c r="R12" s="214"/>
      <c r="S12" s="214"/>
      <c r="T12" s="214"/>
    </row>
    <row r="13" spans="1:20" s="190" customFormat="1" ht="39" customHeight="1">
      <c r="A13" s="1201"/>
      <c r="B13" s="1201"/>
      <c r="C13" s="1201"/>
      <c r="D13" s="342">
        <v>1</v>
      </c>
      <c r="F13" s="333" t="str">
        <f>"4."&amp;mergeValue(A13) &amp;"."&amp;mergeValue(B13)&amp;"."&amp;mergeValue(C13)&amp;"."&amp;mergeValue(D13)</f>
        <v>4.1.1.1.1</v>
      </c>
      <c r="G13" s="418" t="s">
        <v>498</v>
      </c>
      <c r="H13" s="316"/>
      <c r="I13" s="1202" t="s">
        <v>591</v>
      </c>
      <c r="J13" s="332"/>
      <c r="K13" s="214"/>
      <c r="L13" s="214"/>
      <c r="M13" s="214"/>
      <c r="N13" s="214"/>
      <c r="O13" s="214"/>
      <c r="P13" s="214"/>
      <c r="Q13" s="214"/>
      <c r="R13" s="214"/>
      <c r="S13" s="214"/>
      <c r="T13" s="214"/>
    </row>
    <row r="14" spans="1:20" s="190" customFormat="1" ht="18.75">
      <c r="A14" s="1201"/>
      <c r="B14" s="1201"/>
      <c r="C14" s="1201"/>
      <c r="D14" s="342"/>
      <c r="F14" s="336"/>
      <c r="G14" s="150" t="s">
        <v>4</v>
      </c>
      <c r="H14" s="341"/>
      <c r="I14" s="1202"/>
      <c r="J14" s="332"/>
      <c r="K14" s="214"/>
      <c r="L14" s="214"/>
      <c r="M14" s="214"/>
      <c r="N14" s="214"/>
      <c r="O14" s="214"/>
      <c r="P14" s="214"/>
      <c r="Q14" s="214"/>
      <c r="R14" s="214"/>
      <c r="S14" s="214"/>
      <c r="T14" s="214"/>
    </row>
    <row r="15" spans="1:20" s="190" customFormat="1" ht="18.75">
      <c r="A15" s="1201"/>
      <c r="B15" s="1201"/>
      <c r="C15" s="342"/>
      <c r="D15" s="342"/>
      <c r="F15" s="419"/>
      <c r="G15" s="195" t="s">
        <v>403</v>
      </c>
      <c r="H15" s="420"/>
      <c r="I15" s="421"/>
      <c r="J15" s="332"/>
      <c r="K15" s="214"/>
      <c r="L15" s="214"/>
      <c r="M15" s="214"/>
      <c r="N15" s="214"/>
      <c r="O15" s="214"/>
      <c r="P15" s="214"/>
      <c r="Q15" s="214"/>
      <c r="R15" s="214"/>
      <c r="S15" s="214"/>
      <c r="T15" s="214"/>
    </row>
    <row r="16" spans="1:20" s="190" customFormat="1" ht="18.75">
      <c r="A16" s="1201"/>
      <c r="B16" s="214"/>
      <c r="C16" s="214"/>
      <c r="D16" s="214"/>
      <c r="F16" s="336"/>
      <c r="G16" s="155" t="s">
        <v>506</v>
      </c>
      <c r="H16" s="337"/>
      <c r="I16" s="338"/>
      <c r="J16" s="332"/>
      <c r="K16" s="214"/>
      <c r="L16" s="214"/>
      <c r="M16" s="214"/>
      <c r="N16" s="214"/>
      <c r="O16" s="214"/>
      <c r="P16" s="214"/>
      <c r="Q16" s="214"/>
      <c r="R16" s="214"/>
      <c r="S16" s="214"/>
      <c r="T16" s="214"/>
    </row>
    <row r="17" spans="1:20" s="190" customFormat="1" ht="18.75">
      <c r="A17" s="214"/>
      <c r="B17" s="214"/>
      <c r="C17" s="214"/>
      <c r="D17" s="214"/>
      <c r="F17" s="336"/>
      <c r="G17" s="165" t="s">
        <v>505</v>
      </c>
      <c r="H17" s="337"/>
      <c r="I17" s="338"/>
      <c r="J17" s="332"/>
      <c r="K17" s="214"/>
      <c r="L17" s="214"/>
      <c r="M17" s="214"/>
      <c r="N17" s="214"/>
      <c r="O17" s="214"/>
      <c r="P17" s="214"/>
      <c r="Q17" s="214"/>
      <c r="R17" s="214"/>
      <c r="S17" s="214"/>
      <c r="T17" s="214"/>
    </row>
    <row r="18" spans="1:20" s="325" customFormat="1" ht="3" customHeight="1">
      <c r="A18" s="326"/>
      <c r="B18" s="326"/>
      <c r="C18" s="326"/>
      <c r="D18" s="326"/>
      <c r="F18" s="343"/>
      <c r="G18" s="344"/>
      <c r="H18" s="345"/>
      <c r="I18" s="346"/>
      <c r="J18" s="326"/>
      <c r="K18" s="326"/>
      <c r="L18" s="326"/>
      <c r="M18" s="326"/>
      <c r="N18" s="326"/>
      <c r="O18" s="326"/>
      <c r="P18" s="326"/>
      <c r="Q18" s="326"/>
      <c r="R18" s="326"/>
      <c r="S18" s="326"/>
      <c r="T18" s="326"/>
    </row>
    <row r="19" spans="1:20" s="325" customFormat="1" ht="15" customHeight="1">
      <c r="A19" s="326"/>
      <c r="B19" s="326"/>
      <c r="C19" s="326"/>
      <c r="D19" s="326"/>
      <c r="F19" s="324"/>
      <c r="G19" s="1196" t="s">
        <v>593</v>
      </c>
      <c r="H19" s="1196"/>
      <c r="I19" s="226"/>
      <c r="J19" s="326"/>
      <c r="K19" s="326"/>
      <c r="L19" s="326"/>
      <c r="M19" s="326"/>
      <c r="N19" s="326"/>
      <c r="O19" s="326"/>
      <c r="P19" s="326"/>
      <c r="Q19" s="326"/>
      <c r="R19" s="326"/>
      <c r="S19" s="326"/>
      <c r="T19" s="326"/>
    </row>
  </sheetData>
  <sheetProtection algorithmName="SHA-512" hashValue="w02m2K9CSRP8WwdfHZGBmZbpPjjYtjN3JF5L9EIGleC0WMjXFR2nPm7UIBXdvmBckEURuqubueZ8unPw8gXFMQ==" saltValue="UBzNplMzqeBF1404wFZcRg==" spinCount="100000"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2">
    <tabColor rgb="FFEAEBEE"/>
    <pageSetUpPr fitToPage="1"/>
  </sheetPr>
  <dimension ref="A1:AC34"/>
  <sheetViews>
    <sheetView showGridLines="0" topLeftCell="I4" zoomScaleNormal="100" workbookViewId="0"/>
  </sheetViews>
  <sheetFormatPr defaultColWidth="10.5703125" defaultRowHeight="14.25"/>
  <cols>
    <col min="1" max="6" width="10.5703125" style="585" hidden="1" customWidth="1"/>
    <col min="7" max="8" width="9.140625" style="591" hidden="1" customWidth="1"/>
    <col min="9" max="9" width="3.7109375" style="531" customWidth="1"/>
    <col min="10" max="11" width="3.7109375" style="530" customWidth="1"/>
    <col min="12" max="12" width="12.7109375" style="523" customWidth="1"/>
    <col min="13" max="13" width="44.7109375" style="523" customWidth="1"/>
    <col min="14" max="14" width="1.7109375" style="523" hidden="1" customWidth="1"/>
    <col min="15" max="15" width="29.7109375" style="523" hidden="1" customWidth="1"/>
    <col min="16" max="17" width="23.7109375" style="523" hidden="1" customWidth="1"/>
    <col min="18" max="18" width="11.7109375" style="523" customWidth="1"/>
    <col min="19" max="19" width="3.7109375" style="523" customWidth="1"/>
    <col min="20" max="20" width="11.7109375" style="523" customWidth="1"/>
    <col min="21" max="21" width="8.5703125" style="523" hidden="1" customWidth="1"/>
    <col min="22" max="22" width="4.7109375" style="523" customWidth="1"/>
    <col min="23" max="23" width="115.7109375" style="523" customWidth="1"/>
    <col min="24" max="25" width="10.5703125" style="585"/>
    <col min="26" max="26" width="11.140625" style="585" customWidth="1"/>
    <col min="27" max="29" width="10.5703125" style="585"/>
    <col min="30" max="249" width="10.5703125" style="523"/>
    <col min="250" max="257" width="0" style="523" hidden="1" customWidth="1"/>
    <col min="258" max="258" width="3.7109375" style="523" customWidth="1"/>
    <col min="259" max="259" width="3.85546875" style="523" customWidth="1"/>
    <col min="260" max="260" width="3.7109375" style="523" customWidth="1"/>
    <col min="261" max="261" width="12.7109375" style="523" customWidth="1"/>
    <col min="262" max="262" width="52.7109375" style="523" customWidth="1"/>
    <col min="263" max="266" width="0" style="523" hidden="1" customWidth="1"/>
    <col min="267" max="267" width="12.28515625" style="523" customWidth="1"/>
    <col min="268" max="268" width="6.42578125" style="523" customWidth="1"/>
    <col min="269" max="269" width="12.28515625" style="523" customWidth="1"/>
    <col min="270" max="270" width="0" style="523" hidden="1" customWidth="1"/>
    <col min="271" max="271" width="3.7109375" style="523" customWidth="1"/>
    <col min="272" max="272" width="11.140625" style="523" bestFit="1" customWidth="1"/>
    <col min="273" max="274" width="10.5703125" style="523"/>
    <col min="275" max="275" width="11.140625" style="523" customWidth="1"/>
    <col min="276" max="505" width="10.5703125" style="523"/>
    <col min="506" max="513" width="0" style="523" hidden="1" customWidth="1"/>
    <col min="514" max="514" width="3.7109375" style="523" customWidth="1"/>
    <col min="515" max="515" width="3.85546875" style="523" customWidth="1"/>
    <col min="516" max="516" width="3.7109375" style="523" customWidth="1"/>
    <col min="517" max="517" width="12.7109375" style="523" customWidth="1"/>
    <col min="518" max="518" width="52.7109375" style="523" customWidth="1"/>
    <col min="519" max="522" width="0" style="523" hidden="1" customWidth="1"/>
    <col min="523" max="523" width="12.28515625" style="523" customWidth="1"/>
    <col min="524" max="524" width="6.42578125" style="523" customWidth="1"/>
    <col min="525" max="525" width="12.28515625" style="523" customWidth="1"/>
    <col min="526" max="526" width="0" style="523" hidden="1" customWidth="1"/>
    <col min="527" max="527" width="3.7109375" style="523" customWidth="1"/>
    <col min="528" max="528" width="11.140625" style="523" bestFit="1" customWidth="1"/>
    <col min="529" max="530" width="10.5703125" style="523"/>
    <col min="531" max="531" width="11.140625" style="523" customWidth="1"/>
    <col min="532" max="761" width="10.5703125" style="523"/>
    <col min="762" max="769" width="0" style="523" hidden="1" customWidth="1"/>
    <col min="770" max="770" width="3.7109375" style="523" customWidth="1"/>
    <col min="771" max="771" width="3.85546875" style="523" customWidth="1"/>
    <col min="772" max="772" width="3.7109375" style="523" customWidth="1"/>
    <col min="773" max="773" width="12.7109375" style="523" customWidth="1"/>
    <col min="774" max="774" width="52.7109375" style="523" customWidth="1"/>
    <col min="775" max="778" width="0" style="523" hidden="1" customWidth="1"/>
    <col min="779" max="779" width="12.28515625" style="523" customWidth="1"/>
    <col min="780" max="780" width="6.42578125" style="523" customWidth="1"/>
    <col min="781" max="781" width="12.28515625" style="523" customWidth="1"/>
    <col min="782" max="782" width="0" style="523" hidden="1" customWidth="1"/>
    <col min="783" max="783" width="3.7109375" style="523" customWidth="1"/>
    <col min="784" max="784" width="11.140625" style="523" bestFit="1" customWidth="1"/>
    <col min="785" max="786" width="10.5703125" style="523"/>
    <col min="787" max="787" width="11.140625" style="523" customWidth="1"/>
    <col min="788" max="1017" width="10.5703125" style="523"/>
    <col min="1018" max="1025" width="0" style="523" hidden="1" customWidth="1"/>
    <col min="1026" max="1026" width="3.7109375" style="523" customWidth="1"/>
    <col min="1027" max="1027" width="3.85546875" style="523" customWidth="1"/>
    <col min="1028" max="1028" width="3.7109375" style="523" customWidth="1"/>
    <col min="1029" max="1029" width="12.7109375" style="523" customWidth="1"/>
    <col min="1030" max="1030" width="52.7109375" style="523" customWidth="1"/>
    <col min="1031" max="1034" width="0" style="523" hidden="1" customWidth="1"/>
    <col min="1035" max="1035" width="12.28515625" style="523" customWidth="1"/>
    <col min="1036" max="1036" width="6.42578125" style="523" customWidth="1"/>
    <col min="1037" max="1037" width="12.28515625" style="523" customWidth="1"/>
    <col min="1038" max="1038" width="0" style="523" hidden="1" customWidth="1"/>
    <col min="1039" max="1039" width="3.7109375" style="523" customWidth="1"/>
    <col min="1040" max="1040" width="11.140625" style="523" bestFit="1" customWidth="1"/>
    <col min="1041" max="1042" width="10.5703125" style="523"/>
    <col min="1043" max="1043" width="11.140625" style="523" customWidth="1"/>
    <col min="1044" max="1273" width="10.5703125" style="523"/>
    <col min="1274" max="1281" width="0" style="523" hidden="1" customWidth="1"/>
    <col min="1282" max="1282" width="3.7109375" style="523" customWidth="1"/>
    <col min="1283" max="1283" width="3.85546875" style="523" customWidth="1"/>
    <col min="1284" max="1284" width="3.7109375" style="523" customWidth="1"/>
    <col min="1285" max="1285" width="12.7109375" style="523" customWidth="1"/>
    <col min="1286" max="1286" width="52.7109375" style="523" customWidth="1"/>
    <col min="1287" max="1290" width="0" style="523" hidden="1" customWidth="1"/>
    <col min="1291" max="1291" width="12.28515625" style="523" customWidth="1"/>
    <col min="1292" max="1292" width="6.42578125" style="523" customWidth="1"/>
    <col min="1293" max="1293" width="12.28515625" style="523" customWidth="1"/>
    <col min="1294" max="1294" width="0" style="523" hidden="1" customWidth="1"/>
    <col min="1295" max="1295" width="3.7109375" style="523" customWidth="1"/>
    <col min="1296" max="1296" width="11.140625" style="523" bestFit="1" customWidth="1"/>
    <col min="1297" max="1298" width="10.5703125" style="523"/>
    <col min="1299" max="1299" width="11.140625" style="523" customWidth="1"/>
    <col min="1300" max="1529" width="10.5703125" style="523"/>
    <col min="1530" max="1537" width="0" style="523" hidden="1" customWidth="1"/>
    <col min="1538" max="1538" width="3.7109375" style="523" customWidth="1"/>
    <col min="1539" max="1539" width="3.85546875" style="523" customWidth="1"/>
    <col min="1540" max="1540" width="3.7109375" style="523" customWidth="1"/>
    <col min="1541" max="1541" width="12.7109375" style="523" customWidth="1"/>
    <col min="1542" max="1542" width="52.7109375" style="523" customWidth="1"/>
    <col min="1543" max="1546" width="0" style="523" hidden="1" customWidth="1"/>
    <col min="1547" max="1547" width="12.28515625" style="523" customWidth="1"/>
    <col min="1548" max="1548" width="6.42578125" style="523" customWidth="1"/>
    <col min="1549" max="1549" width="12.28515625" style="523" customWidth="1"/>
    <col min="1550" max="1550" width="0" style="523" hidden="1" customWidth="1"/>
    <col min="1551" max="1551" width="3.7109375" style="523" customWidth="1"/>
    <col min="1552" max="1552" width="11.140625" style="523" bestFit="1" customWidth="1"/>
    <col min="1553" max="1554" width="10.5703125" style="523"/>
    <col min="1555" max="1555" width="11.140625" style="523" customWidth="1"/>
    <col min="1556" max="1785" width="10.5703125" style="523"/>
    <col min="1786" max="1793" width="0" style="523" hidden="1" customWidth="1"/>
    <col min="1794" max="1794" width="3.7109375" style="523" customWidth="1"/>
    <col min="1795" max="1795" width="3.85546875" style="523" customWidth="1"/>
    <col min="1796" max="1796" width="3.7109375" style="523" customWidth="1"/>
    <col min="1797" max="1797" width="12.7109375" style="523" customWidth="1"/>
    <col min="1798" max="1798" width="52.7109375" style="523" customWidth="1"/>
    <col min="1799" max="1802" width="0" style="523" hidden="1" customWidth="1"/>
    <col min="1803" max="1803" width="12.28515625" style="523" customWidth="1"/>
    <col min="1804" max="1804" width="6.42578125" style="523" customWidth="1"/>
    <col min="1805" max="1805" width="12.28515625" style="523" customWidth="1"/>
    <col min="1806" max="1806" width="0" style="523" hidden="1" customWidth="1"/>
    <col min="1807" max="1807" width="3.7109375" style="523" customWidth="1"/>
    <col min="1808" max="1808" width="11.140625" style="523" bestFit="1" customWidth="1"/>
    <col min="1809" max="1810" width="10.5703125" style="523"/>
    <col min="1811" max="1811" width="11.140625" style="523" customWidth="1"/>
    <col min="1812" max="2041" width="10.5703125" style="523"/>
    <col min="2042" max="2049" width="0" style="523" hidden="1" customWidth="1"/>
    <col min="2050" max="2050" width="3.7109375" style="523" customWidth="1"/>
    <col min="2051" max="2051" width="3.85546875" style="523" customWidth="1"/>
    <col min="2052" max="2052" width="3.7109375" style="523" customWidth="1"/>
    <col min="2053" max="2053" width="12.7109375" style="523" customWidth="1"/>
    <col min="2054" max="2054" width="52.7109375" style="523" customWidth="1"/>
    <col min="2055" max="2058" width="0" style="523" hidden="1" customWidth="1"/>
    <col min="2059" max="2059" width="12.28515625" style="523" customWidth="1"/>
    <col min="2060" max="2060" width="6.42578125" style="523" customWidth="1"/>
    <col min="2061" max="2061" width="12.28515625" style="523" customWidth="1"/>
    <col min="2062" max="2062" width="0" style="523" hidden="1" customWidth="1"/>
    <col min="2063" max="2063" width="3.7109375" style="523" customWidth="1"/>
    <col min="2064" max="2064" width="11.140625" style="523" bestFit="1" customWidth="1"/>
    <col min="2065" max="2066" width="10.5703125" style="523"/>
    <col min="2067" max="2067" width="11.140625" style="523" customWidth="1"/>
    <col min="2068" max="2297" width="10.5703125" style="523"/>
    <col min="2298" max="2305" width="0" style="523" hidden="1" customWidth="1"/>
    <col min="2306" max="2306" width="3.7109375" style="523" customWidth="1"/>
    <col min="2307" max="2307" width="3.85546875" style="523" customWidth="1"/>
    <col min="2308" max="2308" width="3.7109375" style="523" customWidth="1"/>
    <col min="2309" max="2309" width="12.7109375" style="523" customWidth="1"/>
    <col min="2310" max="2310" width="52.7109375" style="523" customWidth="1"/>
    <col min="2311" max="2314" width="0" style="523" hidden="1" customWidth="1"/>
    <col min="2315" max="2315" width="12.28515625" style="523" customWidth="1"/>
    <col min="2316" max="2316" width="6.42578125" style="523" customWidth="1"/>
    <col min="2317" max="2317" width="12.28515625" style="523" customWidth="1"/>
    <col min="2318" max="2318" width="0" style="523" hidden="1" customWidth="1"/>
    <col min="2319" max="2319" width="3.7109375" style="523" customWidth="1"/>
    <col min="2320" max="2320" width="11.140625" style="523" bestFit="1" customWidth="1"/>
    <col min="2321" max="2322" width="10.5703125" style="523"/>
    <col min="2323" max="2323" width="11.140625" style="523" customWidth="1"/>
    <col min="2324" max="2553" width="10.5703125" style="523"/>
    <col min="2554" max="2561" width="0" style="523" hidden="1" customWidth="1"/>
    <col min="2562" max="2562" width="3.7109375" style="523" customWidth="1"/>
    <col min="2563" max="2563" width="3.85546875" style="523" customWidth="1"/>
    <col min="2564" max="2564" width="3.7109375" style="523" customWidth="1"/>
    <col min="2565" max="2565" width="12.7109375" style="523" customWidth="1"/>
    <col min="2566" max="2566" width="52.7109375" style="523" customWidth="1"/>
    <col min="2567" max="2570" width="0" style="523" hidden="1" customWidth="1"/>
    <col min="2571" max="2571" width="12.28515625" style="523" customWidth="1"/>
    <col min="2572" max="2572" width="6.42578125" style="523" customWidth="1"/>
    <col min="2573" max="2573" width="12.28515625" style="523" customWidth="1"/>
    <col min="2574" max="2574" width="0" style="523" hidden="1" customWidth="1"/>
    <col min="2575" max="2575" width="3.7109375" style="523" customWidth="1"/>
    <col min="2576" max="2576" width="11.140625" style="523" bestFit="1" customWidth="1"/>
    <col min="2577" max="2578" width="10.5703125" style="523"/>
    <col min="2579" max="2579" width="11.140625" style="523" customWidth="1"/>
    <col min="2580" max="2809" width="10.5703125" style="523"/>
    <col min="2810" max="2817" width="0" style="523" hidden="1" customWidth="1"/>
    <col min="2818" max="2818" width="3.7109375" style="523" customWidth="1"/>
    <col min="2819" max="2819" width="3.85546875" style="523" customWidth="1"/>
    <col min="2820" max="2820" width="3.7109375" style="523" customWidth="1"/>
    <col min="2821" max="2821" width="12.7109375" style="523" customWidth="1"/>
    <col min="2822" max="2822" width="52.7109375" style="523" customWidth="1"/>
    <col min="2823" max="2826" width="0" style="523" hidden="1" customWidth="1"/>
    <col min="2827" max="2827" width="12.28515625" style="523" customWidth="1"/>
    <col min="2828" max="2828" width="6.42578125" style="523" customWidth="1"/>
    <col min="2829" max="2829" width="12.28515625" style="523" customWidth="1"/>
    <col min="2830" max="2830" width="0" style="523" hidden="1" customWidth="1"/>
    <col min="2831" max="2831" width="3.7109375" style="523" customWidth="1"/>
    <col min="2832" max="2832" width="11.140625" style="523" bestFit="1" customWidth="1"/>
    <col min="2833" max="2834" width="10.5703125" style="523"/>
    <col min="2835" max="2835" width="11.140625" style="523" customWidth="1"/>
    <col min="2836" max="3065" width="10.5703125" style="523"/>
    <col min="3066" max="3073" width="0" style="523" hidden="1" customWidth="1"/>
    <col min="3074" max="3074" width="3.7109375" style="523" customWidth="1"/>
    <col min="3075" max="3075" width="3.85546875" style="523" customWidth="1"/>
    <col min="3076" max="3076" width="3.7109375" style="523" customWidth="1"/>
    <col min="3077" max="3077" width="12.7109375" style="523" customWidth="1"/>
    <col min="3078" max="3078" width="52.7109375" style="523" customWidth="1"/>
    <col min="3079" max="3082" width="0" style="523" hidden="1" customWidth="1"/>
    <col min="3083" max="3083" width="12.28515625" style="523" customWidth="1"/>
    <col min="3084" max="3084" width="6.42578125" style="523" customWidth="1"/>
    <col min="3085" max="3085" width="12.28515625" style="523" customWidth="1"/>
    <col min="3086" max="3086" width="0" style="523" hidden="1" customWidth="1"/>
    <col min="3087" max="3087" width="3.7109375" style="523" customWidth="1"/>
    <col min="3088" max="3088" width="11.140625" style="523" bestFit="1" customWidth="1"/>
    <col min="3089" max="3090" width="10.5703125" style="523"/>
    <col min="3091" max="3091" width="11.140625" style="523" customWidth="1"/>
    <col min="3092" max="3321" width="10.5703125" style="523"/>
    <col min="3322" max="3329" width="0" style="523" hidden="1" customWidth="1"/>
    <col min="3330" max="3330" width="3.7109375" style="523" customWidth="1"/>
    <col min="3331" max="3331" width="3.85546875" style="523" customWidth="1"/>
    <col min="3332" max="3332" width="3.7109375" style="523" customWidth="1"/>
    <col min="3333" max="3333" width="12.7109375" style="523" customWidth="1"/>
    <col min="3334" max="3334" width="52.7109375" style="523" customWidth="1"/>
    <col min="3335" max="3338" width="0" style="523" hidden="1" customWidth="1"/>
    <col min="3339" max="3339" width="12.28515625" style="523" customWidth="1"/>
    <col min="3340" max="3340" width="6.42578125" style="523" customWidth="1"/>
    <col min="3341" max="3341" width="12.28515625" style="523" customWidth="1"/>
    <col min="3342" max="3342" width="0" style="523" hidden="1" customWidth="1"/>
    <col min="3343" max="3343" width="3.7109375" style="523" customWidth="1"/>
    <col min="3344" max="3344" width="11.140625" style="523" bestFit="1" customWidth="1"/>
    <col min="3345" max="3346" width="10.5703125" style="523"/>
    <col min="3347" max="3347" width="11.140625" style="523" customWidth="1"/>
    <col min="3348" max="3577" width="10.5703125" style="523"/>
    <col min="3578" max="3585" width="0" style="523" hidden="1" customWidth="1"/>
    <col min="3586" max="3586" width="3.7109375" style="523" customWidth="1"/>
    <col min="3587" max="3587" width="3.85546875" style="523" customWidth="1"/>
    <col min="3588" max="3588" width="3.7109375" style="523" customWidth="1"/>
    <col min="3589" max="3589" width="12.7109375" style="523" customWidth="1"/>
    <col min="3590" max="3590" width="52.7109375" style="523" customWidth="1"/>
    <col min="3591" max="3594" width="0" style="523" hidden="1" customWidth="1"/>
    <col min="3595" max="3595" width="12.28515625" style="523" customWidth="1"/>
    <col min="3596" max="3596" width="6.42578125" style="523" customWidth="1"/>
    <col min="3597" max="3597" width="12.28515625" style="523" customWidth="1"/>
    <col min="3598" max="3598" width="0" style="523" hidden="1" customWidth="1"/>
    <col min="3599" max="3599" width="3.7109375" style="523" customWidth="1"/>
    <col min="3600" max="3600" width="11.140625" style="523" bestFit="1" customWidth="1"/>
    <col min="3601" max="3602" width="10.5703125" style="523"/>
    <col min="3603" max="3603" width="11.140625" style="523" customWidth="1"/>
    <col min="3604" max="3833" width="10.5703125" style="523"/>
    <col min="3834" max="3841" width="0" style="523" hidden="1" customWidth="1"/>
    <col min="3842" max="3842" width="3.7109375" style="523" customWidth="1"/>
    <col min="3843" max="3843" width="3.85546875" style="523" customWidth="1"/>
    <col min="3844" max="3844" width="3.7109375" style="523" customWidth="1"/>
    <col min="3845" max="3845" width="12.7109375" style="523" customWidth="1"/>
    <col min="3846" max="3846" width="52.7109375" style="523" customWidth="1"/>
    <col min="3847" max="3850" width="0" style="523" hidden="1" customWidth="1"/>
    <col min="3851" max="3851" width="12.28515625" style="523" customWidth="1"/>
    <col min="3852" max="3852" width="6.42578125" style="523" customWidth="1"/>
    <col min="3853" max="3853" width="12.28515625" style="523" customWidth="1"/>
    <col min="3854" max="3854" width="0" style="523" hidden="1" customWidth="1"/>
    <col min="3855" max="3855" width="3.7109375" style="523" customWidth="1"/>
    <col min="3856" max="3856" width="11.140625" style="523" bestFit="1" customWidth="1"/>
    <col min="3857" max="3858" width="10.5703125" style="523"/>
    <col min="3859" max="3859" width="11.140625" style="523" customWidth="1"/>
    <col min="3860" max="4089" width="10.5703125" style="523"/>
    <col min="4090" max="4097" width="0" style="523" hidden="1" customWidth="1"/>
    <col min="4098" max="4098" width="3.7109375" style="523" customWidth="1"/>
    <col min="4099" max="4099" width="3.85546875" style="523" customWidth="1"/>
    <col min="4100" max="4100" width="3.7109375" style="523" customWidth="1"/>
    <col min="4101" max="4101" width="12.7109375" style="523" customWidth="1"/>
    <col min="4102" max="4102" width="52.7109375" style="523" customWidth="1"/>
    <col min="4103" max="4106" width="0" style="523" hidden="1" customWidth="1"/>
    <col min="4107" max="4107" width="12.28515625" style="523" customWidth="1"/>
    <col min="4108" max="4108" width="6.42578125" style="523" customWidth="1"/>
    <col min="4109" max="4109" width="12.28515625" style="523" customWidth="1"/>
    <col min="4110" max="4110" width="0" style="523" hidden="1" customWidth="1"/>
    <col min="4111" max="4111" width="3.7109375" style="523" customWidth="1"/>
    <col min="4112" max="4112" width="11.140625" style="523" bestFit="1" customWidth="1"/>
    <col min="4113" max="4114" width="10.5703125" style="523"/>
    <col min="4115" max="4115" width="11.140625" style="523" customWidth="1"/>
    <col min="4116" max="4345" width="10.5703125" style="523"/>
    <col min="4346" max="4353" width="0" style="523" hidden="1" customWidth="1"/>
    <col min="4354" max="4354" width="3.7109375" style="523" customWidth="1"/>
    <col min="4355" max="4355" width="3.85546875" style="523" customWidth="1"/>
    <col min="4356" max="4356" width="3.7109375" style="523" customWidth="1"/>
    <col min="4357" max="4357" width="12.7109375" style="523" customWidth="1"/>
    <col min="4358" max="4358" width="52.7109375" style="523" customWidth="1"/>
    <col min="4359" max="4362" width="0" style="523" hidden="1" customWidth="1"/>
    <col min="4363" max="4363" width="12.28515625" style="523" customWidth="1"/>
    <col min="4364" max="4364" width="6.42578125" style="523" customWidth="1"/>
    <col min="4365" max="4365" width="12.28515625" style="523" customWidth="1"/>
    <col min="4366" max="4366" width="0" style="523" hidden="1" customWidth="1"/>
    <col min="4367" max="4367" width="3.7109375" style="523" customWidth="1"/>
    <col min="4368" max="4368" width="11.140625" style="523" bestFit="1" customWidth="1"/>
    <col min="4369" max="4370" width="10.5703125" style="523"/>
    <col min="4371" max="4371" width="11.140625" style="523" customWidth="1"/>
    <col min="4372" max="4601" width="10.5703125" style="523"/>
    <col min="4602" max="4609" width="0" style="523" hidden="1" customWidth="1"/>
    <col min="4610" max="4610" width="3.7109375" style="523" customWidth="1"/>
    <col min="4611" max="4611" width="3.85546875" style="523" customWidth="1"/>
    <col min="4612" max="4612" width="3.7109375" style="523" customWidth="1"/>
    <col min="4613" max="4613" width="12.7109375" style="523" customWidth="1"/>
    <col min="4614" max="4614" width="52.7109375" style="523" customWidth="1"/>
    <col min="4615" max="4618" width="0" style="523" hidden="1" customWidth="1"/>
    <col min="4619" max="4619" width="12.28515625" style="523" customWidth="1"/>
    <col min="4620" max="4620" width="6.42578125" style="523" customWidth="1"/>
    <col min="4621" max="4621" width="12.28515625" style="523" customWidth="1"/>
    <col min="4622" max="4622" width="0" style="523" hidden="1" customWidth="1"/>
    <col min="4623" max="4623" width="3.7109375" style="523" customWidth="1"/>
    <col min="4624" max="4624" width="11.140625" style="523" bestFit="1" customWidth="1"/>
    <col min="4625" max="4626" width="10.5703125" style="523"/>
    <col min="4627" max="4627" width="11.140625" style="523" customWidth="1"/>
    <col min="4628" max="4857" width="10.5703125" style="523"/>
    <col min="4858" max="4865" width="0" style="523" hidden="1" customWidth="1"/>
    <col min="4866" max="4866" width="3.7109375" style="523" customWidth="1"/>
    <col min="4867" max="4867" width="3.85546875" style="523" customWidth="1"/>
    <col min="4868" max="4868" width="3.7109375" style="523" customWidth="1"/>
    <col min="4869" max="4869" width="12.7109375" style="523" customWidth="1"/>
    <col min="4870" max="4870" width="52.7109375" style="523" customWidth="1"/>
    <col min="4871" max="4874" width="0" style="523" hidden="1" customWidth="1"/>
    <col min="4875" max="4875" width="12.28515625" style="523" customWidth="1"/>
    <col min="4876" max="4876" width="6.42578125" style="523" customWidth="1"/>
    <col min="4877" max="4877" width="12.28515625" style="523" customWidth="1"/>
    <col min="4878" max="4878" width="0" style="523" hidden="1" customWidth="1"/>
    <col min="4879" max="4879" width="3.7109375" style="523" customWidth="1"/>
    <col min="4880" max="4880" width="11.140625" style="523" bestFit="1" customWidth="1"/>
    <col min="4881" max="4882" width="10.5703125" style="523"/>
    <col min="4883" max="4883" width="11.140625" style="523" customWidth="1"/>
    <col min="4884" max="5113" width="10.5703125" style="523"/>
    <col min="5114" max="5121" width="0" style="523" hidden="1" customWidth="1"/>
    <col min="5122" max="5122" width="3.7109375" style="523" customWidth="1"/>
    <col min="5123" max="5123" width="3.85546875" style="523" customWidth="1"/>
    <col min="5124" max="5124" width="3.7109375" style="523" customWidth="1"/>
    <col min="5125" max="5125" width="12.7109375" style="523" customWidth="1"/>
    <col min="5126" max="5126" width="52.7109375" style="523" customWidth="1"/>
    <col min="5127" max="5130" width="0" style="523" hidden="1" customWidth="1"/>
    <col min="5131" max="5131" width="12.28515625" style="523" customWidth="1"/>
    <col min="5132" max="5132" width="6.42578125" style="523" customWidth="1"/>
    <col min="5133" max="5133" width="12.28515625" style="523" customWidth="1"/>
    <col min="5134" max="5134" width="0" style="523" hidden="1" customWidth="1"/>
    <col min="5135" max="5135" width="3.7109375" style="523" customWidth="1"/>
    <col min="5136" max="5136" width="11.140625" style="523" bestFit="1" customWidth="1"/>
    <col min="5137" max="5138" width="10.5703125" style="523"/>
    <col min="5139" max="5139" width="11.140625" style="523" customWidth="1"/>
    <col min="5140" max="5369" width="10.5703125" style="523"/>
    <col min="5370" max="5377" width="0" style="523" hidden="1" customWidth="1"/>
    <col min="5378" max="5378" width="3.7109375" style="523" customWidth="1"/>
    <col min="5379" max="5379" width="3.85546875" style="523" customWidth="1"/>
    <col min="5380" max="5380" width="3.7109375" style="523" customWidth="1"/>
    <col min="5381" max="5381" width="12.7109375" style="523" customWidth="1"/>
    <col min="5382" max="5382" width="52.7109375" style="523" customWidth="1"/>
    <col min="5383" max="5386" width="0" style="523" hidden="1" customWidth="1"/>
    <col min="5387" max="5387" width="12.28515625" style="523" customWidth="1"/>
    <col min="5388" max="5388" width="6.42578125" style="523" customWidth="1"/>
    <col min="5389" max="5389" width="12.28515625" style="523" customWidth="1"/>
    <col min="5390" max="5390" width="0" style="523" hidden="1" customWidth="1"/>
    <col min="5391" max="5391" width="3.7109375" style="523" customWidth="1"/>
    <col min="5392" max="5392" width="11.140625" style="523" bestFit="1" customWidth="1"/>
    <col min="5393" max="5394" width="10.5703125" style="523"/>
    <col min="5395" max="5395" width="11.140625" style="523" customWidth="1"/>
    <col min="5396" max="5625" width="10.5703125" style="523"/>
    <col min="5626" max="5633" width="0" style="523" hidden="1" customWidth="1"/>
    <col min="5634" max="5634" width="3.7109375" style="523" customWidth="1"/>
    <col min="5635" max="5635" width="3.85546875" style="523" customWidth="1"/>
    <col min="5636" max="5636" width="3.7109375" style="523" customWidth="1"/>
    <col min="5637" max="5637" width="12.7109375" style="523" customWidth="1"/>
    <col min="5638" max="5638" width="52.7109375" style="523" customWidth="1"/>
    <col min="5639" max="5642" width="0" style="523" hidden="1" customWidth="1"/>
    <col min="5643" max="5643" width="12.28515625" style="523" customWidth="1"/>
    <col min="5644" max="5644" width="6.42578125" style="523" customWidth="1"/>
    <col min="5645" max="5645" width="12.28515625" style="523" customWidth="1"/>
    <col min="5646" max="5646" width="0" style="523" hidden="1" customWidth="1"/>
    <col min="5647" max="5647" width="3.7109375" style="523" customWidth="1"/>
    <col min="5648" max="5648" width="11.140625" style="523" bestFit="1" customWidth="1"/>
    <col min="5649" max="5650" width="10.5703125" style="523"/>
    <col min="5651" max="5651" width="11.140625" style="523" customWidth="1"/>
    <col min="5652" max="5881" width="10.5703125" style="523"/>
    <col min="5882" max="5889" width="0" style="523" hidden="1" customWidth="1"/>
    <col min="5890" max="5890" width="3.7109375" style="523" customWidth="1"/>
    <col min="5891" max="5891" width="3.85546875" style="523" customWidth="1"/>
    <col min="5892" max="5892" width="3.7109375" style="523" customWidth="1"/>
    <col min="5893" max="5893" width="12.7109375" style="523" customWidth="1"/>
    <col min="5894" max="5894" width="52.7109375" style="523" customWidth="1"/>
    <col min="5895" max="5898" width="0" style="523" hidden="1" customWidth="1"/>
    <col min="5899" max="5899" width="12.28515625" style="523" customWidth="1"/>
    <col min="5900" max="5900" width="6.42578125" style="523" customWidth="1"/>
    <col min="5901" max="5901" width="12.28515625" style="523" customWidth="1"/>
    <col min="5902" max="5902" width="0" style="523" hidden="1" customWidth="1"/>
    <col min="5903" max="5903" width="3.7109375" style="523" customWidth="1"/>
    <col min="5904" max="5904" width="11.140625" style="523" bestFit="1" customWidth="1"/>
    <col min="5905" max="5906" width="10.5703125" style="523"/>
    <col min="5907" max="5907" width="11.140625" style="523" customWidth="1"/>
    <col min="5908" max="6137" width="10.5703125" style="523"/>
    <col min="6138" max="6145" width="0" style="523" hidden="1" customWidth="1"/>
    <col min="6146" max="6146" width="3.7109375" style="523" customWidth="1"/>
    <col min="6147" max="6147" width="3.85546875" style="523" customWidth="1"/>
    <col min="6148" max="6148" width="3.7109375" style="523" customWidth="1"/>
    <col min="6149" max="6149" width="12.7109375" style="523" customWidth="1"/>
    <col min="6150" max="6150" width="52.7109375" style="523" customWidth="1"/>
    <col min="6151" max="6154" width="0" style="523" hidden="1" customWidth="1"/>
    <col min="6155" max="6155" width="12.28515625" style="523" customWidth="1"/>
    <col min="6156" max="6156" width="6.42578125" style="523" customWidth="1"/>
    <col min="6157" max="6157" width="12.28515625" style="523" customWidth="1"/>
    <col min="6158" max="6158" width="0" style="523" hidden="1" customWidth="1"/>
    <col min="6159" max="6159" width="3.7109375" style="523" customWidth="1"/>
    <col min="6160" max="6160" width="11.140625" style="523" bestFit="1" customWidth="1"/>
    <col min="6161" max="6162" width="10.5703125" style="523"/>
    <col min="6163" max="6163" width="11.140625" style="523" customWidth="1"/>
    <col min="6164" max="6393" width="10.5703125" style="523"/>
    <col min="6394" max="6401" width="0" style="523" hidden="1" customWidth="1"/>
    <col min="6402" max="6402" width="3.7109375" style="523" customWidth="1"/>
    <col min="6403" max="6403" width="3.85546875" style="523" customWidth="1"/>
    <col min="6404" max="6404" width="3.7109375" style="523" customWidth="1"/>
    <col min="6405" max="6405" width="12.7109375" style="523" customWidth="1"/>
    <col min="6406" max="6406" width="52.7109375" style="523" customWidth="1"/>
    <col min="6407" max="6410" width="0" style="523" hidden="1" customWidth="1"/>
    <col min="6411" max="6411" width="12.28515625" style="523" customWidth="1"/>
    <col min="6412" max="6412" width="6.42578125" style="523" customWidth="1"/>
    <col min="6413" max="6413" width="12.28515625" style="523" customWidth="1"/>
    <col min="6414" max="6414" width="0" style="523" hidden="1" customWidth="1"/>
    <col min="6415" max="6415" width="3.7109375" style="523" customWidth="1"/>
    <col min="6416" max="6416" width="11.140625" style="523" bestFit="1" customWidth="1"/>
    <col min="6417" max="6418" width="10.5703125" style="523"/>
    <col min="6419" max="6419" width="11.140625" style="523" customWidth="1"/>
    <col min="6420" max="6649" width="10.5703125" style="523"/>
    <col min="6650" max="6657" width="0" style="523" hidden="1" customWidth="1"/>
    <col min="6658" max="6658" width="3.7109375" style="523" customWidth="1"/>
    <col min="6659" max="6659" width="3.85546875" style="523" customWidth="1"/>
    <col min="6660" max="6660" width="3.7109375" style="523" customWidth="1"/>
    <col min="6661" max="6661" width="12.7109375" style="523" customWidth="1"/>
    <col min="6662" max="6662" width="52.7109375" style="523" customWidth="1"/>
    <col min="6663" max="6666" width="0" style="523" hidden="1" customWidth="1"/>
    <col min="6667" max="6667" width="12.28515625" style="523" customWidth="1"/>
    <col min="6668" max="6668" width="6.42578125" style="523" customWidth="1"/>
    <col min="6669" max="6669" width="12.28515625" style="523" customWidth="1"/>
    <col min="6670" max="6670" width="0" style="523" hidden="1" customWidth="1"/>
    <col min="6671" max="6671" width="3.7109375" style="523" customWidth="1"/>
    <col min="6672" max="6672" width="11.140625" style="523" bestFit="1" customWidth="1"/>
    <col min="6673" max="6674" width="10.5703125" style="523"/>
    <col min="6675" max="6675" width="11.140625" style="523" customWidth="1"/>
    <col min="6676" max="6905" width="10.5703125" style="523"/>
    <col min="6906" max="6913" width="0" style="523" hidden="1" customWidth="1"/>
    <col min="6914" max="6914" width="3.7109375" style="523" customWidth="1"/>
    <col min="6915" max="6915" width="3.85546875" style="523" customWidth="1"/>
    <col min="6916" max="6916" width="3.7109375" style="523" customWidth="1"/>
    <col min="6917" max="6917" width="12.7109375" style="523" customWidth="1"/>
    <col min="6918" max="6918" width="52.7109375" style="523" customWidth="1"/>
    <col min="6919" max="6922" width="0" style="523" hidden="1" customWidth="1"/>
    <col min="6923" max="6923" width="12.28515625" style="523" customWidth="1"/>
    <col min="6924" max="6924" width="6.42578125" style="523" customWidth="1"/>
    <col min="6925" max="6925" width="12.28515625" style="523" customWidth="1"/>
    <col min="6926" max="6926" width="0" style="523" hidden="1" customWidth="1"/>
    <col min="6927" max="6927" width="3.7109375" style="523" customWidth="1"/>
    <col min="6928" max="6928" width="11.140625" style="523" bestFit="1" customWidth="1"/>
    <col min="6929" max="6930" width="10.5703125" style="523"/>
    <col min="6931" max="6931" width="11.140625" style="523" customWidth="1"/>
    <col min="6932" max="7161" width="10.5703125" style="523"/>
    <col min="7162" max="7169" width="0" style="523" hidden="1" customWidth="1"/>
    <col min="7170" max="7170" width="3.7109375" style="523" customWidth="1"/>
    <col min="7171" max="7171" width="3.85546875" style="523" customWidth="1"/>
    <col min="7172" max="7172" width="3.7109375" style="523" customWidth="1"/>
    <col min="7173" max="7173" width="12.7109375" style="523" customWidth="1"/>
    <col min="7174" max="7174" width="52.7109375" style="523" customWidth="1"/>
    <col min="7175" max="7178" width="0" style="523" hidden="1" customWidth="1"/>
    <col min="7179" max="7179" width="12.28515625" style="523" customWidth="1"/>
    <col min="7180" max="7180" width="6.42578125" style="523" customWidth="1"/>
    <col min="7181" max="7181" width="12.28515625" style="523" customWidth="1"/>
    <col min="7182" max="7182" width="0" style="523" hidden="1" customWidth="1"/>
    <col min="7183" max="7183" width="3.7109375" style="523" customWidth="1"/>
    <col min="7184" max="7184" width="11.140625" style="523" bestFit="1" customWidth="1"/>
    <col min="7185" max="7186" width="10.5703125" style="523"/>
    <col min="7187" max="7187" width="11.140625" style="523" customWidth="1"/>
    <col min="7188" max="7417" width="10.5703125" style="523"/>
    <col min="7418" max="7425" width="0" style="523" hidden="1" customWidth="1"/>
    <col min="7426" max="7426" width="3.7109375" style="523" customWidth="1"/>
    <col min="7427" max="7427" width="3.85546875" style="523" customWidth="1"/>
    <col min="7428" max="7428" width="3.7109375" style="523" customWidth="1"/>
    <col min="7429" max="7429" width="12.7109375" style="523" customWidth="1"/>
    <col min="7430" max="7430" width="52.7109375" style="523" customWidth="1"/>
    <col min="7431" max="7434" width="0" style="523" hidden="1" customWidth="1"/>
    <col min="7435" max="7435" width="12.28515625" style="523" customWidth="1"/>
    <col min="7436" max="7436" width="6.42578125" style="523" customWidth="1"/>
    <col min="7437" max="7437" width="12.28515625" style="523" customWidth="1"/>
    <col min="7438" max="7438" width="0" style="523" hidden="1" customWidth="1"/>
    <col min="7439" max="7439" width="3.7109375" style="523" customWidth="1"/>
    <col min="7440" max="7440" width="11.140625" style="523" bestFit="1" customWidth="1"/>
    <col min="7441" max="7442" width="10.5703125" style="523"/>
    <col min="7443" max="7443" width="11.140625" style="523" customWidth="1"/>
    <col min="7444" max="7673" width="10.5703125" style="523"/>
    <col min="7674" max="7681" width="0" style="523" hidden="1" customWidth="1"/>
    <col min="7682" max="7682" width="3.7109375" style="523" customWidth="1"/>
    <col min="7683" max="7683" width="3.85546875" style="523" customWidth="1"/>
    <col min="7684" max="7684" width="3.7109375" style="523" customWidth="1"/>
    <col min="7685" max="7685" width="12.7109375" style="523" customWidth="1"/>
    <col min="7686" max="7686" width="52.7109375" style="523" customWidth="1"/>
    <col min="7687" max="7690" width="0" style="523" hidden="1" customWidth="1"/>
    <col min="7691" max="7691" width="12.28515625" style="523" customWidth="1"/>
    <col min="7692" max="7692" width="6.42578125" style="523" customWidth="1"/>
    <col min="7693" max="7693" width="12.28515625" style="523" customWidth="1"/>
    <col min="7694" max="7694" width="0" style="523" hidden="1" customWidth="1"/>
    <col min="7695" max="7695" width="3.7109375" style="523" customWidth="1"/>
    <col min="7696" max="7696" width="11.140625" style="523" bestFit="1" customWidth="1"/>
    <col min="7697" max="7698" width="10.5703125" style="523"/>
    <col min="7699" max="7699" width="11.140625" style="523" customWidth="1"/>
    <col min="7700" max="7929" width="10.5703125" style="523"/>
    <col min="7930" max="7937" width="0" style="523" hidden="1" customWidth="1"/>
    <col min="7938" max="7938" width="3.7109375" style="523" customWidth="1"/>
    <col min="7939" max="7939" width="3.85546875" style="523" customWidth="1"/>
    <col min="7940" max="7940" width="3.7109375" style="523" customWidth="1"/>
    <col min="7941" max="7941" width="12.7109375" style="523" customWidth="1"/>
    <col min="7942" max="7942" width="52.7109375" style="523" customWidth="1"/>
    <col min="7943" max="7946" width="0" style="523" hidden="1" customWidth="1"/>
    <col min="7947" max="7947" width="12.28515625" style="523" customWidth="1"/>
    <col min="7948" max="7948" width="6.42578125" style="523" customWidth="1"/>
    <col min="7949" max="7949" width="12.28515625" style="523" customWidth="1"/>
    <col min="7950" max="7950" width="0" style="523" hidden="1" customWidth="1"/>
    <col min="7951" max="7951" width="3.7109375" style="523" customWidth="1"/>
    <col min="7952" max="7952" width="11.140625" style="523" bestFit="1" customWidth="1"/>
    <col min="7953" max="7954" width="10.5703125" style="523"/>
    <col min="7955" max="7955" width="11.140625" style="523" customWidth="1"/>
    <col min="7956" max="8185" width="10.5703125" style="523"/>
    <col min="8186" max="8193" width="0" style="523" hidden="1" customWidth="1"/>
    <col min="8194" max="8194" width="3.7109375" style="523" customWidth="1"/>
    <col min="8195" max="8195" width="3.85546875" style="523" customWidth="1"/>
    <col min="8196" max="8196" width="3.7109375" style="523" customWidth="1"/>
    <col min="8197" max="8197" width="12.7109375" style="523" customWidth="1"/>
    <col min="8198" max="8198" width="52.7109375" style="523" customWidth="1"/>
    <col min="8199" max="8202" width="0" style="523" hidden="1" customWidth="1"/>
    <col min="8203" max="8203" width="12.28515625" style="523" customWidth="1"/>
    <col min="8204" max="8204" width="6.42578125" style="523" customWidth="1"/>
    <col min="8205" max="8205" width="12.28515625" style="523" customWidth="1"/>
    <col min="8206" max="8206" width="0" style="523" hidden="1" customWidth="1"/>
    <col min="8207" max="8207" width="3.7109375" style="523" customWidth="1"/>
    <col min="8208" max="8208" width="11.140625" style="523" bestFit="1" customWidth="1"/>
    <col min="8209" max="8210" width="10.5703125" style="523"/>
    <col min="8211" max="8211" width="11.140625" style="523" customWidth="1"/>
    <col min="8212" max="8441" width="10.5703125" style="523"/>
    <col min="8442" max="8449" width="0" style="523" hidden="1" customWidth="1"/>
    <col min="8450" max="8450" width="3.7109375" style="523" customWidth="1"/>
    <col min="8451" max="8451" width="3.85546875" style="523" customWidth="1"/>
    <col min="8452" max="8452" width="3.7109375" style="523" customWidth="1"/>
    <col min="8453" max="8453" width="12.7109375" style="523" customWidth="1"/>
    <col min="8454" max="8454" width="52.7109375" style="523" customWidth="1"/>
    <col min="8455" max="8458" width="0" style="523" hidden="1" customWidth="1"/>
    <col min="8459" max="8459" width="12.28515625" style="523" customWidth="1"/>
    <col min="8460" max="8460" width="6.42578125" style="523" customWidth="1"/>
    <col min="8461" max="8461" width="12.28515625" style="523" customWidth="1"/>
    <col min="8462" max="8462" width="0" style="523" hidden="1" customWidth="1"/>
    <col min="8463" max="8463" width="3.7109375" style="523" customWidth="1"/>
    <col min="8464" max="8464" width="11.140625" style="523" bestFit="1" customWidth="1"/>
    <col min="8465" max="8466" width="10.5703125" style="523"/>
    <col min="8467" max="8467" width="11.140625" style="523" customWidth="1"/>
    <col min="8468" max="8697" width="10.5703125" style="523"/>
    <col min="8698" max="8705" width="0" style="523" hidden="1" customWidth="1"/>
    <col min="8706" max="8706" width="3.7109375" style="523" customWidth="1"/>
    <col min="8707" max="8707" width="3.85546875" style="523" customWidth="1"/>
    <col min="8708" max="8708" width="3.7109375" style="523" customWidth="1"/>
    <col min="8709" max="8709" width="12.7109375" style="523" customWidth="1"/>
    <col min="8710" max="8710" width="52.7109375" style="523" customWidth="1"/>
    <col min="8711" max="8714" width="0" style="523" hidden="1" customWidth="1"/>
    <col min="8715" max="8715" width="12.28515625" style="523" customWidth="1"/>
    <col min="8716" max="8716" width="6.42578125" style="523" customWidth="1"/>
    <col min="8717" max="8717" width="12.28515625" style="523" customWidth="1"/>
    <col min="8718" max="8718" width="0" style="523" hidden="1" customWidth="1"/>
    <col min="8719" max="8719" width="3.7109375" style="523" customWidth="1"/>
    <col min="8720" max="8720" width="11.140625" style="523" bestFit="1" customWidth="1"/>
    <col min="8721" max="8722" width="10.5703125" style="523"/>
    <col min="8723" max="8723" width="11.140625" style="523" customWidth="1"/>
    <col min="8724" max="8953" width="10.5703125" style="523"/>
    <col min="8954" max="8961" width="0" style="523" hidden="1" customWidth="1"/>
    <col min="8962" max="8962" width="3.7109375" style="523" customWidth="1"/>
    <col min="8963" max="8963" width="3.85546875" style="523" customWidth="1"/>
    <col min="8964" max="8964" width="3.7109375" style="523" customWidth="1"/>
    <col min="8965" max="8965" width="12.7109375" style="523" customWidth="1"/>
    <col min="8966" max="8966" width="52.7109375" style="523" customWidth="1"/>
    <col min="8967" max="8970" width="0" style="523" hidden="1" customWidth="1"/>
    <col min="8971" max="8971" width="12.28515625" style="523" customWidth="1"/>
    <col min="8972" max="8972" width="6.42578125" style="523" customWidth="1"/>
    <col min="8973" max="8973" width="12.28515625" style="523" customWidth="1"/>
    <col min="8974" max="8974" width="0" style="523" hidden="1" customWidth="1"/>
    <col min="8975" max="8975" width="3.7109375" style="523" customWidth="1"/>
    <col min="8976" max="8976" width="11.140625" style="523" bestFit="1" customWidth="1"/>
    <col min="8977" max="8978" width="10.5703125" style="523"/>
    <col min="8979" max="8979" width="11.140625" style="523" customWidth="1"/>
    <col min="8980" max="9209" width="10.5703125" style="523"/>
    <col min="9210" max="9217" width="0" style="523" hidden="1" customWidth="1"/>
    <col min="9218" max="9218" width="3.7109375" style="523" customWidth="1"/>
    <col min="9219" max="9219" width="3.85546875" style="523" customWidth="1"/>
    <col min="9220" max="9220" width="3.7109375" style="523" customWidth="1"/>
    <col min="9221" max="9221" width="12.7109375" style="523" customWidth="1"/>
    <col min="9222" max="9222" width="52.7109375" style="523" customWidth="1"/>
    <col min="9223" max="9226" width="0" style="523" hidden="1" customWidth="1"/>
    <col min="9227" max="9227" width="12.28515625" style="523" customWidth="1"/>
    <col min="9228" max="9228" width="6.42578125" style="523" customWidth="1"/>
    <col min="9229" max="9229" width="12.28515625" style="523" customWidth="1"/>
    <col min="9230" max="9230" width="0" style="523" hidden="1" customWidth="1"/>
    <col min="9231" max="9231" width="3.7109375" style="523" customWidth="1"/>
    <col min="9232" max="9232" width="11.140625" style="523" bestFit="1" customWidth="1"/>
    <col min="9233" max="9234" width="10.5703125" style="523"/>
    <col min="9235" max="9235" width="11.140625" style="523" customWidth="1"/>
    <col min="9236" max="9465" width="10.5703125" style="523"/>
    <col min="9466" max="9473" width="0" style="523" hidden="1" customWidth="1"/>
    <col min="9474" max="9474" width="3.7109375" style="523" customWidth="1"/>
    <col min="9475" max="9475" width="3.85546875" style="523" customWidth="1"/>
    <col min="9476" max="9476" width="3.7109375" style="523" customWidth="1"/>
    <col min="9477" max="9477" width="12.7109375" style="523" customWidth="1"/>
    <col min="9478" max="9478" width="52.7109375" style="523" customWidth="1"/>
    <col min="9479" max="9482" width="0" style="523" hidden="1" customWidth="1"/>
    <col min="9483" max="9483" width="12.28515625" style="523" customWidth="1"/>
    <col min="9484" max="9484" width="6.42578125" style="523" customWidth="1"/>
    <col min="9485" max="9485" width="12.28515625" style="523" customWidth="1"/>
    <col min="9486" max="9486" width="0" style="523" hidden="1" customWidth="1"/>
    <col min="9487" max="9487" width="3.7109375" style="523" customWidth="1"/>
    <col min="9488" max="9488" width="11.140625" style="523" bestFit="1" customWidth="1"/>
    <col min="9489" max="9490" width="10.5703125" style="523"/>
    <col min="9491" max="9491" width="11.140625" style="523" customWidth="1"/>
    <col min="9492" max="9721" width="10.5703125" style="523"/>
    <col min="9722" max="9729" width="0" style="523" hidden="1" customWidth="1"/>
    <col min="9730" max="9730" width="3.7109375" style="523" customWidth="1"/>
    <col min="9731" max="9731" width="3.85546875" style="523" customWidth="1"/>
    <col min="9732" max="9732" width="3.7109375" style="523" customWidth="1"/>
    <col min="9733" max="9733" width="12.7109375" style="523" customWidth="1"/>
    <col min="9734" max="9734" width="52.7109375" style="523" customWidth="1"/>
    <col min="9735" max="9738" width="0" style="523" hidden="1" customWidth="1"/>
    <col min="9739" max="9739" width="12.28515625" style="523" customWidth="1"/>
    <col min="9740" max="9740" width="6.42578125" style="523" customWidth="1"/>
    <col min="9741" max="9741" width="12.28515625" style="523" customWidth="1"/>
    <col min="9742" max="9742" width="0" style="523" hidden="1" customWidth="1"/>
    <col min="9743" max="9743" width="3.7109375" style="523" customWidth="1"/>
    <col min="9744" max="9744" width="11.140625" style="523" bestFit="1" customWidth="1"/>
    <col min="9745" max="9746" width="10.5703125" style="523"/>
    <col min="9747" max="9747" width="11.140625" style="523" customWidth="1"/>
    <col min="9748" max="9977" width="10.5703125" style="523"/>
    <col min="9978" max="9985" width="0" style="523" hidden="1" customWidth="1"/>
    <col min="9986" max="9986" width="3.7109375" style="523" customWidth="1"/>
    <col min="9987" max="9987" width="3.85546875" style="523" customWidth="1"/>
    <col min="9988" max="9988" width="3.7109375" style="523" customWidth="1"/>
    <col min="9989" max="9989" width="12.7109375" style="523" customWidth="1"/>
    <col min="9990" max="9990" width="52.7109375" style="523" customWidth="1"/>
    <col min="9991" max="9994" width="0" style="523" hidden="1" customWidth="1"/>
    <col min="9995" max="9995" width="12.28515625" style="523" customWidth="1"/>
    <col min="9996" max="9996" width="6.42578125" style="523" customWidth="1"/>
    <col min="9997" max="9997" width="12.28515625" style="523" customWidth="1"/>
    <col min="9998" max="9998" width="0" style="523" hidden="1" customWidth="1"/>
    <col min="9999" max="9999" width="3.7109375" style="523" customWidth="1"/>
    <col min="10000" max="10000" width="11.140625" style="523" bestFit="1" customWidth="1"/>
    <col min="10001" max="10002" width="10.5703125" style="523"/>
    <col min="10003" max="10003" width="11.140625" style="523" customWidth="1"/>
    <col min="10004" max="10233" width="10.5703125" style="523"/>
    <col min="10234" max="10241" width="0" style="523" hidden="1" customWidth="1"/>
    <col min="10242" max="10242" width="3.7109375" style="523" customWidth="1"/>
    <col min="10243" max="10243" width="3.85546875" style="523" customWidth="1"/>
    <col min="10244" max="10244" width="3.7109375" style="523" customWidth="1"/>
    <col min="10245" max="10245" width="12.7109375" style="523" customWidth="1"/>
    <col min="10246" max="10246" width="52.7109375" style="523" customWidth="1"/>
    <col min="10247" max="10250" width="0" style="523" hidden="1" customWidth="1"/>
    <col min="10251" max="10251" width="12.28515625" style="523" customWidth="1"/>
    <col min="10252" max="10252" width="6.42578125" style="523" customWidth="1"/>
    <col min="10253" max="10253" width="12.28515625" style="523" customWidth="1"/>
    <col min="10254" max="10254" width="0" style="523" hidden="1" customWidth="1"/>
    <col min="10255" max="10255" width="3.7109375" style="523" customWidth="1"/>
    <col min="10256" max="10256" width="11.140625" style="523" bestFit="1" customWidth="1"/>
    <col min="10257" max="10258" width="10.5703125" style="523"/>
    <col min="10259" max="10259" width="11.140625" style="523" customWidth="1"/>
    <col min="10260" max="10489" width="10.5703125" style="523"/>
    <col min="10490" max="10497" width="0" style="523" hidden="1" customWidth="1"/>
    <col min="10498" max="10498" width="3.7109375" style="523" customWidth="1"/>
    <col min="10499" max="10499" width="3.85546875" style="523" customWidth="1"/>
    <col min="10500" max="10500" width="3.7109375" style="523" customWidth="1"/>
    <col min="10501" max="10501" width="12.7109375" style="523" customWidth="1"/>
    <col min="10502" max="10502" width="52.7109375" style="523" customWidth="1"/>
    <col min="10503" max="10506" width="0" style="523" hidden="1" customWidth="1"/>
    <col min="10507" max="10507" width="12.28515625" style="523" customWidth="1"/>
    <col min="10508" max="10508" width="6.42578125" style="523" customWidth="1"/>
    <col min="10509" max="10509" width="12.28515625" style="523" customWidth="1"/>
    <col min="10510" max="10510" width="0" style="523" hidden="1" customWidth="1"/>
    <col min="10511" max="10511" width="3.7109375" style="523" customWidth="1"/>
    <col min="10512" max="10512" width="11.140625" style="523" bestFit="1" customWidth="1"/>
    <col min="10513" max="10514" width="10.5703125" style="523"/>
    <col min="10515" max="10515" width="11.140625" style="523" customWidth="1"/>
    <col min="10516" max="10745" width="10.5703125" style="523"/>
    <col min="10746" max="10753" width="0" style="523" hidden="1" customWidth="1"/>
    <col min="10754" max="10754" width="3.7109375" style="523" customWidth="1"/>
    <col min="10755" max="10755" width="3.85546875" style="523" customWidth="1"/>
    <col min="10756" max="10756" width="3.7109375" style="523" customWidth="1"/>
    <col min="10757" max="10757" width="12.7109375" style="523" customWidth="1"/>
    <col min="10758" max="10758" width="52.7109375" style="523" customWidth="1"/>
    <col min="10759" max="10762" width="0" style="523" hidden="1" customWidth="1"/>
    <col min="10763" max="10763" width="12.28515625" style="523" customWidth="1"/>
    <col min="10764" max="10764" width="6.42578125" style="523" customWidth="1"/>
    <col min="10765" max="10765" width="12.28515625" style="523" customWidth="1"/>
    <col min="10766" max="10766" width="0" style="523" hidden="1" customWidth="1"/>
    <col min="10767" max="10767" width="3.7109375" style="523" customWidth="1"/>
    <col min="10768" max="10768" width="11.140625" style="523" bestFit="1" customWidth="1"/>
    <col min="10769" max="10770" width="10.5703125" style="523"/>
    <col min="10771" max="10771" width="11.140625" style="523" customWidth="1"/>
    <col min="10772" max="11001" width="10.5703125" style="523"/>
    <col min="11002" max="11009" width="0" style="523" hidden="1" customWidth="1"/>
    <col min="11010" max="11010" width="3.7109375" style="523" customWidth="1"/>
    <col min="11011" max="11011" width="3.85546875" style="523" customWidth="1"/>
    <col min="11012" max="11012" width="3.7109375" style="523" customWidth="1"/>
    <col min="11013" max="11013" width="12.7109375" style="523" customWidth="1"/>
    <col min="11014" max="11014" width="52.7109375" style="523" customWidth="1"/>
    <col min="11015" max="11018" width="0" style="523" hidden="1" customWidth="1"/>
    <col min="11019" max="11019" width="12.28515625" style="523" customWidth="1"/>
    <col min="11020" max="11020" width="6.42578125" style="523" customWidth="1"/>
    <col min="11021" max="11021" width="12.28515625" style="523" customWidth="1"/>
    <col min="11022" max="11022" width="0" style="523" hidden="1" customWidth="1"/>
    <col min="11023" max="11023" width="3.7109375" style="523" customWidth="1"/>
    <col min="11024" max="11024" width="11.140625" style="523" bestFit="1" customWidth="1"/>
    <col min="11025" max="11026" width="10.5703125" style="523"/>
    <col min="11027" max="11027" width="11.140625" style="523" customWidth="1"/>
    <col min="11028" max="11257" width="10.5703125" style="523"/>
    <col min="11258" max="11265" width="0" style="523" hidden="1" customWidth="1"/>
    <col min="11266" max="11266" width="3.7109375" style="523" customWidth="1"/>
    <col min="11267" max="11267" width="3.85546875" style="523" customWidth="1"/>
    <col min="11268" max="11268" width="3.7109375" style="523" customWidth="1"/>
    <col min="11269" max="11269" width="12.7109375" style="523" customWidth="1"/>
    <col min="11270" max="11270" width="52.7109375" style="523" customWidth="1"/>
    <col min="11271" max="11274" width="0" style="523" hidden="1" customWidth="1"/>
    <col min="11275" max="11275" width="12.28515625" style="523" customWidth="1"/>
    <col min="11276" max="11276" width="6.42578125" style="523" customWidth="1"/>
    <col min="11277" max="11277" width="12.28515625" style="523" customWidth="1"/>
    <col min="11278" max="11278" width="0" style="523" hidden="1" customWidth="1"/>
    <col min="11279" max="11279" width="3.7109375" style="523" customWidth="1"/>
    <col min="11280" max="11280" width="11.140625" style="523" bestFit="1" customWidth="1"/>
    <col min="11281" max="11282" width="10.5703125" style="523"/>
    <col min="11283" max="11283" width="11.140625" style="523" customWidth="1"/>
    <col min="11284" max="11513" width="10.5703125" style="523"/>
    <col min="11514" max="11521" width="0" style="523" hidden="1" customWidth="1"/>
    <col min="11522" max="11522" width="3.7109375" style="523" customWidth="1"/>
    <col min="11523" max="11523" width="3.85546875" style="523" customWidth="1"/>
    <col min="11524" max="11524" width="3.7109375" style="523" customWidth="1"/>
    <col min="11525" max="11525" width="12.7109375" style="523" customWidth="1"/>
    <col min="11526" max="11526" width="52.7109375" style="523" customWidth="1"/>
    <col min="11527" max="11530" width="0" style="523" hidden="1" customWidth="1"/>
    <col min="11531" max="11531" width="12.28515625" style="523" customWidth="1"/>
    <col min="11532" max="11532" width="6.42578125" style="523" customWidth="1"/>
    <col min="11533" max="11533" width="12.28515625" style="523" customWidth="1"/>
    <col min="11534" max="11534" width="0" style="523" hidden="1" customWidth="1"/>
    <col min="11535" max="11535" width="3.7109375" style="523" customWidth="1"/>
    <col min="11536" max="11536" width="11.140625" style="523" bestFit="1" customWidth="1"/>
    <col min="11537" max="11538" width="10.5703125" style="523"/>
    <col min="11539" max="11539" width="11.140625" style="523" customWidth="1"/>
    <col min="11540" max="11769" width="10.5703125" style="523"/>
    <col min="11770" max="11777" width="0" style="523" hidden="1" customWidth="1"/>
    <col min="11778" max="11778" width="3.7109375" style="523" customWidth="1"/>
    <col min="11779" max="11779" width="3.85546875" style="523" customWidth="1"/>
    <col min="11780" max="11780" width="3.7109375" style="523" customWidth="1"/>
    <col min="11781" max="11781" width="12.7109375" style="523" customWidth="1"/>
    <col min="11782" max="11782" width="52.7109375" style="523" customWidth="1"/>
    <col min="11783" max="11786" width="0" style="523" hidden="1" customWidth="1"/>
    <col min="11787" max="11787" width="12.28515625" style="523" customWidth="1"/>
    <col min="11788" max="11788" width="6.42578125" style="523" customWidth="1"/>
    <col min="11789" max="11789" width="12.28515625" style="523" customWidth="1"/>
    <col min="11790" max="11790" width="0" style="523" hidden="1" customWidth="1"/>
    <col min="11791" max="11791" width="3.7109375" style="523" customWidth="1"/>
    <col min="11792" max="11792" width="11.140625" style="523" bestFit="1" customWidth="1"/>
    <col min="11793" max="11794" width="10.5703125" style="523"/>
    <col min="11795" max="11795" width="11.140625" style="523" customWidth="1"/>
    <col min="11796" max="12025" width="10.5703125" style="523"/>
    <col min="12026" max="12033" width="0" style="523" hidden="1" customWidth="1"/>
    <col min="12034" max="12034" width="3.7109375" style="523" customWidth="1"/>
    <col min="12035" max="12035" width="3.85546875" style="523" customWidth="1"/>
    <col min="12036" max="12036" width="3.7109375" style="523" customWidth="1"/>
    <col min="12037" max="12037" width="12.7109375" style="523" customWidth="1"/>
    <col min="12038" max="12038" width="52.7109375" style="523" customWidth="1"/>
    <col min="12039" max="12042" width="0" style="523" hidden="1" customWidth="1"/>
    <col min="12043" max="12043" width="12.28515625" style="523" customWidth="1"/>
    <col min="12044" max="12044" width="6.42578125" style="523" customWidth="1"/>
    <col min="12045" max="12045" width="12.28515625" style="523" customWidth="1"/>
    <col min="12046" max="12046" width="0" style="523" hidden="1" customWidth="1"/>
    <col min="12047" max="12047" width="3.7109375" style="523" customWidth="1"/>
    <col min="12048" max="12048" width="11.140625" style="523" bestFit="1" customWidth="1"/>
    <col min="12049" max="12050" width="10.5703125" style="523"/>
    <col min="12051" max="12051" width="11.140625" style="523" customWidth="1"/>
    <col min="12052" max="12281" width="10.5703125" style="523"/>
    <col min="12282" max="12289" width="0" style="523" hidden="1" customWidth="1"/>
    <col min="12290" max="12290" width="3.7109375" style="523" customWidth="1"/>
    <col min="12291" max="12291" width="3.85546875" style="523" customWidth="1"/>
    <col min="12292" max="12292" width="3.7109375" style="523" customWidth="1"/>
    <col min="12293" max="12293" width="12.7109375" style="523" customWidth="1"/>
    <col min="12294" max="12294" width="52.7109375" style="523" customWidth="1"/>
    <col min="12295" max="12298" width="0" style="523" hidden="1" customWidth="1"/>
    <col min="12299" max="12299" width="12.28515625" style="523" customWidth="1"/>
    <col min="12300" max="12300" width="6.42578125" style="523" customWidth="1"/>
    <col min="12301" max="12301" width="12.28515625" style="523" customWidth="1"/>
    <col min="12302" max="12302" width="0" style="523" hidden="1" customWidth="1"/>
    <col min="12303" max="12303" width="3.7109375" style="523" customWidth="1"/>
    <col min="12304" max="12304" width="11.140625" style="523" bestFit="1" customWidth="1"/>
    <col min="12305" max="12306" width="10.5703125" style="523"/>
    <col min="12307" max="12307" width="11.140625" style="523" customWidth="1"/>
    <col min="12308" max="12537" width="10.5703125" style="523"/>
    <col min="12538" max="12545" width="0" style="523" hidden="1" customWidth="1"/>
    <col min="12546" max="12546" width="3.7109375" style="523" customWidth="1"/>
    <col min="12547" max="12547" width="3.85546875" style="523" customWidth="1"/>
    <col min="12548" max="12548" width="3.7109375" style="523" customWidth="1"/>
    <col min="12549" max="12549" width="12.7109375" style="523" customWidth="1"/>
    <col min="12550" max="12550" width="52.7109375" style="523" customWidth="1"/>
    <col min="12551" max="12554" width="0" style="523" hidden="1" customWidth="1"/>
    <col min="12555" max="12555" width="12.28515625" style="523" customWidth="1"/>
    <col min="12556" max="12556" width="6.42578125" style="523" customWidth="1"/>
    <col min="12557" max="12557" width="12.28515625" style="523" customWidth="1"/>
    <col min="12558" max="12558" width="0" style="523" hidden="1" customWidth="1"/>
    <col min="12559" max="12559" width="3.7109375" style="523" customWidth="1"/>
    <col min="12560" max="12560" width="11.140625" style="523" bestFit="1" customWidth="1"/>
    <col min="12561" max="12562" width="10.5703125" style="523"/>
    <col min="12563" max="12563" width="11.140625" style="523" customWidth="1"/>
    <col min="12564" max="12793" width="10.5703125" style="523"/>
    <col min="12794" max="12801" width="0" style="523" hidden="1" customWidth="1"/>
    <col min="12802" max="12802" width="3.7109375" style="523" customWidth="1"/>
    <col min="12803" max="12803" width="3.85546875" style="523" customWidth="1"/>
    <col min="12804" max="12804" width="3.7109375" style="523" customWidth="1"/>
    <col min="12805" max="12805" width="12.7109375" style="523" customWidth="1"/>
    <col min="12806" max="12806" width="52.7109375" style="523" customWidth="1"/>
    <col min="12807" max="12810" width="0" style="523" hidden="1" customWidth="1"/>
    <col min="12811" max="12811" width="12.28515625" style="523" customWidth="1"/>
    <col min="12812" max="12812" width="6.42578125" style="523" customWidth="1"/>
    <col min="12813" max="12813" width="12.28515625" style="523" customWidth="1"/>
    <col min="12814" max="12814" width="0" style="523" hidden="1" customWidth="1"/>
    <col min="12815" max="12815" width="3.7109375" style="523" customWidth="1"/>
    <col min="12816" max="12816" width="11.140625" style="523" bestFit="1" customWidth="1"/>
    <col min="12817" max="12818" width="10.5703125" style="523"/>
    <col min="12819" max="12819" width="11.140625" style="523" customWidth="1"/>
    <col min="12820" max="13049" width="10.5703125" style="523"/>
    <col min="13050" max="13057" width="0" style="523" hidden="1" customWidth="1"/>
    <col min="13058" max="13058" width="3.7109375" style="523" customWidth="1"/>
    <col min="13059" max="13059" width="3.85546875" style="523" customWidth="1"/>
    <col min="13060" max="13060" width="3.7109375" style="523" customWidth="1"/>
    <col min="13061" max="13061" width="12.7109375" style="523" customWidth="1"/>
    <col min="13062" max="13062" width="52.7109375" style="523" customWidth="1"/>
    <col min="13063" max="13066" width="0" style="523" hidden="1" customWidth="1"/>
    <col min="13067" max="13067" width="12.28515625" style="523" customWidth="1"/>
    <col min="13068" max="13068" width="6.42578125" style="523" customWidth="1"/>
    <col min="13069" max="13069" width="12.28515625" style="523" customWidth="1"/>
    <col min="13070" max="13070" width="0" style="523" hidden="1" customWidth="1"/>
    <col min="13071" max="13071" width="3.7109375" style="523" customWidth="1"/>
    <col min="13072" max="13072" width="11.140625" style="523" bestFit="1" customWidth="1"/>
    <col min="13073" max="13074" width="10.5703125" style="523"/>
    <col min="13075" max="13075" width="11.140625" style="523" customWidth="1"/>
    <col min="13076" max="13305" width="10.5703125" style="523"/>
    <col min="13306" max="13313" width="0" style="523" hidden="1" customWidth="1"/>
    <col min="13314" max="13314" width="3.7109375" style="523" customWidth="1"/>
    <col min="13315" max="13315" width="3.85546875" style="523" customWidth="1"/>
    <col min="13316" max="13316" width="3.7109375" style="523" customWidth="1"/>
    <col min="13317" max="13317" width="12.7109375" style="523" customWidth="1"/>
    <col min="13318" max="13318" width="52.7109375" style="523" customWidth="1"/>
    <col min="13319" max="13322" width="0" style="523" hidden="1" customWidth="1"/>
    <col min="13323" max="13323" width="12.28515625" style="523" customWidth="1"/>
    <col min="13324" max="13324" width="6.42578125" style="523" customWidth="1"/>
    <col min="13325" max="13325" width="12.28515625" style="523" customWidth="1"/>
    <col min="13326" max="13326" width="0" style="523" hidden="1" customWidth="1"/>
    <col min="13327" max="13327" width="3.7109375" style="523" customWidth="1"/>
    <col min="13328" max="13328" width="11.140625" style="523" bestFit="1" customWidth="1"/>
    <col min="13329" max="13330" width="10.5703125" style="523"/>
    <col min="13331" max="13331" width="11.140625" style="523" customWidth="1"/>
    <col min="13332" max="13561" width="10.5703125" style="523"/>
    <col min="13562" max="13569" width="0" style="523" hidden="1" customWidth="1"/>
    <col min="13570" max="13570" width="3.7109375" style="523" customWidth="1"/>
    <col min="13571" max="13571" width="3.85546875" style="523" customWidth="1"/>
    <col min="13572" max="13572" width="3.7109375" style="523" customWidth="1"/>
    <col min="13573" max="13573" width="12.7109375" style="523" customWidth="1"/>
    <col min="13574" max="13574" width="52.7109375" style="523" customWidth="1"/>
    <col min="13575" max="13578" width="0" style="523" hidden="1" customWidth="1"/>
    <col min="13579" max="13579" width="12.28515625" style="523" customWidth="1"/>
    <col min="13580" max="13580" width="6.42578125" style="523" customWidth="1"/>
    <col min="13581" max="13581" width="12.28515625" style="523" customWidth="1"/>
    <col min="13582" max="13582" width="0" style="523" hidden="1" customWidth="1"/>
    <col min="13583" max="13583" width="3.7109375" style="523" customWidth="1"/>
    <col min="13584" max="13584" width="11.140625" style="523" bestFit="1" customWidth="1"/>
    <col min="13585" max="13586" width="10.5703125" style="523"/>
    <col min="13587" max="13587" width="11.140625" style="523" customWidth="1"/>
    <col min="13588" max="13817" width="10.5703125" style="523"/>
    <col min="13818" max="13825" width="0" style="523" hidden="1" customWidth="1"/>
    <col min="13826" max="13826" width="3.7109375" style="523" customWidth="1"/>
    <col min="13827" max="13827" width="3.85546875" style="523" customWidth="1"/>
    <col min="13828" max="13828" width="3.7109375" style="523" customWidth="1"/>
    <col min="13829" max="13829" width="12.7109375" style="523" customWidth="1"/>
    <col min="13830" max="13830" width="52.7109375" style="523" customWidth="1"/>
    <col min="13831" max="13834" width="0" style="523" hidden="1" customWidth="1"/>
    <col min="13835" max="13835" width="12.28515625" style="523" customWidth="1"/>
    <col min="13836" max="13836" width="6.42578125" style="523" customWidth="1"/>
    <col min="13837" max="13837" width="12.28515625" style="523" customWidth="1"/>
    <col min="13838" max="13838" width="0" style="523" hidden="1" customWidth="1"/>
    <col min="13839" max="13839" width="3.7109375" style="523" customWidth="1"/>
    <col min="13840" max="13840" width="11.140625" style="523" bestFit="1" customWidth="1"/>
    <col min="13841" max="13842" width="10.5703125" style="523"/>
    <col min="13843" max="13843" width="11.140625" style="523" customWidth="1"/>
    <col min="13844" max="14073" width="10.5703125" style="523"/>
    <col min="14074" max="14081" width="0" style="523" hidden="1" customWidth="1"/>
    <col min="14082" max="14082" width="3.7109375" style="523" customWidth="1"/>
    <col min="14083" max="14083" width="3.85546875" style="523" customWidth="1"/>
    <col min="14084" max="14084" width="3.7109375" style="523" customWidth="1"/>
    <col min="14085" max="14085" width="12.7109375" style="523" customWidth="1"/>
    <col min="14086" max="14086" width="52.7109375" style="523" customWidth="1"/>
    <col min="14087" max="14090" width="0" style="523" hidden="1" customWidth="1"/>
    <col min="14091" max="14091" width="12.28515625" style="523" customWidth="1"/>
    <col min="14092" max="14092" width="6.42578125" style="523" customWidth="1"/>
    <col min="14093" max="14093" width="12.28515625" style="523" customWidth="1"/>
    <col min="14094" max="14094" width="0" style="523" hidden="1" customWidth="1"/>
    <col min="14095" max="14095" width="3.7109375" style="523" customWidth="1"/>
    <col min="14096" max="14096" width="11.140625" style="523" bestFit="1" customWidth="1"/>
    <col min="14097" max="14098" width="10.5703125" style="523"/>
    <col min="14099" max="14099" width="11.140625" style="523" customWidth="1"/>
    <col min="14100" max="14329" width="10.5703125" style="523"/>
    <col min="14330" max="14337" width="0" style="523" hidden="1" customWidth="1"/>
    <col min="14338" max="14338" width="3.7109375" style="523" customWidth="1"/>
    <col min="14339" max="14339" width="3.85546875" style="523" customWidth="1"/>
    <col min="14340" max="14340" width="3.7109375" style="523" customWidth="1"/>
    <col min="14341" max="14341" width="12.7109375" style="523" customWidth="1"/>
    <col min="14342" max="14342" width="52.7109375" style="523" customWidth="1"/>
    <col min="14343" max="14346" width="0" style="523" hidden="1" customWidth="1"/>
    <col min="14347" max="14347" width="12.28515625" style="523" customWidth="1"/>
    <col min="14348" max="14348" width="6.42578125" style="523" customWidth="1"/>
    <col min="14349" max="14349" width="12.28515625" style="523" customWidth="1"/>
    <col min="14350" max="14350" width="0" style="523" hidden="1" customWidth="1"/>
    <col min="14351" max="14351" width="3.7109375" style="523" customWidth="1"/>
    <col min="14352" max="14352" width="11.140625" style="523" bestFit="1" customWidth="1"/>
    <col min="14353" max="14354" width="10.5703125" style="523"/>
    <col min="14355" max="14355" width="11.140625" style="523" customWidth="1"/>
    <col min="14356" max="14585" width="10.5703125" style="523"/>
    <col min="14586" max="14593" width="0" style="523" hidden="1" customWidth="1"/>
    <col min="14594" max="14594" width="3.7109375" style="523" customWidth="1"/>
    <col min="14595" max="14595" width="3.85546875" style="523" customWidth="1"/>
    <col min="14596" max="14596" width="3.7109375" style="523" customWidth="1"/>
    <col min="14597" max="14597" width="12.7109375" style="523" customWidth="1"/>
    <col min="14598" max="14598" width="52.7109375" style="523" customWidth="1"/>
    <col min="14599" max="14602" width="0" style="523" hidden="1" customWidth="1"/>
    <col min="14603" max="14603" width="12.28515625" style="523" customWidth="1"/>
    <col min="14604" max="14604" width="6.42578125" style="523" customWidth="1"/>
    <col min="14605" max="14605" width="12.28515625" style="523" customWidth="1"/>
    <col min="14606" max="14606" width="0" style="523" hidden="1" customWidth="1"/>
    <col min="14607" max="14607" width="3.7109375" style="523" customWidth="1"/>
    <col min="14608" max="14608" width="11.140625" style="523" bestFit="1" customWidth="1"/>
    <col min="14609" max="14610" width="10.5703125" style="523"/>
    <col min="14611" max="14611" width="11.140625" style="523" customWidth="1"/>
    <col min="14612" max="14841" width="10.5703125" style="523"/>
    <col min="14842" max="14849" width="0" style="523" hidden="1" customWidth="1"/>
    <col min="14850" max="14850" width="3.7109375" style="523" customWidth="1"/>
    <col min="14851" max="14851" width="3.85546875" style="523" customWidth="1"/>
    <col min="14852" max="14852" width="3.7109375" style="523" customWidth="1"/>
    <col min="14853" max="14853" width="12.7109375" style="523" customWidth="1"/>
    <col min="14854" max="14854" width="52.7109375" style="523" customWidth="1"/>
    <col min="14855" max="14858" width="0" style="523" hidden="1" customWidth="1"/>
    <col min="14859" max="14859" width="12.28515625" style="523" customWidth="1"/>
    <col min="14860" max="14860" width="6.42578125" style="523" customWidth="1"/>
    <col min="14861" max="14861" width="12.28515625" style="523" customWidth="1"/>
    <col min="14862" max="14862" width="0" style="523" hidden="1" customWidth="1"/>
    <col min="14863" max="14863" width="3.7109375" style="523" customWidth="1"/>
    <col min="14864" max="14864" width="11.140625" style="523" bestFit="1" customWidth="1"/>
    <col min="14865" max="14866" width="10.5703125" style="523"/>
    <col min="14867" max="14867" width="11.140625" style="523" customWidth="1"/>
    <col min="14868" max="15097" width="10.5703125" style="523"/>
    <col min="15098" max="15105" width="0" style="523" hidden="1" customWidth="1"/>
    <col min="15106" max="15106" width="3.7109375" style="523" customWidth="1"/>
    <col min="15107" max="15107" width="3.85546875" style="523" customWidth="1"/>
    <col min="15108" max="15108" width="3.7109375" style="523" customWidth="1"/>
    <col min="15109" max="15109" width="12.7109375" style="523" customWidth="1"/>
    <col min="15110" max="15110" width="52.7109375" style="523" customWidth="1"/>
    <col min="15111" max="15114" width="0" style="523" hidden="1" customWidth="1"/>
    <col min="15115" max="15115" width="12.28515625" style="523" customWidth="1"/>
    <col min="15116" max="15116" width="6.42578125" style="523" customWidth="1"/>
    <col min="15117" max="15117" width="12.28515625" style="523" customWidth="1"/>
    <col min="15118" max="15118" width="0" style="523" hidden="1" customWidth="1"/>
    <col min="15119" max="15119" width="3.7109375" style="523" customWidth="1"/>
    <col min="15120" max="15120" width="11.140625" style="523" bestFit="1" customWidth="1"/>
    <col min="15121" max="15122" width="10.5703125" style="523"/>
    <col min="15123" max="15123" width="11.140625" style="523" customWidth="1"/>
    <col min="15124" max="15353" width="10.5703125" style="523"/>
    <col min="15354" max="15361" width="0" style="523" hidden="1" customWidth="1"/>
    <col min="15362" max="15362" width="3.7109375" style="523" customWidth="1"/>
    <col min="15363" max="15363" width="3.85546875" style="523" customWidth="1"/>
    <col min="15364" max="15364" width="3.7109375" style="523" customWidth="1"/>
    <col min="15365" max="15365" width="12.7109375" style="523" customWidth="1"/>
    <col min="15366" max="15366" width="52.7109375" style="523" customWidth="1"/>
    <col min="15367" max="15370" width="0" style="523" hidden="1" customWidth="1"/>
    <col min="15371" max="15371" width="12.28515625" style="523" customWidth="1"/>
    <col min="15372" max="15372" width="6.42578125" style="523" customWidth="1"/>
    <col min="15373" max="15373" width="12.28515625" style="523" customWidth="1"/>
    <col min="15374" max="15374" width="0" style="523" hidden="1" customWidth="1"/>
    <col min="15375" max="15375" width="3.7109375" style="523" customWidth="1"/>
    <col min="15376" max="15376" width="11.140625" style="523" bestFit="1" customWidth="1"/>
    <col min="15377" max="15378" width="10.5703125" style="523"/>
    <col min="15379" max="15379" width="11.140625" style="523" customWidth="1"/>
    <col min="15380" max="15609" width="10.5703125" style="523"/>
    <col min="15610" max="15617" width="0" style="523" hidden="1" customWidth="1"/>
    <col min="15618" max="15618" width="3.7109375" style="523" customWidth="1"/>
    <col min="15619" max="15619" width="3.85546875" style="523" customWidth="1"/>
    <col min="15620" max="15620" width="3.7109375" style="523" customWidth="1"/>
    <col min="15621" max="15621" width="12.7109375" style="523" customWidth="1"/>
    <col min="15622" max="15622" width="52.7109375" style="523" customWidth="1"/>
    <col min="15623" max="15626" width="0" style="523" hidden="1" customWidth="1"/>
    <col min="15627" max="15627" width="12.28515625" style="523" customWidth="1"/>
    <col min="15628" max="15628" width="6.42578125" style="523" customWidth="1"/>
    <col min="15629" max="15629" width="12.28515625" style="523" customWidth="1"/>
    <col min="15630" max="15630" width="0" style="523" hidden="1" customWidth="1"/>
    <col min="15631" max="15631" width="3.7109375" style="523" customWidth="1"/>
    <col min="15632" max="15632" width="11.140625" style="523" bestFit="1" customWidth="1"/>
    <col min="15633" max="15634" width="10.5703125" style="523"/>
    <col min="15635" max="15635" width="11.140625" style="523" customWidth="1"/>
    <col min="15636" max="15865" width="10.5703125" style="523"/>
    <col min="15866" max="15873" width="0" style="523" hidden="1" customWidth="1"/>
    <col min="15874" max="15874" width="3.7109375" style="523" customWidth="1"/>
    <col min="15875" max="15875" width="3.85546875" style="523" customWidth="1"/>
    <col min="15876" max="15876" width="3.7109375" style="523" customWidth="1"/>
    <col min="15877" max="15877" width="12.7109375" style="523" customWidth="1"/>
    <col min="15878" max="15878" width="52.7109375" style="523" customWidth="1"/>
    <col min="15879" max="15882" width="0" style="523" hidden="1" customWidth="1"/>
    <col min="15883" max="15883" width="12.28515625" style="523" customWidth="1"/>
    <col min="15884" max="15884" width="6.42578125" style="523" customWidth="1"/>
    <col min="15885" max="15885" width="12.28515625" style="523" customWidth="1"/>
    <col min="15886" max="15886" width="0" style="523" hidden="1" customWidth="1"/>
    <col min="15887" max="15887" width="3.7109375" style="523" customWidth="1"/>
    <col min="15888" max="15888" width="11.140625" style="523" bestFit="1" customWidth="1"/>
    <col min="15889" max="15890" width="10.5703125" style="523"/>
    <col min="15891" max="15891" width="11.140625" style="523" customWidth="1"/>
    <col min="15892" max="16121" width="10.5703125" style="523"/>
    <col min="16122" max="16129" width="0" style="523" hidden="1" customWidth="1"/>
    <col min="16130" max="16130" width="3.7109375" style="523" customWidth="1"/>
    <col min="16131" max="16131" width="3.85546875" style="523" customWidth="1"/>
    <col min="16132" max="16132" width="3.7109375" style="523" customWidth="1"/>
    <col min="16133" max="16133" width="12.7109375" style="523" customWidth="1"/>
    <col min="16134" max="16134" width="52.7109375" style="523" customWidth="1"/>
    <col min="16135" max="16138" width="0" style="523" hidden="1" customWidth="1"/>
    <col min="16139" max="16139" width="12.28515625" style="523" customWidth="1"/>
    <col min="16140" max="16140" width="6.42578125" style="523" customWidth="1"/>
    <col min="16141" max="16141" width="12.28515625" style="523" customWidth="1"/>
    <col min="16142" max="16142" width="0" style="523" hidden="1" customWidth="1"/>
    <col min="16143" max="16143" width="3.7109375" style="523" customWidth="1"/>
    <col min="16144" max="16144" width="11.140625" style="523" bestFit="1" customWidth="1"/>
    <col min="16145" max="16146" width="10.5703125" style="523"/>
    <col min="16147" max="16147" width="11.140625" style="523" customWidth="1"/>
    <col min="16148" max="16384" width="10.5703125" style="523"/>
  </cols>
  <sheetData>
    <row r="1" spans="1:29" hidden="1">
      <c r="Q1" s="583"/>
      <c r="R1" s="583"/>
    </row>
    <row r="2" spans="1:29" hidden="1">
      <c r="U2" s="583"/>
    </row>
    <row r="3" spans="1:29" hidden="1"/>
    <row r="4" spans="1:29" ht="3" customHeight="1">
      <c r="J4" s="529"/>
      <c r="K4" s="529"/>
      <c r="L4" s="524"/>
      <c r="M4" s="524"/>
      <c r="N4" s="524"/>
      <c r="O4" s="532"/>
      <c r="P4" s="532"/>
      <c r="Q4" s="532"/>
      <c r="R4" s="532"/>
      <c r="S4" s="532"/>
      <c r="T4" s="532"/>
      <c r="U4" s="532"/>
    </row>
    <row r="5" spans="1:29" ht="22.5" customHeight="1">
      <c r="J5" s="529"/>
      <c r="K5" s="529"/>
      <c r="L5" s="1217" t="s">
        <v>631</v>
      </c>
      <c r="M5" s="1217"/>
      <c r="N5" s="1217"/>
      <c r="O5" s="1217"/>
      <c r="P5" s="1217"/>
      <c r="Q5" s="1217"/>
      <c r="R5" s="1217"/>
      <c r="S5" s="1217"/>
      <c r="T5" s="1217"/>
      <c r="U5" s="664"/>
    </row>
    <row r="6" spans="1:29" ht="3" customHeight="1">
      <c r="J6" s="529"/>
      <c r="K6" s="529"/>
      <c r="L6" s="524"/>
      <c r="M6" s="524"/>
      <c r="N6" s="524"/>
      <c r="O6" s="528"/>
      <c r="P6" s="528"/>
      <c r="Q6" s="528"/>
      <c r="R6" s="528"/>
      <c r="S6" s="528"/>
      <c r="T6" s="528"/>
      <c r="U6" s="528"/>
      <c r="V6" s="532"/>
    </row>
    <row r="7" spans="1:29" s="570" customFormat="1" ht="22.5">
      <c r="A7" s="590"/>
      <c r="B7" s="590"/>
      <c r="C7" s="590"/>
      <c r="D7" s="590"/>
      <c r="E7" s="590"/>
      <c r="F7" s="590"/>
      <c r="G7" s="590"/>
      <c r="H7" s="590"/>
      <c r="L7" s="499"/>
      <c r="M7" s="617" t="s">
        <v>502</v>
      </c>
      <c r="N7" s="666"/>
      <c r="O7" s="1223" t="str">
        <f>IF(NameOrPr_ch="",IF(NameOrPr="","",NameOrPr),NameOrPr_ch)</f>
        <v>Министерство тарифного регулирования и энергетики Челябинской области</v>
      </c>
      <c r="P7" s="1223"/>
      <c r="Q7" s="1223"/>
      <c r="R7" s="1223"/>
      <c r="S7" s="1223"/>
      <c r="T7" s="1223"/>
      <c r="U7" s="582"/>
      <c r="V7" s="582"/>
      <c r="W7" s="519"/>
      <c r="X7" s="590"/>
      <c r="Y7" s="590"/>
      <c r="Z7" s="590"/>
      <c r="AA7" s="590"/>
      <c r="AB7" s="590"/>
      <c r="AC7" s="590"/>
    </row>
    <row r="8" spans="1:29" s="570" customFormat="1" ht="18.75">
      <c r="A8" s="590"/>
      <c r="B8" s="590"/>
      <c r="C8" s="590"/>
      <c r="D8" s="590"/>
      <c r="E8" s="590"/>
      <c r="F8" s="590"/>
      <c r="G8" s="590"/>
      <c r="H8" s="590"/>
      <c r="L8" s="499"/>
      <c r="M8" s="617" t="s">
        <v>596</v>
      </c>
      <c r="N8" s="666"/>
      <c r="O8" s="1223" t="str">
        <f>IF(datePr_ch="",IF(datePr="","",datePr),datePr_ch)</f>
        <v>05.12.2022</v>
      </c>
      <c r="P8" s="1223"/>
      <c r="Q8" s="1223"/>
      <c r="R8" s="1223"/>
      <c r="S8" s="1223"/>
      <c r="T8" s="1223"/>
      <c r="U8" s="582"/>
      <c r="V8" s="582"/>
      <c r="W8" s="519"/>
      <c r="X8" s="590"/>
      <c r="Y8" s="590"/>
      <c r="Z8" s="590"/>
      <c r="AA8" s="590"/>
      <c r="AB8" s="590"/>
      <c r="AC8" s="590"/>
    </row>
    <row r="9" spans="1:29" s="570" customFormat="1" ht="18.75">
      <c r="A9" s="590"/>
      <c r="B9" s="590"/>
      <c r="C9" s="590"/>
      <c r="D9" s="590"/>
      <c r="E9" s="590"/>
      <c r="F9" s="590"/>
      <c r="G9" s="590"/>
      <c r="H9" s="590"/>
      <c r="L9" s="552"/>
      <c r="M9" s="617" t="s">
        <v>595</v>
      </c>
      <c r="N9" s="666"/>
      <c r="O9" s="1223" t="str">
        <f>IF(numberPr_ch="",IF(numberPr="","",numberPr),numberPr_ch)</f>
        <v>105/9</v>
      </c>
      <c r="P9" s="1223"/>
      <c r="Q9" s="1223"/>
      <c r="R9" s="1223"/>
      <c r="S9" s="1223"/>
      <c r="T9" s="1223"/>
      <c r="U9" s="582"/>
      <c r="V9" s="582"/>
      <c r="W9" s="519"/>
      <c r="X9" s="590"/>
      <c r="Y9" s="590"/>
      <c r="Z9" s="590"/>
      <c r="AA9" s="590"/>
      <c r="AB9" s="590"/>
      <c r="AC9" s="590"/>
    </row>
    <row r="10" spans="1:29" s="570" customFormat="1" ht="18.75">
      <c r="A10" s="590"/>
      <c r="B10" s="590"/>
      <c r="C10" s="590"/>
      <c r="D10" s="590"/>
      <c r="E10" s="590"/>
      <c r="F10" s="590"/>
      <c r="G10" s="590"/>
      <c r="H10" s="590"/>
      <c r="L10" s="552"/>
      <c r="M10" s="617" t="s">
        <v>501</v>
      </c>
      <c r="N10" s="666"/>
      <c r="O10" s="1223" t="str">
        <f>IF(IstPub_ch="",IF(IstPub="","",IstPub),IstPub_ch)</f>
        <v>Официальный сайт Министерства тарифного регулирования и энергетики Челябинской области</v>
      </c>
      <c r="P10" s="1223"/>
      <c r="Q10" s="1223"/>
      <c r="R10" s="1223"/>
      <c r="S10" s="1223"/>
      <c r="T10" s="1223"/>
      <c r="U10" s="582"/>
      <c r="V10" s="582"/>
      <c r="W10" s="519"/>
      <c r="X10" s="590"/>
      <c r="Y10" s="590"/>
      <c r="Z10" s="590"/>
      <c r="AA10" s="590"/>
      <c r="AB10" s="590"/>
      <c r="AC10" s="590"/>
    </row>
    <row r="11" spans="1:29" s="570" customFormat="1" ht="11.25" hidden="1">
      <c r="A11" s="590"/>
      <c r="B11" s="590"/>
      <c r="C11" s="590"/>
      <c r="D11" s="590"/>
      <c r="E11" s="590"/>
      <c r="F11" s="590"/>
      <c r="G11" s="590"/>
      <c r="H11" s="590"/>
      <c r="L11" s="1218"/>
      <c r="M11" s="1218"/>
      <c r="N11" s="566"/>
      <c r="O11" s="582"/>
      <c r="P11" s="582"/>
      <c r="Q11" s="582"/>
      <c r="R11" s="582"/>
      <c r="S11" s="582"/>
      <c r="T11" s="582"/>
      <c r="U11" s="588" t="s">
        <v>373</v>
      </c>
      <c r="X11" s="590"/>
      <c r="Y11" s="590"/>
      <c r="Z11" s="590"/>
      <c r="AA11" s="590"/>
      <c r="AB11" s="590"/>
      <c r="AC11" s="590"/>
    </row>
    <row r="12" spans="1:29">
      <c r="J12" s="529"/>
      <c r="K12" s="529"/>
      <c r="L12" s="524"/>
      <c r="M12" s="524"/>
      <c r="N12" s="502"/>
      <c r="O12" s="1224"/>
      <c r="P12" s="1224"/>
      <c r="Q12" s="1224"/>
      <c r="R12" s="1224"/>
      <c r="S12" s="1224"/>
      <c r="T12" s="1224"/>
      <c r="U12" s="1224"/>
    </row>
    <row r="13" spans="1:29">
      <c r="J13" s="529"/>
      <c r="K13" s="529"/>
      <c r="L13" s="1149" t="s">
        <v>454</v>
      </c>
      <c r="M13" s="1149"/>
      <c r="N13" s="1149"/>
      <c r="O13" s="1149"/>
      <c r="P13" s="1149"/>
      <c r="Q13" s="1149"/>
      <c r="R13" s="1149"/>
      <c r="S13" s="1149"/>
      <c r="T13" s="1149"/>
      <c r="U13" s="1149"/>
      <c r="V13" s="1149"/>
      <c r="W13" s="1149" t="s">
        <v>455</v>
      </c>
    </row>
    <row r="14" spans="1:29" ht="14.25" customHeight="1">
      <c r="J14" s="529"/>
      <c r="K14" s="529"/>
      <c r="L14" s="1230" t="s">
        <v>92</v>
      </c>
      <c r="M14" s="1230" t="s">
        <v>639</v>
      </c>
      <c r="N14" s="661"/>
      <c r="O14" s="1231" t="s">
        <v>641</v>
      </c>
      <c r="P14" s="1232"/>
      <c r="Q14" s="1232"/>
      <c r="R14" s="1232"/>
      <c r="S14" s="1232"/>
      <c r="T14" s="1233"/>
      <c r="U14" s="1214" t="s">
        <v>341</v>
      </c>
      <c r="V14" s="1227" t="s">
        <v>275</v>
      </c>
      <c r="W14" s="1149"/>
    </row>
    <row r="15" spans="1:29" ht="14.25" customHeight="1">
      <c r="J15" s="529"/>
      <c r="K15" s="529"/>
      <c r="L15" s="1230"/>
      <c r="M15" s="1230"/>
      <c r="N15" s="662"/>
      <c r="O15" s="1236" t="s">
        <v>605</v>
      </c>
      <c r="P15" s="1234" t="s">
        <v>271</v>
      </c>
      <c r="Q15" s="1235"/>
      <c r="R15" s="1211" t="s">
        <v>654</v>
      </c>
      <c r="S15" s="1212"/>
      <c r="T15" s="1213"/>
      <c r="U15" s="1215"/>
      <c r="V15" s="1228"/>
      <c r="W15" s="1149"/>
    </row>
    <row r="16" spans="1:29" ht="33.75" customHeight="1">
      <c r="J16" s="529"/>
      <c r="K16" s="529"/>
      <c r="L16" s="1230"/>
      <c r="M16" s="1230"/>
      <c r="N16" s="663"/>
      <c r="O16" s="1237"/>
      <c r="P16" s="535" t="s">
        <v>606</v>
      </c>
      <c r="Q16" s="535" t="s">
        <v>6</v>
      </c>
      <c r="R16" s="536" t="s">
        <v>274</v>
      </c>
      <c r="S16" s="1225" t="s">
        <v>273</v>
      </c>
      <c r="T16" s="1226"/>
      <c r="U16" s="1216"/>
      <c r="V16" s="1229"/>
      <c r="W16" s="1149"/>
    </row>
    <row r="17" spans="1:29">
      <c r="J17" s="529"/>
      <c r="K17" s="569">
        <v>1</v>
      </c>
      <c r="L17" s="647" t="s">
        <v>93</v>
      </c>
      <c r="M17" s="647" t="s">
        <v>49</v>
      </c>
      <c r="N17" s="649" t="str">
        <f ca="1">OFFSET(N17,0,-1)</f>
        <v>2</v>
      </c>
      <c r="O17" s="648">
        <f ca="1">OFFSET(O17,0,-1)+1</f>
        <v>3</v>
      </c>
      <c r="P17" s="648">
        <f ca="1">OFFSET(P17,0,-1)+1</f>
        <v>4</v>
      </c>
      <c r="Q17" s="648">
        <f ca="1">OFFSET(Q17,0,-1)+1</f>
        <v>5</v>
      </c>
      <c r="R17" s="648">
        <f ca="1">OFFSET(R17,0,-1)+1</f>
        <v>6</v>
      </c>
      <c r="S17" s="1219">
        <f ca="1">OFFSET(S17,0,-1)+1</f>
        <v>7</v>
      </c>
      <c r="T17" s="1219"/>
      <c r="U17" s="648">
        <f ca="1">OFFSET(U17,0,-2)+1</f>
        <v>8</v>
      </c>
      <c r="V17" s="649">
        <f ca="1">OFFSET(V17,0,-1)</f>
        <v>8</v>
      </c>
      <c r="W17" s="648">
        <f ca="1">OFFSET(W17,0,-1)+1</f>
        <v>9</v>
      </c>
    </row>
    <row r="18" spans="1:29" ht="22.5">
      <c r="A18" s="1203">
        <v>1</v>
      </c>
      <c r="B18" s="865"/>
      <c r="C18" s="865"/>
      <c r="D18" s="865"/>
      <c r="E18" s="866"/>
      <c r="F18" s="867"/>
      <c r="G18" s="867"/>
      <c r="H18" s="867"/>
      <c r="I18" s="868"/>
      <c r="J18" s="863"/>
      <c r="K18" s="870"/>
      <c r="L18" s="593">
        <f>mergeValue(A18)</f>
        <v>1</v>
      </c>
      <c r="M18" s="641" t="s">
        <v>20</v>
      </c>
      <c r="N18" s="646"/>
      <c r="O18" s="1204"/>
      <c r="P18" s="1204"/>
      <c r="Q18" s="1204"/>
      <c r="R18" s="1204"/>
      <c r="S18" s="1204"/>
      <c r="T18" s="1204"/>
      <c r="U18" s="1204"/>
      <c r="V18" s="1204"/>
      <c r="W18" s="630" t="s">
        <v>476</v>
      </c>
      <c r="Y18" s="589"/>
      <c r="Z18" s="589" t="str">
        <f t="shared" ref="Z18:Z31" si="0">IF(M18="","",M18 )</f>
        <v>Наименование тарифа</v>
      </c>
      <c r="AA18" s="589"/>
      <c r="AB18" s="589"/>
      <c r="AC18" s="589"/>
    </row>
    <row r="19" spans="1:29" ht="22.5">
      <c r="A19" s="1203"/>
      <c r="B19" s="1203">
        <v>1</v>
      </c>
      <c r="C19" s="865"/>
      <c r="D19" s="865"/>
      <c r="E19" s="867"/>
      <c r="F19" s="867"/>
      <c r="G19" s="867"/>
      <c r="H19" s="867"/>
      <c r="I19" s="862"/>
      <c r="J19" s="861"/>
      <c r="K19" s="864"/>
      <c r="L19" s="593" t="str">
        <f>mergeValue(A19) &amp;"."&amp; mergeValue(B19)</f>
        <v>1.1</v>
      </c>
      <c r="M19" s="546" t="s">
        <v>16</v>
      </c>
      <c r="N19" s="646"/>
      <c r="O19" s="1204"/>
      <c r="P19" s="1204"/>
      <c r="Q19" s="1204"/>
      <c r="R19" s="1204"/>
      <c r="S19" s="1204"/>
      <c r="T19" s="1204"/>
      <c r="U19" s="1204"/>
      <c r="V19" s="1204"/>
      <c r="W19" s="630" t="s">
        <v>477</v>
      </c>
      <c r="Y19" s="589"/>
      <c r="Z19" s="589" t="str">
        <f t="shared" si="0"/>
        <v>Территория действия тарифа</v>
      </c>
      <c r="AA19" s="589"/>
      <c r="AB19" s="589"/>
      <c r="AC19" s="589"/>
    </row>
    <row r="20" spans="1:29" ht="22.5">
      <c r="A20" s="1203"/>
      <c r="B20" s="1203"/>
      <c r="C20" s="1203">
        <v>1</v>
      </c>
      <c r="D20" s="865"/>
      <c r="E20" s="867"/>
      <c r="F20" s="867"/>
      <c r="G20" s="867"/>
      <c r="H20" s="867"/>
      <c r="I20" s="869"/>
      <c r="J20" s="861"/>
      <c r="K20" s="864"/>
      <c r="L20" s="593" t="str">
        <f>mergeValue(A20) &amp;"."&amp; mergeValue(B20)&amp;"."&amp; mergeValue(C20)</f>
        <v>1.1.1</v>
      </c>
      <c r="M20" s="547" t="s">
        <v>7</v>
      </c>
      <c r="N20" s="646"/>
      <c r="O20" s="1204"/>
      <c r="P20" s="1204"/>
      <c r="Q20" s="1204"/>
      <c r="R20" s="1204"/>
      <c r="S20" s="1204"/>
      <c r="T20" s="1204"/>
      <c r="U20" s="1204"/>
      <c r="V20" s="1204"/>
      <c r="W20" s="630" t="s">
        <v>633</v>
      </c>
      <c r="Y20" s="589"/>
      <c r="Z20" s="589" t="str">
        <f t="shared" si="0"/>
        <v xml:space="preserve">Наименование системы теплоснабжения </v>
      </c>
      <c r="AA20" s="589"/>
      <c r="AB20" s="589"/>
      <c r="AC20" s="589"/>
    </row>
    <row r="21" spans="1:29" ht="22.5">
      <c r="A21" s="1203"/>
      <c r="B21" s="1203"/>
      <c r="C21" s="1203"/>
      <c r="D21" s="1203">
        <v>1</v>
      </c>
      <c r="E21" s="867"/>
      <c r="F21" s="867"/>
      <c r="G21" s="867"/>
      <c r="H21" s="867"/>
      <c r="I21" s="869"/>
      <c r="J21" s="861"/>
      <c r="K21" s="864"/>
      <c r="L21" s="593" t="str">
        <f>mergeValue(A21) &amp;"."&amp; mergeValue(B21)&amp;"."&amp; mergeValue(C21)&amp;"."&amp; mergeValue(D21)</f>
        <v>1.1.1.1</v>
      </c>
      <c r="M21" s="548" t="s">
        <v>22</v>
      </c>
      <c r="N21" s="646"/>
      <c r="O21" s="1204"/>
      <c r="P21" s="1204"/>
      <c r="Q21" s="1204"/>
      <c r="R21" s="1204"/>
      <c r="S21" s="1204"/>
      <c r="T21" s="1204"/>
      <c r="U21" s="1204"/>
      <c r="V21" s="1204"/>
      <c r="W21" s="630" t="s">
        <v>634</v>
      </c>
      <c r="Y21" s="589"/>
      <c r="Z21" s="589" t="str">
        <f t="shared" si="0"/>
        <v xml:space="preserve">Источник тепловой энергии  </v>
      </c>
      <c r="AA21" s="589"/>
      <c r="AB21" s="589"/>
      <c r="AC21" s="589"/>
    </row>
    <row r="22" spans="1:29" ht="101.25">
      <c r="A22" s="1203"/>
      <c r="B22" s="1203"/>
      <c r="C22" s="1203"/>
      <c r="D22" s="1203"/>
      <c r="E22" s="1203">
        <v>1</v>
      </c>
      <c r="F22" s="867"/>
      <c r="G22" s="867"/>
      <c r="H22" s="865">
        <v>1</v>
      </c>
      <c r="I22" s="1203">
        <v>1</v>
      </c>
      <c r="J22" s="867"/>
      <c r="K22" s="872"/>
      <c r="L22" s="593" t="str">
        <f>mergeValue(A22) &amp;"."&amp; mergeValue(B22)&amp;"."&amp; mergeValue(C22)&amp;"."&amp; mergeValue(D22)&amp;"."&amp; mergeValue(E22)</f>
        <v>1.1.1.1.1</v>
      </c>
      <c r="M22" s="554" t="s">
        <v>9</v>
      </c>
      <c r="N22" s="646"/>
      <c r="O22" s="1205"/>
      <c r="P22" s="1205"/>
      <c r="Q22" s="1205"/>
      <c r="R22" s="1205"/>
      <c r="S22" s="1205"/>
      <c r="T22" s="1205"/>
      <c r="U22" s="1205"/>
      <c r="V22" s="1205"/>
      <c r="W22" s="630" t="s">
        <v>638</v>
      </c>
      <c r="Y22" s="589"/>
      <c r="Z22" s="589" t="str">
        <f t="shared" si="0"/>
        <v>Схема подключения теплопотребляющей установки к коллектору источника тепловой энергии</v>
      </c>
      <c r="AA22" s="589"/>
      <c r="AB22" s="589"/>
      <c r="AC22" s="589"/>
    </row>
    <row r="23" spans="1:29" ht="90">
      <c r="A23" s="1203"/>
      <c r="B23" s="1203"/>
      <c r="C23" s="1203"/>
      <c r="D23" s="1203"/>
      <c r="E23" s="1203"/>
      <c r="F23" s="1203">
        <v>1</v>
      </c>
      <c r="G23" s="865"/>
      <c r="H23" s="865"/>
      <c r="I23" s="1203"/>
      <c r="J23" s="1203">
        <v>1</v>
      </c>
      <c r="K23" s="873"/>
      <c r="L23" s="593" t="str">
        <f>mergeValue(A23) &amp;"."&amp; mergeValue(B23)&amp;"."&amp; mergeValue(C23)&amp;"."&amp; mergeValue(D23)&amp;"."&amp; mergeValue(E23)&amp;"."&amp; mergeValue(F23)</f>
        <v>1.1.1.1.1.1</v>
      </c>
      <c r="M23" s="555" t="s">
        <v>10</v>
      </c>
      <c r="N23" s="646"/>
      <c r="O23" s="1206"/>
      <c r="P23" s="1207"/>
      <c r="Q23" s="1207"/>
      <c r="R23" s="1207"/>
      <c r="S23" s="1207"/>
      <c r="T23" s="1207"/>
      <c r="U23" s="1207"/>
      <c r="V23" s="1208"/>
      <c r="W23" s="630" t="s">
        <v>636</v>
      </c>
      <c r="Y23" s="589"/>
      <c r="Z23" s="589" t="str">
        <f t="shared" si="0"/>
        <v>Группа потребителей</v>
      </c>
      <c r="AA23" s="589"/>
      <c r="AB23" s="589"/>
      <c r="AC23" s="589"/>
    </row>
    <row r="24" spans="1:29" ht="189" customHeight="1">
      <c r="A24" s="1203"/>
      <c r="B24" s="1203"/>
      <c r="C24" s="1203"/>
      <c r="D24" s="1203"/>
      <c r="E24" s="1203"/>
      <c r="F24" s="1203"/>
      <c r="G24" s="865">
        <v>1</v>
      </c>
      <c r="H24" s="865"/>
      <c r="I24" s="1203"/>
      <c r="J24" s="1203"/>
      <c r="K24" s="873">
        <v>1</v>
      </c>
      <c r="L24" s="593" t="str">
        <f>mergeValue(A24) &amp;"."&amp; mergeValue(B24)&amp;"."&amp; mergeValue(C24)&amp;"."&amp; mergeValue(D24)&amp;"."&amp; mergeValue(E24)&amp;"."&amp; mergeValue(F24)&amp;"."&amp; mergeValue(G24)</f>
        <v>1.1.1.1.1.1.1</v>
      </c>
      <c r="M24" s="1069"/>
      <c r="N24" s="646"/>
      <c r="O24" s="562"/>
      <c r="P24" s="562"/>
      <c r="Q24" s="1094"/>
      <c r="R24" s="1209"/>
      <c r="S24" s="1210" t="s">
        <v>84</v>
      </c>
      <c r="T24" s="1209"/>
      <c r="U24" s="1210" t="s">
        <v>85</v>
      </c>
      <c r="V24" s="562"/>
      <c r="W24" s="1220" t="s">
        <v>655</v>
      </c>
      <c r="X24" s="585" t="str">
        <f>strCheckDate(O25:V25)</f>
        <v/>
      </c>
      <c r="Y24" s="589"/>
      <c r="Z24" s="589" t="str">
        <f t="shared" si="0"/>
        <v/>
      </c>
      <c r="AA24" s="589"/>
      <c r="AB24" s="589"/>
      <c r="AC24" s="589"/>
    </row>
    <row r="25" spans="1:29" ht="11.25" hidden="1" customHeight="1">
      <c r="A25" s="1203"/>
      <c r="B25" s="1203"/>
      <c r="C25" s="1203"/>
      <c r="D25" s="1203"/>
      <c r="E25" s="1203"/>
      <c r="F25" s="1203"/>
      <c r="G25" s="865"/>
      <c r="H25" s="865"/>
      <c r="I25" s="1203"/>
      <c r="J25" s="1203"/>
      <c r="K25" s="873"/>
      <c r="L25" s="600"/>
      <c r="M25" s="646"/>
      <c r="N25" s="646"/>
      <c r="O25" s="562"/>
      <c r="P25" s="562"/>
      <c r="Q25" s="584" t="str">
        <f>R24 &amp; "-" &amp; T24</f>
        <v>-</v>
      </c>
      <c r="R25" s="1209"/>
      <c r="S25" s="1210"/>
      <c r="T25" s="1209"/>
      <c r="U25" s="1210"/>
      <c r="V25" s="562"/>
      <c r="W25" s="1221"/>
      <c r="Y25" s="589"/>
      <c r="Z25" s="589" t="str">
        <f t="shared" si="0"/>
        <v/>
      </c>
      <c r="AA25" s="589"/>
      <c r="AB25" s="589"/>
      <c r="AC25" s="589"/>
    </row>
    <row r="26" spans="1:29" ht="15" customHeight="1">
      <c r="A26" s="1203"/>
      <c r="B26" s="1203"/>
      <c r="C26" s="1203"/>
      <c r="D26" s="1203"/>
      <c r="E26" s="1203"/>
      <c r="F26" s="1203"/>
      <c r="G26" s="867"/>
      <c r="H26" s="865"/>
      <c r="I26" s="1203"/>
      <c r="J26" s="1203"/>
      <c r="K26" s="872"/>
      <c r="L26" s="538"/>
      <c r="M26" s="557" t="s">
        <v>25</v>
      </c>
      <c r="N26" s="564"/>
      <c r="O26" s="564"/>
      <c r="P26" s="564"/>
      <c r="Q26" s="564"/>
      <c r="R26" s="564"/>
      <c r="S26" s="564"/>
      <c r="T26" s="564"/>
      <c r="U26" s="564"/>
      <c r="V26" s="560"/>
      <c r="W26" s="1222"/>
      <c r="Y26" s="589"/>
      <c r="Z26" s="589" t="str">
        <f t="shared" si="0"/>
        <v>Добавить вид теплоносителя (параметры теплоносителя)</v>
      </c>
      <c r="AA26" s="589"/>
      <c r="AB26" s="589"/>
      <c r="AC26" s="589"/>
    </row>
    <row r="27" spans="1:29" ht="15" customHeight="1">
      <c r="A27" s="1203"/>
      <c r="B27" s="1203"/>
      <c r="C27" s="1203"/>
      <c r="D27" s="1203"/>
      <c r="E27" s="1203"/>
      <c r="F27" s="867"/>
      <c r="G27" s="867"/>
      <c r="H27" s="865"/>
      <c r="I27" s="1203"/>
      <c r="J27" s="867"/>
      <c r="K27" s="872"/>
      <c r="L27" s="538"/>
      <c r="M27" s="556" t="s">
        <v>11</v>
      </c>
      <c r="N27" s="564"/>
      <c r="O27" s="564"/>
      <c r="P27" s="564"/>
      <c r="Q27" s="564"/>
      <c r="R27" s="564"/>
      <c r="S27" s="564"/>
      <c r="T27" s="564"/>
      <c r="U27" s="563"/>
      <c r="V27" s="564"/>
      <c r="W27" s="665"/>
      <c r="Y27" s="589"/>
      <c r="Z27" s="589" t="str">
        <f t="shared" si="0"/>
        <v>Добавить группу потребителей</v>
      </c>
      <c r="AA27" s="589"/>
      <c r="AB27" s="589"/>
      <c r="AC27" s="589"/>
    </row>
    <row r="28" spans="1:29" ht="15" customHeight="1">
      <c r="A28" s="1203"/>
      <c r="B28" s="1203"/>
      <c r="C28" s="1203"/>
      <c r="D28" s="1203"/>
      <c r="E28" s="871"/>
      <c r="F28" s="867"/>
      <c r="G28" s="867"/>
      <c r="H28" s="867"/>
      <c r="I28" s="863"/>
      <c r="J28" s="860"/>
      <c r="K28" s="870"/>
      <c r="L28" s="538"/>
      <c r="M28" s="551" t="s">
        <v>12</v>
      </c>
      <c r="N28" s="564"/>
      <c r="O28" s="564"/>
      <c r="P28" s="564"/>
      <c r="Q28" s="564"/>
      <c r="R28" s="564"/>
      <c r="S28" s="564"/>
      <c r="T28" s="564"/>
      <c r="U28" s="563"/>
      <c r="V28" s="564"/>
      <c r="W28" s="665"/>
      <c r="Y28" s="589"/>
      <c r="Z28" s="589" t="str">
        <f t="shared" si="0"/>
        <v>Добавить схему подключения</v>
      </c>
      <c r="AA28" s="589"/>
      <c r="AB28" s="589"/>
      <c r="AC28" s="589"/>
    </row>
    <row r="29" spans="1:29" ht="15" customHeight="1">
      <c r="A29" s="1203"/>
      <c r="B29" s="1203"/>
      <c r="C29" s="1203"/>
      <c r="D29" s="871"/>
      <c r="E29" s="871"/>
      <c r="F29" s="867"/>
      <c r="G29" s="867"/>
      <c r="H29" s="867"/>
      <c r="I29" s="863"/>
      <c r="J29" s="860"/>
      <c r="K29" s="870"/>
      <c r="L29" s="538"/>
      <c r="M29" s="550" t="s">
        <v>17</v>
      </c>
      <c r="N29" s="564"/>
      <c r="O29" s="564"/>
      <c r="P29" s="564"/>
      <c r="Q29" s="564"/>
      <c r="R29" s="564"/>
      <c r="S29" s="564"/>
      <c r="T29" s="564"/>
      <c r="U29" s="563"/>
      <c r="V29" s="564"/>
      <c r="W29" s="665"/>
      <c r="Y29" s="589"/>
      <c r="Z29" s="589" t="str">
        <f t="shared" si="0"/>
        <v>Добавить источник тепловой энергии</v>
      </c>
      <c r="AA29" s="589"/>
      <c r="AB29" s="589"/>
      <c r="AC29" s="589"/>
    </row>
    <row r="30" spans="1:29" ht="15" customHeight="1">
      <c r="A30" s="1203"/>
      <c r="B30" s="1203"/>
      <c r="C30" s="871"/>
      <c r="D30" s="871"/>
      <c r="E30" s="871"/>
      <c r="F30" s="871"/>
      <c r="G30" s="876"/>
      <c r="H30" s="863"/>
      <c r="I30" s="874"/>
      <c r="J30" s="860"/>
      <c r="K30" s="875"/>
      <c r="L30" s="538"/>
      <c r="M30" s="549" t="s">
        <v>18</v>
      </c>
      <c r="N30" s="564"/>
      <c r="O30" s="564"/>
      <c r="P30" s="564"/>
      <c r="Q30" s="564"/>
      <c r="R30" s="564"/>
      <c r="S30" s="564"/>
      <c r="T30" s="564"/>
      <c r="U30" s="563"/>
      <c r="V30" s="564"/>
      <c r="W30" s="665"/>
      <c r="Y30" s="589"/>
      <c r="Z30" s="589" t="str">
        <f t="shared" si="0"/>
        <v>Добавить наименование системы теплоснабжения</v>
      </c>
      <c r="AA30" s="589"/>
      <c r="AB30" s="589"/>
      <c r="AC30" s="589"/>
    </row>
    <row r="31" spans="1:29" ht="15" customHeight="1">
      <c r="A31" s="1203"/>
      <c r="B31" s="871"/>
      <c r="C31" s="871"/>
      <c r="D31" s="871"/>
      <c r="E31" s="871"/>
      <c r="F31" s="871"/>
      <c r="G31" s="876"/>
      <c r="H31" s="863"/>
      <c r="I31" s="863"/>
      <c r="J31" s="860"/>
      <c r="K31" s="870"/>
      <c r="L31" s="538"/>
      <c r="M31" s="558" t="s">
        <v>19</v>
      </c>
      <c r="N31" s="564"/>
      <c r="O31" s="564"/>
      <c r="P31" s="564"/>
      <c r="Q31" s="564"/>
      <c r="R31" s="564"/>
      <c r="S31" s="564"/>
      <c r="T31" s="564"/>
      <c r="U31" s="563"/>
      <c r="V31" s="564"/>
      <c r="W31" s="665"/>
      <c r="Y31" s="589"/>
      <c r="Z31" s="589" t="str">
        <f t="shared" si="0"/>
        <v>Добавить территорию действия тарифа</v>
      </c>
      <c r="AA31" s="589"/>
      <c r="AB31" s="589"/>
      <c r="AC31" s="589"/>
    </row>
    <row r="32" spans="1:29" s="522" customFormat="1" ht="15" customHeight="1">
      <c r="A32" s="859"/>
      <c r="B32" s="859"/>
      <c r="C32" s="859"/>
      <c r="D32" s="859"/>
      <c r="E32" s="859"/>
      <c r="F32" s="859"/>
      <c r="G32" s="859"/>
      <c r="H32" s="859"/>
      <c r="I32" s="859"/>
      <c r="J32" s="859"/>
      <c r="K32" s="859"/>
      <c r="L32" s="492"/>
      <c r="M32" s="565" t="s">
        <v>309</v>
      </c>
      <c r="N32" s="564"/>
      <c r="O32" s="564"/>
      <c r="P32" s="564"/>
      <c r="Q32" s="564"/>
      <c r="R32" s="564"/>
      <c r="S32" s="564"/>
      <c r="T32" s="564"/>
      <c r="U32" s="563"/>
      <c r="V32" s="564"/>
      <c r="W32" s="665"/>
      <c r="X32" s="587"/>
      <c r="Y32" s="587"/>
      <c r="Z32" s="587"/>
      <c r="AA32" s="587"/>
      <c r="AB32" s="587"/>
      <c r="AC32" s="587"/>
    </row>
    <row r="33" spans="1:29" ht="11.25">
      <c r="A33" s="523"/>
      <c r="B33" s="523"/>
      <c r="C33" s="523"/>
      <c r="D33" s="523"/>
      <c r="E33" s="523"/>
      <c r="F33" s="523"/>
      <c r="G33" s="523"/>
      <c r="H33" s="523"/>
      <c r="I33" s="523"/>
      <c r="J33" s="523"/>
      <c r="K33" s="523"/>
      <c r="X33" s="523"/>
      <c r="Y33" s="523"/>
      <c r="Z33" s="523"/>
      <c r="AA33" s="523"/>
      <c r="AB33" s="523"/>
      <c r="AC33" s="523"/>
    </row>
    <row r="34" spans="1:29" ht="90" customHeight="1">
      <c r="L34" s="1">
        <v>1</v>
      </c>
      <c r="M34" s="1196" t="s">
        <v>632</v>
      </c>
      <c r="N34" s="1196"/>
      <c r="O34" s="1196"/>
      <c r="P34" s="1196"/>
      <c r="Q34" s="1196"/>
      <c r="R34" s="1196"/>
      <c r="S34" s="1196"/>
      <c r="T34" s="1196"/>
      <c r="U34" s="1196"/>
      <c r="V34" s="1196"/>
      <c r="W34" s="1196"/>
    </row>
  </sheetData>
  <sheetProtection algorithmName="SHA-512" hashValue="XEXssIk4UbxWgnqgoOeN0fyPPl5ruing/yEizcoAIYo1hQZFfgycTsAcRk013qTDHH7rZU9LNjwWMGbgMLgA3g==" saltValue="RS/ZSm2g9ryNVP1XdUmpeg==" spinCount="100000" sheet="1" objects="1" scenarios="1" formatColumns="0" formatRows="0"/>
  <dataConsolidate leftLabels="1"/>
  <mergeCells count="39">
    <mergeCell ref="M34:W34"/>
    <mergeCell ref="L13:V13"/>
    <mergeCell ref="L14:L16"/>
    <mergeCell ref="M14:M16"/>
    <mergeCell ref="O14:T14"/>
    <mergeCell ref="U14:U16"/>
    <mergeCell ref="V14:V16"/>
    <mergeCell ref="O15:O16"/>
    <mergeCell ref="W13:W16"/>
    <mergeCell ref="S16:T16"/>
    <mergeCell ref="P15:Q15"/>
    <mergeCell ref="R15:T15"/>
    <mergeCell ref="S17:T17"/>
    <mergeCell ref="W24:W26"/>
    <mergeCell ref="S24:S25"/>
    <mergeCell ref="T24:T25"/>
    <mergeCell ref="L5:T5"/>
    <mergeCell ref="O9:T9"/>
    <mergeCell ref="O10:T10"/>
    <mergeCell ref="L11:M11"/>
    <mergeCell ref="O12:U12"/>
    <mergeCell ref="O7:T7"/>
    <mergeCell ref="O8:T8"/>
    <mergeCell ref="I22:I27"/>
    <mergeCell ref="J23:J26"/>
    <mergeCell ref="A18:A31"/>
    <mergeCell ref="O18:V18"/>
    <mergeCell ref="B19:B30"/>
    <mergeCell ref="O19:V19"/>
    <mergeCell ref="C20:C29"/>
    <mergeCell ref="U24:U25"/>
    <mergeCell ref="O20:V20"/>
    <mergeCell ref="D21:D28"/>
    <mergeCell ref="O21:V21"/>
    <mergeCell ref="E22:E27"/>
    <mergeCell ref="O22:V22"/>
    <mergeCell ref="F23:F26"/>
    <mergeCell ref="O23:V23"/>
    <mergeCell ref="R24:R25"/>
  </mergeCells>
  <dataValidations count="9">
    <dataValidation type="list" allowBlank="1" showInputMessage="1" showErrorMessage="1" errorTitle="Ошибка" error="Выберите значение из списка" sqref="O22 JD22 SZ22 ACV22 AMR22 AWN22 BGJ22 BQF22 CAB22 CJX22 CTT22 DDP22 DNL22 DXH22 EHD22 EQZ22 FAV22 FKR22 FUN22 GEJ22 GOF22 GYB22 HHX22 HRT22 IBP22 ILL22 IVH22 JFD22 JOZ22 JYV22 KIR22 KSN22 LCJ22 LMF22 LWB22 MFX22 MPT22 MZP22 NJL22 NTH22 ODD22 OMZ22 OWV22 PGR22 PQN22 QAJ22 QKF22 QUB22 RDX22 RNT22 RXP22 SHL22 SRH22 TBD22 TKZ22 TUV22 UER22 UON22 UYJ22 VIF22 VSB22 WBX22 WLT22 WVP22 O65558 JD65558 SZ65558 ACV65558 AMR65558 AWN65558 BGJ65558 BQF65558 CAB65558 CJX65558 CTT65558 DDP65558 DNL65558 DXH65558 EHD65558 EQZ65558 FAV65558 FKR65558 FUN65558 GEJ65558 GOF65558 GYB65558 HHX65558 HRT65558 IBP65558 ILL65558 IVH65558 JFD65558 JOZ65558 JYV65558 KIR65558 KSN65558 LCJ65558 LMF65558 LWB65558 MFX65558 MPT65558 MZP65558 NJL65558 NTH65558 ODD65558 OMZ65558 OWV65558 PGR65558 PQN65558 QAJ65558 QKF65558 QUB65558 RDX65558 RNT65558 RXP65558 SHL65558 SRH65558 TBD65558 TKZ65558 TUV65558 UER65558 UON65558 UYJ65558 VIF65558 VSB65558 WBX65558 WLT65558 WVP65558 O131094 JD131094 SZ131094 ACV131094 AMR131094 AWN131094 BGJ131094 BQF131094 CAB131094 CJX131094 CTT131094 DDP131094 DNL131094 DXH131094 EHD131094 EQZ131094 FAV131094 FKR131094 FUN131094 GEJ131094 GOF131094 GYB131094 HHX131094 HRT131094 IBP131094 ILL131094 IVH131094 JFD131094 JOZ131094 JYV131094 KIR131094 KSN131094 LCJ131094 LMF131094 LWB131094 MFX131094 MPT131094 MZP131094 NJL131094 NTH131094 ODD131094 OMZ131094 OWV131094 PGR131094 PQN131094 QAJ131094 QKF131094 QUB131094 RDX131094 RNT131094 RXP131094 SHL131094 SRH131094 TBD131094 TKZ131094 TUV131094 UER131094 UON131094 UYJ131094 VIF131094 VSB131094 WBX131094 WLT131094 WVP131094 O196630 JD196630 SZ196630 ACV196630 AMR196630 AWN196630 BGJ196630 BQF196630 CAB196630 CJX196630 CTT196630 DDP196630 DNL196630 DXH196630 EHD196630 EQZ196630 FAV196630 FKR196630 FUN196630 GEJ196630 GOF196630 GYB196630 HHX196630 HRT196630 IBP196630 ILL196630 IVH196630 JFD196630 JOZ196630 JYV196630 KIR196630 KSN196630 LCJ196630 LMF196630 LWB196630 MFX196630 MPT196630 MZP196630 NJL196630 NTH196630 ODD196630 OMZ196630 OWV196630 PGR196630 PQN196630 QAJ196630 QKF196630 QUB196630 RDX196630 RNT196630 RXP196630 SHL196630 SRH196630 TBD196630 TKZ196630 TUV196630 UER196630 UON196630 UYJ196630 VIF196630 VSB196630 WBX196630 WLT196630 WVP196630 O262166 JD262166 SZ262166 ACV262166 AMR262166 AWN262166 BGJ262166 BQF262166 CAB262166 CJX262166 CTT262166 DDP262166 DNL262166 DXH262166 EHD262166 EQZ262166 FAV262166 FKR262166 FUN262166 GEJ262166 GOF262166 GYB262166 HHX262166 HRT262166 IBP262166 ILL262166 IVH262166 JFD262166 JOZ262166 JYV262166 KIR262166 KSN262166 LCJ262166 LMF262166 LWB262166 MFX262166 MPT262166 MZP262166 NJL262166 NTH262166 ODD262166 OMZ262166 OWV262166 PGR262166 PQN262166 QAJ262166 QKF262166 QUB262166 RDX262166 RNT262166 RXP262166 SHL262166 SRH262166 TBD262166 TKZ262166 TUV262166 UER262166 UON262166 UYJ262166 VIF262166 VSB262166 WBX262166 WLT262166 WVP262166 O327702 JD327702 SZ327702 ACV327702 AMR327702 AWN327702 BGJ327702 BQF327702 CAB327702 CJX327702 CTT327702 DDP327702 DNL327702 DXH327702 EHD327702 EQZ327702 FAV327702 FKR327702 FUN327702 GEJ327702 GOF327702 GYB327702 HHX327702 HRT327702 IBP327702 ILL327702 IVH327702 JFD327702 JOZ327702 JYV327702 KIR327702 KSN327702 LCJ327702 LMF327702 LWB327702 MFX327702 MPT327702 MZP327702 NJL327702 NTH327702 ODD327702 OMZ327702 OWV327702 PGR327702 PQN327702 QAJ327702 QKF327702 QUB327702 RDX327702 RNT327702 RXP327702 SHL327702 SRH327702 TBD327702 TKZ327702 TUV327702 UER327702 UON327702 UYJ327702 VIF327702 VSB327702 WBX327702 WLT327702 WVP327702 O393238 JD393238 SZ393238 ACV393238 AMR393238 AWN393238 BGJ393238 BQF393238 CAB393238 CJX393238 CTT393238 DDP393238 DNL393238 DXH393238 EHD393238 EQZ393238 FAV393238 FKR393238 FUN393238 GEJ393238 GOF393238 GYB393238 HHX393238 HRT393238 IBP393238 ILL393238 IVH393238 JFD393238 JOZ393238 JYV393238 KIR393238 KSN393238 LCJ393238 LMF393238 LWB393238 MFX393238 MPT393238 MZP393238 NJL393238 NTH393238 ODD393238 OMZ393238 OWV393238 PGR393238 PQN393238 QAJ393238 QKF393238 QUB393238 RDX393238 RNT393238 RXP393238 SHL393238 SRH393238 TBD393238 TKZ393238 TUV393238 UER393238 UON393238 UYJ393238 VIF393238 VSB393238 WBX393238 WLT393238 WVP393238 O458774 JD458774 SZ458774 ACV458774 AMR458774 AWN458774 BGJ458774 BQF458774 CAB458774 CJX458774 CTT458774 DDP458774 DNL458774 DXH458774 EHD458774 EQZ458774 FAV458774 FKR458774 FUN458774 GEJ458774 GOF458774 GYB458774 HHX458774 HRT458774 IBP458774 ILL458774 IVH458774 JFD458774 JOZ458774 JYV458774 KIR458774 KSN458774 LCJ458774 LMF458774 LWB458774 MFX458774 MPT458774 MZP458774 NJL458774 NTH458774 ODD458774 OMZ458774 OWV458774 PGR458774 PQN458774 QAJ458774 QKF458774 QUB458774 RDX458774 RNT458774 RXP458774 SHL458774 SRH458774 TBD458774 TKZ458774 TUV458774 UER458774 UON458774 UYJ458774 VIF458774 VSB458774 WBX458774 WLT458774 WVP458774 O524310 JD524310 SZ524310 ACV524310 AMR524310 AWN524310 BGJ524310 BQF524310 CAB524310 CJX524310 CTT524310 DDP524310 DNL524310 DXH524310 EHD524310 EQZ524310 FAV524310 FKR524310 FUN524310 GEJ524310 GOF524310 GYB524310 HHX524310 HRT524310 IBP524310 ILL524310 IVH524310 JFD524310 JOZ524310 JYV524310 KIR524310 KSN524310 LCJ524310 LMF524310 LWB524310 MFX524310 MPT524310 MZP524310 NJL524310 NTH524310 ODD524310 OMZ524310 OWV524310 PGR524310 PQN524310 QAJ524310 QKF524310 QUB524310 RDX524310 RNT524310 RXP524310 SHL524310 SRH524310 TBD524310 TKZ524310 TUV524310 UER524310 UON524310 UYJ524310 VIF524310 VSB524310 WBX524310 WLT524310 WVP524310 O589846 JD589846 SZ589846 ACV589846 AMR589846 AWN589846 BGJ589846 BQF589846 CAB589846 CJX589846 CTT589846 DDP589846 DNL589846 DXH589846 EHD589846 EQZ589846 FAV589846 FKR589846 FUN589846 GEJ589846 GOF589846 GYB589846 HHX589846 HRT589846 IBP589846 ILL589846 IVH589846 JFD589846 JOZ589846 JYV589846 KIR589846 KSN589846 LCJ589846 LMF589846 LWB589846 MFX589846 MPT589846 MZP589846 NJL589846 NTH589846 ODD589846 OMZ589846 OWV589846 PGR589846 PQN589846 QAJ589846 QKF589846 QUB589846 RDX589846 RNT589846 RXP589846 SHL589846 SRH589846 TBD589846 TKZ589846 TUV589846 UER589846 UON589846 UYJ589846 VIF589846 VSB589846 WBX589846 WLT589846 WVP589846 O655382 JD655382 SZ655382 ACV655382 AMR655382 AWN655382 BGJ655382 BQF655382 CAB655382 CJX655382 CTT655382 DDP655382 DNL655382 DXH655382 EHD655382 EQZ655382 FAV655382 FKR655382 FUN655382 GEJ655382 GOF655382 GYB655382 HHX655382 HRT655382 IBP655382 ILL655382 IVH655382 JFD655382 JOZ655382 JYV655382 KIR655382 KSN655382 LCJ655382 LMF655382 LWB655382 MFX655382 MPT655382 MZP655382 NJL655382 NTH655382 ODD655382 OMZ655382 OWV655382 PGR655382 PQN655382 QAJ655382 QKF655382 QUB655382 RDX655382 RNT655382 RXP655382 SHL655382 SRH655382 TBD655382 TKZ655382 TUV655382 UER655382 UON655382 UYJ655382 VIF655382 VSB655382 WBX655382 WLT655382 WVP655382 O720918 JD720918 SZ720918 ACV720918 AMR720918 AWN720918 BGJ720918 BQF720918 CAB720918 CJX720918 CTT720918 DDP720918 DNL720918 DXH720918 EHD720918 EQZ720918 FAV720918 FKR720918 FUN720918 GEJ720918 GOF720918 GYB720918 HHX720918 HRT720918 IBP720918 ILL720918 IVH720918 JFD720918 JOZ720918 JYV720918 KIR720918 KSN720918 LCJ720918 LMF720918 LWB720918 MFX720918 MPT720918 MZP720918 NJL720918 NTH720918 ODD720918 OMZ720918 OWV720918 PGR720918 PQN720918 QAJ720918 QKF720918 QUB720918 RDX720918 RNT720918 RXP720918 SHL720918 SRH720918 TBD720918 TKZ720918 TUV720918 UER720918 UON720918 UYJ720918 VIF720918 VSB720918 WBX720918 WLT720918 WVP720918 O786454 JD786454 SZ786454 ACV786454 AMR786454 AWN786454 BGJ786454 BQF786454 CAB786454 CJX786454 CTT786454 DDP786454 DNL786454 DXH786454 EHD786454 EQZ786454 FAV786454 FKR786454 FUN786454 GEJ786454 GOF786454 GYB786454 HHX786454 HRT786454 IBP786454 ILL786454 IVH786454 JFD786454 JOZ786454 JYV786454 KIR786454 KSN786454 LCJ786454 LMF786454 LWB786454 MFX786454 MPT786454 MZP786454 NJL786454 NTH786454 ODD786454 OMZ786454 OWV786454 PGR786454 PQN786454 QAJ786454 QKF786454 QUB786454 RDX786454 RNT786454 RXP786454 SHL786454 SRH786454 TBD786454 TKZ786454 TUV786454 UER786454 UON786454 UYJ786454 VIF786454 VSB786454 WBX786454 WLT786454 WVP786454 O851990 JD851990 SZ851990 ACV851990 AMR851990 AWN851990 BGJ851990 BQF851990 CAB851990 CJX851990 CTT851990 DDP851990 DNL851990 DXH851990 EHD851990 EQZ851990 FAV851990 FKR851990 FUN851990 GEJ851990 GOF851990 GYB851990 HHX851990 HRT851990 IBP851990 ILL851990 IVH851990 JFD851990 JOZ851990 JYV851990 KIR851990 KSN851990 LCJ851990 LMF851990 LWB851990 MFX851990 MPT851990 MZP851990 NJL851990 NTH851990 ODD851990 OMZ851990 OWV851990 PGR851990 PQN851990 QAJ851990 QKF851990 QUB851990 RDX851990 RNT851990 RXP851990 SHL851990 SRH851990 TBD851990 TKZ851990 TUV851990 UER851990 UON851990 UYJ851990 VIF851990 VSB851990 WBX851990 WLT851990 WVP851990 O917526 JD917526 SZ917526 ACV917526 AMR917526 AWN917526 BGJ917526 BQF917526 CAB917526 CJX917526 CTT917526 DDP917526 DNL917526 DXH917526 EHD917526 EQZ917526 FAV917526 FKR917526 FUN917526 GEJ917526 GOF917526 GYB917526 HHX917526 HRT917526 IBP917526 ILL917526 IVH917526 JFD917526 JOZ917526 JYV917526 KIR917526 KSN917526 LCJ917526 LMF917526 LWB917526 MFX917526 MPT917526 MZP917526 NJL917526 NTH917526 ODD917526 OMZ917526 OWV917526 PGR917526 PQN917526 QAJ917526 QKF917526 QUB917526 RDX917526 RNT917526 RXP917526 SHL917526 SRH917526 TBD917526 TKZ917526 TUV917526 UER917526 UON917526 UYJ917526 VIF917526 VSB917526 WBX917526 WLT917526 WVP917526 O983062 JD983062 SZ983062 ACV983062 AMR983062 AWN983062 BGJ983062 BQF983062 CAB983062 CJX983062 CTT983062 DDP983062 DNL983062 DXH983062 EHD983062 EQZ983062 FAV983062 FKR983062 FUN983062 GEJ983062 GOF983062 GYB983062 HHX983062 HRT983062 IBP983062 ILL983062 IVH983062 JFD983062 JOZ983062 JYV983062 KIR983062 KSN983062 LCJ983062 LMF983062 LWB983062 MFX983062 MPT983062 MZP983062 NJL983062 NTH983062 ODD983062 OMZ983062 OWV983062 PGR983062 PQN983062 QAJ983062 QKF983062 QUB983062 RDX983062 RNT983062 RXP983062 SHL983062 SRH983062 TBD983062 TKZ983062 TUV983062 UER983062 UON983062 UYJ983062 VIF983062 VSB983062 WBX983062 WLT983062 WVP983062">
      <formula1>kind_of_scheme_in</formula1>
    </dataValidation>
    <dataValidation type="textLength" operator="lessThanOrEqual" allowBlank="1" showInputMessage="1" showErrorMessage="1" errorTitle="Ошибка" error="Допускается ввод не более 900 символов!" sqref="WVX983058:WVX983065 WMB983058:WMB983065 W65554:W65561 JL65554:JL65561 TH65554:TH65561 ADD65554:ADD65561 AMZ65554:AMZ65561 AWV65554:AWV65561 BGR65554:BGR65561 BQN65554:BQN65561 CAJ65554:CAJ65561 CKF65554:CKF65561 CUB65554:CUB65561 DDX65554:DDX65561 DNT65554:DNT65561 DXP65554:DXP65561 EHL65554:EHL65561 ERH65554:ERH65561 FBD65554:FBD65561 FKZ65554:FKZ65561 FUV65554:FUV65561 GER65554:GER65561 GON65554:GON65561 GYJ65554:GYJ65561 HIF65554:HIF65561 HSB65554:HSB65561 IBX65554:IBX65561 ILT65554:ILT65561 IVP65554:IVP65561 JFL65554:JFL65561 JPH65554:JPH65561 JZD65554:JZD65561 KIZ65554:KIZ65561 KSV65554:KSV65561 LCR65554:LCR65561 LMN65554:LMN65561 LWJ65554:LWJ65561 MGF65554:MGF65561 MQB65554:MQB65561 MZX65554:MZX65561 NJT65554:NJT65561 NTP65554:NTP65561 ODL65554:ODL65561 ONH65554:ONH65561 OXD65554:OXD65561 PGZ65554:PGZ65561 PQV65554:PQV65561 QAR65554:QAR65561 QKN65554:QKN65561 QUJ65554:QUJ65561 REF65554:REF65561 ROB65554:ROB65561 RXX65554:RXX65561 SHT65554:SHT65561 SRP65554:SRP65561 TBL65554:TBL65561 TLH65554:TLH65561 TVD65554:TVD65561 UEZ65554:UEZ65561 UOV65554:UOV65561 UYR65554:UYR65561 VIN65554:VIN65561 VSJ65554:VSJ65561 WCF65554:WCF65561 WMB65554:WMB65561 WVX65554:WVX65561 W131090:W131097 JL131090:JL131097 TH131090:TH131097 ADD131090:ADD131097 AMZ131090:AMZ131097 AWV131090:AWV131097 BGR131090:BGR131097 BQN131090:BQN131097 CAJ131090:CAJ131097 CKF131090:CKF131097 CUB131090:CUB131097 DDX131090:DDX131097 DNT131090:DNT131097 DXP131090:DXP131097 EHL131090:EHL131097 ERH131090:ERH131097 FBD131090:FBD131097 FKZ131090:FKZ131097 FUV131090:FUV131097 GER131090:GER131097 GON131090:GON131097 GYJ131090:GYJ131097 HIF131090:HIF131097 HSB131090:HSB131097 IBX131090:IBX131097 ILT131090:ILT131097 IVP131090:IVP131097 JFL131090:JFL131097 JPH131090:JPH131097 JZD131090:JZD131097 KIZ131090:KIZ131097 KSV131090:KSV131097 LCR131090:LCR131097 LMN131090:LMN131097 LWJ131090:LWJ131097 MGF131090:MGF131097 MQB131090:MQB131097 MZX131090:MZX131097 NJT131090:NJT131097 NTP131090:NTP131097 ODL131090:ODL131097 ONH131090:ONH131097 OXD131090:OXD131097 PGZ131090:PGZ131097 PQV131090:PQV131097 QAR131090:QAR131097 QKN131090:QKN131097 QUJ131090:QUJ131097 REF131090:REF131097 ROB131090:ROB131097 RXX131090:RXX131097 SHT131090:SHT131097 SRP131090:SRP131097 TBL131090:TBL131097 TLH131090:TLH131097 TVD131090:TVD131097 UEZ131090:UEZ131097 UOV131090:UOV131097 UYR131090:UYR131097 VIN131090:VIN131097 VSJ131090:VSJ131097 WCF131090:WCF131097 WMB131090:WMB131097 WVX131090:WVX131097 W196626:W196633 JL196626:JL196633 TH196626:TH196633 ADD196626:ADD196633 AMZ196626:AMZ196633 AWV196626:AWV196633 BGR196626:BGR196633 BQN196626:BQN196633 CAJ196626:CAJ196633 CKF196626:CKF196633 CUB196626:CUB196633 DDX196626:DDX196633 DNT196626:DNT196633 DXP196626:DXP196633 EHL196626:EHL196633 ERH196626:ERH196633 FBD196626:FBD196633 FKZ196626:FKZ196633 FUV196626:FUV196633 GER196626:GER196633 GON196626:GON196633 GYJ196626:GYJ196633 HIF196626:HIF196633 HSB196626:HSB196633 IBX196626:IBX196633 ILT196626:ILT196633 IVP196626:IVP196633 JFL196626:JFL196633 JPH196626:JPH196633 JZD196626:JZD196633 KIZ196626:KIZ196633 KSV196626:KSV196633 LCR196626:LCR196633 LMN196626:LMN196633 LWJ196626:LWJ196633 MGF196626:MGF196633 MQB196626:MQB196633 MZX196626:MZX196633 NJT196626:NJT196633 NTP196626:NTP196633 ODL196626:ODL196633 ONH196626:ONH196633 OXD196626:OXD196633 PGZ196626:PGZ196633 PQV196626:PQV196633 QAR196626:QAR196633 QKN196626:QKN196633 QUJ196626:QUJ196633 REF196626:REF196633 ROB196626:ROB196633 RXX196626:RXX196633 SHT196626:SHT196633 SRP196626:SRP196633 TBL196626:TBL196633 TLH196626:TLH196633 TVD196626:TVD196633 UEZ196626:UEZ196633 UOV196626:UOV196633 UYR196626:UYR196633 VIN196626:VIN196633 VSJ196626:VSJ196633 WCF196626:WCF196633 WMB196626:WMB196633 WVX196626:WVX196633 W262162:W262169 JL262162:JL262169 TH262162:TH262169 ADD262162:ADD262169 AMZ262162:AMZ262169 AWV262162:AWV262169 BGR262162:BGR262169 BQN262162:BQN262169 CAJ262162:CAJ262169 CKF262162:CKF262169 CUB262162:CUB262169 DDX262162:DDX262169 DNT262162:DNT262169 DXP262162:DXP262169 EHL262162:EHL262169 ERH262162:ERH262169 FBD262162:FBD262169 FKZ262162:FKZ262169 FUV262162:FUV262169 GER262162:GER262169 GON262162:GON262169 GYJ262162:GYJ262169 HIF262162:HIF262169 HSB262162:HSB262169 IBX262162:IBX262169 ILT262162:ILT262169 IVP262162:IVP262169 JFL262162:JFL262169 JPH262162:JPH262169 JZD262162:JZD262169 KIZ262162:KIZ262169 KSV262162:KSV262169 LCR262162:LCR262169 LMN262162:LMN262169 LWJ262162:LWJ262169 MGF262162:MGF262169 MQB262162:MQB262169 MZX262162:MZX262169 NJT262162:NJT262169 NTP262162:NTP262169 ODL262162:ODL262169 ONH262162:ONH262169 OXD262162:OXD262169 PGZ262162:PGZ262169 PQV262162:PQV262169 QAR262162:QAR262169 QKN262162:QKN262169 QUJ262162:QUJ262169 REF262162:REF262169 ROB262162:ROB262169 RXX262162:RXX262169 SHT262162:SHT262169 SRP262162:SRP262169 TBL262162:TBL262169 TLH262162:TLH262169 TVD262162:TVD262169 UEZ262162:UEZ262169 UOV262162:UOV262169 UYR262162:UYR262169 VIN262162:VIN262169 VSJ262162:VSJ262169 WCF262162:WCF262169 WMB262162:WMB262169 WVX262162:WVX262169 W327698:W327705 JL327698:JL327705 TH327698:TH327705 ADD327698:ADD327705 AMZ327698:AMZ327705 AWV327698:AWV327705 BGR327698:BGR327705 BQN327698:BQN327705 CAJ327698:CAJ327705 CKF327698:CKF327705 CUB327698:CUB327705 DDX327698:DDX327705 DNT327698:DNT327705 DXP327698:DXP327705 EHL327698:EHL327705 ERH327698:ERH327705 FBD327698:FBD327705 FKZ327698:FKZ327705 FUV327698:FUV327705 GER327698:GER327705 GON327698:GON327705 GYJ327698:GYJ327705 HIF327698:HIF327705 HSB327698:HSB327705 IBX327698:IBX327705 ILT327698:ILT327705 IVP327698:IVP327705 JFL327698:JFL327705 JPH327698:JPH327705 JZD327698:JZD327705 KIZ327698:KIZ327705 KSV327698:KSV327705 LCR327698:LCR327705 LMN327698:LMN327705 LWJ327698:LWJ327705 MGF327698:MGF327705 MQB327698:MQB327705 MZX327698:MZX327705 NJT327698:NJT327705 NTP327698:NTP327705 ODL327698:ODL327705 ONH327698:ONH327705 OXD327698:OXD327705 PGZ327698:PGZ327705 PQV327698:PQV327705 QAR327698:QAR327705 QKN327698:QKN327705 QUJ327698:QUJ327705 REF327698:REF327705 ROB327698:ROB327705 RXX327698:RXX327705 SHT327698:SHT327705 SRP327698:SRP327705 TBL327698:TBL327705 TLH327698:TLH327705 TVD327698:TVD327705 UEZ327698:UEZ327705 UOV327698:UOV327705 UYR327698:UYR327705 VIN327698:VIN327705 VSJ327698:VSJ327705 WCF327698:WCF327705 WMB327698:WMB327705 WVX327698:WVX327705 W393234:W393241 JL393234:JL393241 TH393234:TH393241 ADD393234:ADD393241 AMZ393234:AMZ393241 AWV393234:AWV393241 BGR393234:BGR393241 BQN393234:BQN393241 CAJ393234:CAJ393241 CKF393234:CKF393241 CUB393234:CUB393241 DDX393234:DDX393241 DNT393234:DNT393241 DXP393234:DXP393241 EHL393234:EHL393241 ERH393234:ERH393241 FBD393234:FBD393241 FKZ393234:FKZ393241 FUV393234:FUV393241 GER393234:GER393241 GON393234:GON393241 GYJ393234:GYJ393241 HIF393234:HIF393241 HSB393234:HSB393241 IBX393234:IBX393241 ILT393234:ILT393241 IVP393234:IVP393241 JFL393234:JFL393241 JPH393234:JPH393241 JZD393234:JZD393241 KIZ393234:KIZ393241 KSV393234:KSV393241 LCR393234:LCR393241 LMN393234:LMN393241 LWJ393234:LWJ393241 MGF393234:MGF393241 MQB393234:MQB393241 MZX393234:MZX393241 NJT393234:NJT393241 NTP393234:NTP393241 ODL393234:ODL393241 ONH393234:ONH393241 OXD393234:OXD393241 PGZ393234:PGZ393241 PQV393234:PQV393241 QAR393234:QAR393241 QKN393234:QKN393241 QUJ393234:QUJ393241 REF393234:REF393241 ROB393234:ROB393241 RXX393234:RXX393241 SHT393234:SHT393241 SRP393234:SRP393241 TBL393234:TBL393241 TLH393234:TLH393241 TVD393234:TVD393241 UEZ393234:UEZ393241 UOV393234:UOV393241 UYR393234:UYR393241 VIN393234:VIN393241 VSJ393234:VSJ393241 WCF393234:WCF393241 WMB393234:WMB393241 WVX393234:WVX393241 W458770:W458777 JL458770:JL458777 TH458770:TH458777 ADD458770:ADD458777 AMZ458770:AMZ458777 AWV458770:AWV458777 BGR458770:BGR458777 BQN458770:BQN458777 CAJ458770:CAJ458777 CKF458770:CKF458777 CUB458770:CUB458777 DDX458770:DDX458777 DNT458770:DNT458777 DXP458770:DXP458777 EHL458770:EHL458777 ERH458770:ERH458777 FBD458770:FBD458777 FKZ458770:FKZ458777 FUV458770:FUV458777 GER458770:GER458777 GON458770:GON458777 GYJ458770:GYJ458777 HIF458770:HIF458777 HSB458770:HSB458777 IBX458770:IBX458777 ILT458770:ILT458777 IVP458770:IVP458777 JFL458770:JFL458777 JPH458770:JPH458777 JZD458770:JZD458777 KIZ458770:KIZ458777 KSV458770:KSV458777 LCR458770:LCR458777 LMN458770:LMN458777 LWJ458770:LWJ458777 MGF458770:MGF458777 MQB458770:MQB458777 MZX458770:MZX458777 NJT458770:NJT458777 NTP458770:NTP458777 ODL458770:ODL458777 ONH458770:ONH458777 OXD458770:OXD458777 PGZ458770:PGZ458777 PQV458770:PQV458777 QAR458770:QAR458777 QKN458770:QKN458777 QUJ458770:QUJ458777 REF458770:REF458777 ROB458770:ROB458777 RXX458770:RXX458777 SHT458770:SHT458777 SRP458770:SRP458777 TBL458770:TBL458777 TLH458770:TLH458777 TVD458770:TVD458777 UEZ458770:UEZ458777 UOV458770:UOV458777 UYR458770:UYR458777 VIN458770:VIN458777 VSJ458770:VSJ458777 WCF458770:WCF458777 WMB458770:WMB458777 WVX458770:WVX458777 W524306:W524313 JL524306:JL524313 TH524306:TH524313 ADD524306:ADD524313 AMZ524306:AMZ524313 AWV524306:AWV524313 BGR524306:BGR524313 BQN524306:BQN524313 CAJ524306:CAJ524313 CKF524306:CKF524313 CUB524306:CUB524313 DDX524306:DDX524313 DNT524306:DNT524313 DXP524306:DXP524313 EHL524306:EHL524313 ERH524306:ERH524313 FBD524306:FBD524313 FKZ524306:FKZ524313 FUV524306:FUV524313 GER524306:GER524313 GON524306:GON524313 GYJ524306:GYJ524313 HIF524306:HIF524313 HSB524306:HSB524313 IBX524306:IBX524313 ILT524306:ILT524313 IVP524306:IVP524313 JFL524306:JFL524313 JPH524306:JPH524313 JZD524306:JZD524313 KIZ524306:KIZ524313 KSV524306:KSV524313 LCR524306:LCR524313 LMN524306:LMN524313 LWJ524306:LWJ524313 MGF524306:MGF524313 MQB524306:MQB524313 MZX524306:MZX524313 NJT524306:NJT524313 NTP524306:NTP524313 ODL524306:ODL524313 ONH524306:ONH524313 OXD524306:OXD524313 PGZ524306:PGZ524313 PQV524306:PQV524313 QAR524306:QAR524313 QKN524306:QKN524313 QUJ524306:QUJ524313 REF524306:REF524313 ROB524306:ROB524313 RXX524306:RXX524313 SHT524306:SHT524313 SRP524306:SRP524313 TBL524306:TBL524313 TLH524306:TLH524313 TVD524306:TVD524313 UEZ524306:UEZ524313 UOV524306:UOV524313 UYR524306:UYR524313 VIN524306:VIN524313 VSJ524306:VSJ524313 WCF524306:WCF524313 WMB524306:WMB524313 WVX524306:WVX524313 W589842:W589849 JL589842:JL589849 TH589842:TH589849 ADD589842:ADD589849 AMZ589842:AMZ589849 AWV589842:AWV589849 BGR589842:BGR589849 BQN589842:BQN589849 CAJ589842:CAJ589849 CKF589842:CKF589849 CUB589842:CUB589849 DDX589842:DDX589849 DNT589842:DNT589849 DXP589842:DXP589849 EHL589842:EHL589849 ERH589842:ERH589849 FBD589842:FBD589849 FKZ589842:FKZ589849 FUV589842:FUV589849 GER589842:GER589849 GON589842:GON589849 GYJ589842:GYJ589849 HIF589842:HIF589849 HSB589842:HSB589849 IBX589842:IBX589849 ILT589842:ILT589849 IVP589842:IVP589849 JFL589842:JFL589849 JPH589842:JPH589849 JZD589842:JZD589849 KIZ589842:KIZ589849 KSV589842:KSV589849 LCR589842:LCR589849 LMN589842:LMN589849 LWJ589842:LWJ589849 MGF589842:MGF589849 MQB589842:MQB589849 MZX589842:MZX589849 NJT589842:NJT589849 NTP589842:NTP589849 ODL589842:ODL589849 ONH589842:ONH589849 OXD589842:OXD589849 PGZ589842:PGZ589849 PQV589842:PQV589849 QAR589842:QAR589849 QKN589842:QKN589849 QUJ589842:QUJ589849 REF589842:REF589849 ROB589842:ROB589849 RXX589842:RXX589849 SHT589842:SHT589849 SRP589842:SRP589849 TBL589842:TBL589849 TLH589842:TLH589849 TVD589842:TVD589849 UEZ589842:UEZ589849 UOV589842:UOV589849 UYR589842:UYR589849 VIN589842:VIN589849 VSJ589842:VSJ589849 WCF589842:WCF589849 WMB589842:WMB589849 WVX589842:WVX589849 W655378:W655385 JL655378:JL655385 TH655378:TH655385 ADD655378:ADD655385 AMZ655378:AMZ655385 AWV655378:AWV655385 BGR655378:BGR655385 BQN655378:BQN655385 CAJ655378:CAJ655385 CKF655378:CKF655385 CUB655378:CUB655385 DDX655378:DDX655385 DNT655378:DNT655385 DXP655378:DXP655385 EHL655378:EHL655385 ERH655378:ERH655385 FBD655378:FBD655385 FKZ655378:FKZ655385 FUV655378:FUV655385 GER655378:GER655385 GON655378:GON655385 GYJ655378:GYJ655385 HIF655378:HIF655385 HSB655378:HSB655385 IBX655378:IBX655385 ILT655378:ILT655385 IVP655378:IVP655385 JFL655378:JFL655385 JPH655378:JPH655385 JZD655378:JZD655385 KIZ655378:KIZ655385 KSV655378:KSV655385 LCR655378:LCR655385 LMN655378:LMN655385 LWJ655378:LWJ655385 MGF655378:MGF655385 MQB655378:MQB655385 MZX655378:MZX655385 NJT655378:NJT655385 NTP655378:NTP655385 ODL655378:ODL655385 ONH655378:ONH655385 OXD655378:OXD655385 PGZ655378:PGZ655385 PQV655378:PQV655385 QAR655378:QAR655385 QKN655378:QKN655385 QUJ655378:QUJ655385 REF655378:REF655385 ROB655378:ROB655385 RXX655378:RXX655385 SHT655378:SHT655385 SRP655378:SRP655385 TBL655378:TBL655385 TLH655378:TLH655385 TVD655378:TVD655385 UEZ655378:UEZ655385 UOV655378:UOV655385 UYR655378:UYR655385 VIN655378:VIN655385 VSJ655378:VSJ655385 WCF655378:WCF655385 WMB655378:WMB655385 WVX655378:WVX655385 W720914:W720921 JL720914:JL720921 TH720914:TH720921 ADD720914:ADD720921 AMZ720914:AMZ720921 AWV720914:AWV720921 BGR720914:BGR720921 BQN720914:BQN720921 CAJ720914:CAJ720921 CKF720914:CKF720921 CUB720914:CUB720921 DDX720914:DDX720921 DNT720914:DNT720921 DXP720914:DXP720921 EHL720914:EHL720921 ERH720914:ERH720921 FBD720914:FBD720921 FKZ720914:FKZ720921 FUV720914:FUV720921 GER720914:GER720921 GON720914:GON720921 GYJ720914:GYJ720921 HIF720914:HIF720921 HSB720914:HSB720921 IBX720914:IBX720921 ILT720914:ILT720921 IVP720914:IVP720921 JFL720914:JFL720921 JPH720914:JPH720921 JZD720914:JZD720921 KIZ720914:KIZ720921 KSV720914:KSV720921 LCR720914:LCR720921 LMN720914:LMN720921 LWJ720914:LWJ720921 MGF720914:MGF720921 MQB720914:MQB720921 MZX720914:MZX720921 NJT720914:NJT720921 NTP720914:NTP720921 ODL720914:ODL720921 ONH720914:ONH720921 OXD720914:OXD720921 PGZ720914:PGZ720921 PQV720914:PQV720921 QAR720914:QAR720921 QKN720914:QKN720921 QUJ720914:QUJ720921 REF720914:REF720921 ROB720914:ROB720921 RXX720914:RXX720921 SHT720914:SHT720921 SRP720914:SRP720921 TBL720914:TBL720921 TLH720914:TLH720921 TVD720914:TVD720921 UEZ720914:UEZ720921 UOV720914:UOV720921 UYR720914:UYR720921 VIN720914:VIN720921 VSJ720914:VSJ720921 WCF720914:WCF720921 WMB720914:WMB720921 WVX720914:WVX720921 W786450:W786457 JL786450:JL786457 TH786450:TH786457 ADD786450:ADD786457 AMZ786450:AMZ786457 AWV786450:AWV786457 BGR786450:BGR786457 BQN786450:BQN786457 CAJ786450:CAJ786457 CKF786450:CKF786457 CUB786450:CUB786457 DDX786450:DDX786457 DNT786450:DNT786457 DXP786450:DXP786457 EHL786450:EHL786457 ERH786450:ERH786457 FBD786450:FBD786457 FKZ786450:FKZ786457 FUV786450:FUV786457 GER786450:GER786457 GON786450:GON786457 GYJ786450:GYJ786457 HIF786450:HIF786457 HSB786450:HSB786457 IBX786450:IBX786457 ILT786450:ILT786457 IVP786450:IVP786457 JFL786450:JFL786457 JPH786450:JPH786457 JZD786450:JZD786457 KIZ786450:KIZ786457 KSV786450:KSV786457 LCR786450:LCR786457 LMN786450:LMN786457 LWJ786450:LWJ786457 MGF786450:MGF786457 MQB786450:MQB786457 MZX786450:MZX786457 NJT786450:NJT786457 NTP786450:NTP786457 ODL786450:ODL786457 ONH786450:ONH786457 OXD786450:OXD786457 PGZ786450:PGZ786457 PQV786450:PQV786457 QAR786450:QAR786457 QKN786450:QKN786457 QUJ786450:QUJ786457 REF786450:REF786457 ROB786450:ROB786457 RXX786450:RXX786457 SHT786450:SHT786457 SRP786450:SRP786457 TBL786450:TBL786457 TLH786450:TLH786457 TVD786450:TVD786457 UEZ786450:UEZ786457 UOV786450:UOV786457 UYR786450:UYR786457 VIN786450:VIN786457 VSJ786450:VSJ786457 WCF786450:WCF786457 WMB786450:WMB786457 WVX786450:WVX786457 W851986:W851993 JL851986:JL851993 TH851986:TH851993 ADD851986:ADD851993 AMZ851986:AMZ851993 AWV851986:AWV851993 BGR851986:BGR851993 BQN851986:BQN851993 CAJ851986:CAJ851993 CKF851986:CKF851993 CUB851986:CUB851993 DDX851986:DDX851993 DNT851986:DNT851993 DXP851986:DXP851993 EHL851986:EHL851993 ERH851986:ERH851993 FBD851986:FBD851993 FKZ851986:FKZ851993 FUV851986:FUV851993 GER851986:GER851993 GON851986:GON851993 GYJ851986:GYJ851993 HIF851986:HIF851993 HSB851986:HSB851993 IBX851986:IBX851993 ILT851986:ILT851993 IVP851986:IVP851993 JFL851986:JFL851993 JPH851986:JPH851993 JZD851986:JZD851993 KIZ851986:KIZ851993 KSV851986:KSV851993 LCR851986:LCR851993 LMN851986:LMN851993 LWJ851986:LWJ851993 MGF851986:MGF851993 MQB851986:MQB851993 MZX851986:MZX851993 NJT851986:NJT851993 NTP851986:NTP851993 ODL851986:ODL851993 ONH851986:ONH851993 OXD851986:OXD851993 PGZ851986:PGZ851993 PQV851986:PQV851993 QAR851986:QAR851993 QKN851986:QKN851993 QUJ851986:QUJ851993 REF851986:REF851993 ROB851986:ROB851993 RXX851986:RXX851993 SHT851986:SHT851993 SRP851986:SRP851993 TBL851986:TBL851993 TLH851986:TLH851993 TVD851986:TVD851993 UEZ851986:UEZ851993 UOV851986:UOV851993 UYR851986:UYR851993 VIN851986:VIN851993 VSJ851986:VSJ851993 WCF851986:WCF851993 WMB851986:WMB851993 WVX851986:WVX851993 W917522:W917529 JL917522:JL917529 TH917522:TH917529 ADD917522:ADD917529 AMZ917522:AMZ917529 AWV917522:AWV917529 BGR917522:BGR917529 BQN917522:BQN917529 CAJ917522:CAJ917529 CKF917522:CKF917529 CUB917522:CUB917529 DDX917522:DDX917529 DNT917522:DNT917529 DXP917522:DXP917529 EHL917522:EHL917529 ERH917522:ERH917529 FBD917522:FBD917529 FKZ917522:FKZ917529 FUV917522:FUV917529 GER917522:GER917529 GON917522:GON917529 GYJ917522:GYJ917529 HIF917522:HIF917529 HSB917522:HSB917529 IBX917522:IBX917529 ILT917522:ILT917529 IVP917522:IVP917529 JFL917522:JFL917529 JPH917522:JPH917529 JZD917522:JZD917529 KIZ917522:KIZ917529 KSV917522:KSV917529 LCR917522:LCR917529 LMN917522:LMN917529 LWJ917522:LWJ917529 MGF917522:MGF917529 MQB917522:MQB917529 MZX917522:MZX917529 NJT917522:NJT917529 NTP917522:NTP917529 ODL917522:ODL917529 ONH917522:ONH917529 OXD917522:OXD917529 PGZ917522:PGZ917529 PQV917522:PQV917529 QAR917522:QAR917529 QKN917522:QKN917529 QUJ917522:QUJ917529 REF917522:REF917529 ROB917522:ROB917529 RXX917522:RXX917529 SHT917522:SHT917529 SRP917522:SRP917529 TBL917522:TBL917529 TLH917522:TLH917529 TVD917522:TVD917529 UEZ917522:UEZ917529 UOV917522:UOV917529 UYR917522:UYR917529 VIN917522:VIN917529 VSJ917522:VSJ917529 WCF917522:WCF917529 WMB917522:WMB917529 WVX917522:WVX917529 W983058:W983065 JL983058:JL983065 TH983058:TH983065 ADD983058:ADD983065 AMZ983058:AMZ983065 AWV983058:AWV983065 BGR983058:BGR983065 BQN983058:BQN983065 CAJ983058:CAJ983065 CKF983058:CKF983065 CUB983058:CUB983065 DDX983058:DDX983065 DNT983058:DNT983065 DXP983058:DXP983065 EHL983058:EHL983065 ERH983058:ERH983065 FBD983058:FBD983065 FKZ983058:FKZ983065 FUV983058:FUV983065 GER983058:GER983065 GON983058:GON983065 GYJ983058:GYJ983065 HIF983058:HIF983065 HSB983058:HSB983065 IBX983058:IBX983065 ILT983058:ILT983065 IVP983058:IVP983065 JFL983058:JFL983065 JPH983058:JPH983065 JZD983058:JZD983065 KIZ983058:KIZ983065 KSV983058:KSV983065 LCR983058:LCR983065 LMN983058:LMN983065 LWJ983058:LWJ983065 MGF983058:MGF983065 MQB983058:MQB983065 MZX983058:MZX983065 NJT983058:NJT983065 NTP983058:NTP983065 ODL983058:ODL983065 ONH983058:ONH983065 OXD983058:OXD983065 PGZ983058:PGZ983065 PQV983058:PQV983065 QAR983058:QAR983065 QKN983058:QKN983065 QUJ983058:QUJ983065 REF983058:REF983065 ROB983058:ROB983065 RXX983058:RXX983065 SHT983058:SHT983065 SRP983058:SRP983065 TBL983058:TBL983065 TLH983058:TLH983065 TVD983058:TVD983065 UEZ983058:UEZ983065 UOV983058:UOV983065 UYR983058:UYR983065 VIN983058:VIN983065 VSJ983058:VSJ983065 WCF983058:WCF983065 JL18:JL25 TH18:TH25 ADD18:ADD25 AMZ18:AMZ25 AWV18:AWV25 BGR18:BGR25 BQN18:BQN25 CAJ18:CAJ25 CKF18:CKF25 CUB18:CUB25 DDX18:DDX25 DNT18:DNT25 DXP18:DXP25 EHL18:EHL25 ERH18:ERH25 FBD18:FBD25 FKZ18:FKZ25 FUV18:FUV25 GER18:GER25 GON18:GON25 GYJ18:GYJ25 HIF18:HIF25 HSB18:HSB25 IBX18:IBX25 ILT18:ILT25 IVP18:IVP25 JFL18:JFL25 JPH18:JPH25 JZD18:JZD25 KIZ18:KIZ25 KSV18:KSV25 LCR18:LCR25 LMN18:LMN25 LWJ18:LWJ25 MGF18:MGF25 MQB18:MQB25 MZX18:MZX25 NJT18:NJT25 NTP18:NTP25 ODL18:ODL25 ONH18:ONH25 OXD18:OXD25 PGZ18:PGZ25 PQV18:PQV25 QAR18:QAR25 QKN18:QKN25 QUJ18:QUJ25 REF18:REF25 ROB18:ROB25 RXX18:RXX25 SHT18:SHT25 SRP18:SRP25 TBL18:TBL25 TLH18:TLH25 TVD18:TVD25 UEZ18:UEZ25 UOV18:UOV25 UYR18:UYR25 VIN18:VIN25 VSJ18:VSJ25 WCF18:WCF25 WMB18:WMB25 WVX18:WVX25">
      <formula1>900</formula1>
    </dataValidation>
    <dataValidation type="list" allowBlank="1" showInputMessage="1" errorTitle="Ошибка" error="Выберите значение из списка" prompt="Выберите значение из списка" sqref="JD23:JK23 SZ23:TG23 ACV23:ADC23 AMR23:AMY23 AWN23:AWU23 BGJ23:BGQ23 BQF23:BQM23 CAB23:CAI23 CJX23:CKE23 CTT23:CUA23 DDP23:DDW23 DNL23:DNS23 DXH23:DXO23 EHD23:EHK23 EQZ23:ERG23 FAV23:FBC23 FKR23:FKY23 FUN23:FUU23 GEJ23:GEQ23 GOF23:GOM23 GYB23:GYI23 HHX23:HIE23 HRT23:HSA23 IBP23:IBW23 ILL23:ILS23 IVH23:IVO23 JFD23:JFK23 JOZ23:JPG23 JYV23:JZC23 KIR23:KIY23 KSN23:KSU23 LCJ23:LCQ23 LMF23:LMM23 LWB23:LWI23 MFX23:MGE23 MPT23:MQA23 MZP23:MZW23 NJL23:NJS23 NTH23:NTO23 ODD23:ODK23 OMZ23:ONG23 OWV23:OXC23 PGR23:PGY23 PQN23:PQU23 QAJ23:QAQ23 QKF23:QKM23 QUB23:QUI23 RDX23:REE23 RNT23:ROA23 RXP23:RXW23 SHL23:SHS23 SRH23:SRO23 TBD23:TBK23 TKZ23:TLG23 TUV23:TVC23 UER23:UEY23 UON23:UOU23 UYJ23:UYQ23 VIF23:VIM23 VSB23:VSI23 WBX23:WCE23 WLT23:WMA23 WVP23:WVW23 JD65559:JK65559 SZ65559:TG65559 ACV65559:ADC65559 AMR65559:AMY65559 AWN65559:AWU65559 BGJ65559:BGQ65559 BQF65559:BQM65559 CAB65559:CAI65559 CJX65559:CKE65559 CTT65559:CUA65559 DDP65559:DDW65559 DNL65559:DNS65559 DXH65559:DXO65559 EHD65559:EHK65559 EQZ65559:ERG65559 FAV65559:FBC65559 FKR65559:FKY65559 FUN65559:FUU65559 GEJ65559:GEQ65559 GOF65559:GOM65559 GYB65559:GYI65559 HHX65559:HIE65559 HRT65559:HSA65559 IBP65559:IBW65559 ILL65559:ILS65559 IVH65559:IVO65559 JFD65559:JFK65559 JOZ65559:JPG65559 JYV65559:JZC65559 KIR65559:KIY65559 KSN65559:KSU65559 LCJ65559:LCQ65559 LMF65559:LMM65559 LWB65559:LWI65559 MFX65559:MGE65559 MPT65559:MQA65559 MZP65559:MZW65559 NJL65559:NJS65559 NTH65559:NTO65559 ODD65559:ODK65559 OMZ65559:ONG65559 OWV65559:OXC65559 PGR65559:PGY65559 PQN65559:PQU65559 QAJ65559:QAQ65559 QKF65559:QKM65559 QUB65559:QUI65559 RDX65559:REE65559 RNT65559:ROA65559 RXP65559:RXW65559 SHL65559:SHS65559 SRH65559:SRO65559 TBD65559:TBK65559 TKZ65559:TLG65559 TUV65559:TVC65559 UER65559:UEY65559 UON65559:UOU65559 UYJ65559:UYQ65559 VIF65559:VIM65559 VSB65559:VSI65559 WBX65559:WCE65559 WLT65559:WMA65559 WVP65559:WVW65559 JD131095:JK131095 SZ131095:TG131095 ACV131095:ADC131095 AMR131095:AMY131095 AWN131095:AWU131095 BGJ131095:BGQ131095 BQF131095:BQM131095 CAB131095:CAI131095 CJX131095:CKE131095 CTT131095:CUA131095 DDP131095:DDW131095 DNL131095:DNS131095 DXH131095:DXO131095 EHD131095:EHK131095 EQZ131095:ERG131095 FAV131095:FBC131095 FKR131095:FKY131095 FUN131095:FUU131095 GEJ131095:GEQ131095 GOF131095:GOM131095 GYB131095:GYI131095 HHX131095:HIE131095 HRT131095:HSA131095 IBP131095:IBW131095 ILL131095:ILS131095 IVH131095:IVO131095 JFD131095:JFK131095 JOZ131095:JPG131095 JYV131095:JZC131095 KIR131095:KIY131095 KSN131095:KSU131095 LCJ131095:LCQ131095 LMF131095:LMM131095 LWB131095:LWI131095 MFX131095:MGE131095 MPT131095:MQA131095 MZP131095:MZW131095 NJL131095:NJS131095 NTH131095:NTO131095 ODD131095:ODK131095 OMZ131095:ONG131095 OWV131095:OXC131095 PGR131095:PGY131095 PQN131095:PQU131095 QAJ131095:QAQ131095 QKF131095:QKM131095 QUB131095:QUI131095 RDX131095:REE131095 RNT131095:ROA131095 RXP131095:RXW131095 SHL131095:SHS131095 SRH131095:SRO131095 TBD131095:TBK131095 TKZ131095:TLG131095 TUV131095:TVC131095 UER131095:UEY131095 UON131095:UOU131095 UYJ131095:UYQ131095 VIF131095:VIM131095 VSB131095:VSI131095 WBX131095:WCE131095 WLT131095:WMA131095 WVP131095:WVW131095 JD196631:JK196631 SZ196631:TG196631 ACV196631:ADC196631 AMR196631:AMY196631 AWN196631:AWU196631 BGJ196631:BGQ196631 BQF196631:BQM196631 CAB196631:CAI196631 CJX196631:CKE196631 CTT196631:CUA196631 DDP196631:DDW196631 DNL196631:DNS196631 DXH196631:DXO196631 EHD196631:EHK196631 EQZ196631:ERG196631 FAV196631:FBC196631 FKR196631:FKY196631 FUN196631:FUU196631 GEJ196631:GEQ196631 GOF196631:GOM196631 GYB196631:GYI196631 HHX196631:HIE196631 HRT196631:HSA196631 IBP196631:IBW196631 ILL196631:ILS196631 IVH196631:IVO196631 JFD196631:JFK196631 JOZ196631:JPG196631 JYV196631:JZC196631 KIR196631:KIY196631 KSN196631:KSU196631 LCJ196631:LCQ196631 LMF196631:LMM196631 LWB196631:LWI196631 MFX196631:MGE196631 MPT196631:MQA196631 MZP196631:MZW196631 NJL196631:NJS196631 NTH196631:NTO196631 ODD196631:ODK196631 OMZ196631:ONG196631 OWV196631:OXC196631 PGR196631:PGY196631 PQN196631:PQU196631 QAJ196631:QAQ196631 QKF196631:QKM196631 QUB196631:QUI196631 RDX196631:REE196631 RNT196631:ROA196631 RXP196631:RXW196631 SHL196631:SHS196631 SRH196631:SRO196631 TBD196631:TBK196631 TKZ196631:TLG196631 TUV196631:TVC196631 UER196631:UEY196631 UON196631:UOU196631 UYJ196631:UYQ196631 VIF196631:VIM196631 VSB196631:VSI196631 WBX196631:WCE196631 WLT196631:WMA196631 WVP196631:WVW196631 JD262167:JK262167 SZ262167:TG262167 ACV262167:ADC262167 AMR262167:AMY262167 AWN262167:AWU262167 BGJ262167:BGQ262167 BQF262167:BQM262167 CAB262167:CAI262167 CJX262167:CKE262167 CTT262167:CUA262167 DDP262167:DDW262167 DNL262167:DNS262167 DXH262167:DXO262167 EHD262167:EHK262167 EQZ262167:ERG262167 FAV262167:FBC262167 FKR262167:FKY262167 FUN262167:FUU262167 GEJ262167:GEQ262167 GOF262167:GOM262167 GYB262167:GYI262167 HHX262167:HIE262167 HRT262167:HSA262167 IBP262167:IBW262167 ILL262167:ILS262167 IVH262167:IVO262167 JFD262167:JFK262167 JOZ262167:JPG262167 JYV262167:JZC262167 KIR262167:KIY262167 KSN262167:KSU262167 LCJ262167:LCQ262167 LMF262167:LMM262167 LWB262167:LWI262167 MFX262167:MGE262167 MPT262167:MQA262167 MZP262167:MZW262167 NJL262167:NJS262167 NTH262167:NTO262167 ODD262167:ODK262167 OMZ262167:ONG262167 OWV262167:OXC262167 PGR262167:PGY262167 PQN262167:PQU262167 QAJ262167:QAQ262167 QKF262167:QKM262167 QUB262167:QUI262167 RDX262167:REE262167 RNT262167:ROA262167 RXP262167:RXW262167 SHL262167:SHS262167 SRH262167:SRO262167 TBD262167:TBK262167 TKZ262167:TLG262167 TUV262167:TVC262167 UER262167:UEY262167 UON262167:UOU262167 UYJ262167:UYQ262167 VIF262167:VIM262167 VSB262167:VSI262167 WBX262167:WCE262167 WLT262167:WMA262167 WVP262167:WVW262167 JD327703:JK327703 SZ327703:TG327703 ACV327703:ADC327703 AMR327703:AMY327703 AWN327703:AWU327703 BGJ327703:BGQ327703 BQF327703:BQM327703 CAB327703:CAI327703 CJX327703:CKE327703 CTT327703:CUA327703 DDP327703:DDW327703 DNL327703:DNS327703 DXH327703:DXO327703 EHD327703:EHK327703 EQZ327703:ERG327703 FAV327703:FBC327703 FKR327703:FKY327703 FUN327703:FUU327703 GEJ327703:GEQ327703 GOF327703:GOM327703 GYB327703:GYI327703 HHX327703:HIE327703 HRT327703:HSA327703 IBP327703:IBW327703 ILL327703:ILS327703 IVH327703:IVO327703 JFD327703:JFK327703 JOZ327703:JPG327703 JYV327703:JZC327703 KIR327703:KIY327703 KSN327703:KSU327703 LCJ327703:LCQ327703 LMF327703:LMM327703 LWB327703:LWI327703 MFX327703:MGE327703 MPT327703:MQA327703 MZP327703:MZW327703 NJL327703:NJS327703 NTH327703:NTO327703 ODD327703:ODK327703 OMZ327703:ONG327703 OWV327703:OXC327703 PGR327703:PGY327703 PQN327703:PQU327703 QAJ327703:QAQ327703 QKF327703:QKM327703 QUB327703:QUI327703 RDX327703:REE327703 RNT327703:ROA327703 RXP327703:RXW327703 SHL327703:SHS327703 SRH327703:SRO327703 TBD327703:TBK327703 TKZ327703:TLG327703 TUV327703:TVC327703 UER327703:UEY327703 UON327703:UOU327703 UYJ327703:UYQ327703 VIF327703:VIM327703 VSB327703:VSI327703 WBX327703:WCE327703 WLT327703:WMA327703 WVP327703:WVW327703 JD393239:JK393239 SZ393239:TG393239 ACV393239:ADC393239 AMR393239:AMY393239 AWN393239:AWU393239 BGJ393239:BGQ393239 BQF393239:BQM393239 CAB393239:CAI393239 CJX393239:CKE393239 CTT393239:CUA393239 DDP393239:DDW393239 DNL393239:DNS393239 DXH393239:DXO393239 EHD393239:EHK393239 EQZ393239:ERG393239 FAV393239:FBC393239 FKR393239:FKY393239 FUN393239:FUU393239 GEJ393239:GEQ393239 GOF393239:GOM393239 GYB393239:GYI393239 HHX393239:HIE393239 HRT393239:HSA393239 IBP393239:IBW393239 ILL393239:ILS393239 IVH393239:IVO393239 JFD393239:JFK393239 JOZ393239:JPG393239 JYV393239:JZC393239 KIR393239:KIY393239 KSN393239:KSU393239 LCJ393239:LCQ393239 LMF393239:LMM393239 LWB393239:LWI393239 MFX393239:MGE393239 MPT393239:MQA393239 MZP393239:MZW393239 NJL393239:NJS393239 NTH393239:NTO393239 ODD393239:ODK393239 OMZ393239:ONG393239 OWV393239:OXC393239 PGR393239:PGY393239 PQN393239:PQU393239 QAJ393239:QAQ393239 QKF393239:QKM393239 QUB393239:QUI393239 RDX393239:REE393239 RNT393239:ROA393239 RXP393239:RXW393239 SHL393239:SHS393239 SRH393239:SRO393239 TBD393239:TBK393239 TKZ393239:TLG393239 TUV393239:TVC393239 UER393239:UEY393239 UON393239:UOU393239 UYJ393239:UYQ393239 VIF393239:VIM393239 VSB393239:VSI393239 WBX393239:WCE393239 WLT393239:WMA393239 WVP393239:WVW393239 JD458775:JK458775 SZ458775:TG458775 ACV458775:ADC458775 AMR458775:AMY458775 AWN458775:AWU458775 BGJ458775:BGQ458775 BQF458775:BQM458775 CAB458775:CAI458775 CJX458775:CKE458775 CTT458775:CUA458775 DDP458775:DDW458775 DNL458775:DNS458775 DXH458775:DXO458775 EHD458775:EHK458775 EQZ458775:ERG458775 FAV458775:FBC458775 FKR458775:FKY458775 FUN458775:FUU458775 GEJ458775:GEQ458775 GOF458775:GOM458775 GYB458775:GYI458775 HHX458775:HIE458775 HRT458775:HSA458775 IBP458775:IBW458775 ILL458775:ILS458775 IVH458775:IVO458775 JFD458775:JFK458775 JOZ458775:JPG458775 JYV458775:JZC458775 KIR458775:KIY458775 KSN458775:KSU458775 LCJ458775:LCQ458775 LMF458775:LMM458775 LWB458775:LWI458775 MFX458775:MGE458775 MPT458775:MQA458775 MZP458775:MZW458775 NJL458775:NJS458775 NTH458775:NTO458775 ODD458775:ODK458775 OMZ458775:ONG458775 OWV458775:OXC458775 PGR458775:PGY458775 PQN458775:PQU458775 QAJ458775:QAQ458775 QKF458775:QKM458775 QUB458775:QUI458775 RDX458775:REE458775 RNT458775:ROA458775 RXP458775:RXW458775 SHL458775:SHS458775 SRH458775:SRO458775 TBD458775:TBK458775 TKZ458775:TLG458775 TUV458775:TVC458775 UER458775:UEY458775 UON458775:UOU458775 UYJ458775:UYQ458775 VIF458775:VIM458775 VSB458775:VSI458775 WBX458775:WCE458775 WLT458775:WMA458775 WVP458775:WVW458775 JD524311:JK524311 SZ524311:TG524311 ACV524311:ADC524311 AMR524311:AMY524311 AWN524311:AWU524311 BGJ524311:BGQ524311 BQF524311:BQM524311 CAB524311:CAI524311 CJX524311:CKE524311 CTT524311:CUA524311 DDP524311:DDW524311 DNL524311:DNS524311 DXH524311:DXO524311 EHD524311:EHK524311 EQZ524311:ERG524311 FAV524311:FBC524311 FKR524311:FKY524311 FUN524311:FUU524311 GEJ524311:GEQ524311 GOF524311:GOM524311 GYB524311:GYI524311 HHX524311:HIE524311 HRT524311:HSA524311 IBP524311:IBW524311 ILL524311:ILS524311 IVH524311:IVO524311 JFD524311:JFK524311 JOZ524311:JPG524311 JYV524311:JZC524311 KIR524311:KIY524311 KSN524311:KSU524311 LCJ524311:LCQ524311 LMF524311:LMM524311 LWB524311:LWI524311 MFX524311:MGE524311 MPT524311:MQA524311 MZP524311:MZW524311 NJL524311:NJS524311 NTH524311:NTO524311 ODD524311:ODK524311 OMZ524311:ONG524311 OWV524311:OXC524311 PGR524311:PGY524311 PQN524311:PQU524311 QAJ524311:QAQ524311 QKF524311:QKM524311 QUB524311:QUI524311 RDX524311:REE524311 RNT524311:ROA524311 RXP524311:RXW524311 SHL524311:SHS524311 SRH524311:SRO524311 TBD524311:TBK524311 TKZ524311:TLG524311 TUV524311:TVC524311 UER524311:UEY524311 UON524311:UOU524311 UYJ524311:UYQ524311 VIF524311:VIM524311 VSB524311:VSI524311 WBX524311:WCE524311 WLT524311:WMA524311 WVP524311:WVW524311 JD589847:JK589847 SZ589847:TG589847 ACV589847:ADC589847 AMR589847:AMY589847 AWN589847:AWU589847 BGJ589847:BGQ589847 BQF589847:BQM589847 CAB589847:CAI589847 CJX589847:CKE589847 CTT589847:CUA589847 DDP589847:DDW589847 DNL589847:DNS589847 DXH589847:DXO589847 EHD589847:EHK589847 EQZ589847:ERG589847 FAV589847:FBC589847 FKR589847:FKY589847 FUN589847:FUU589847 GEJ589847:GEQ589847 GOF589847:GOM589847 GYB589847:GYI589847 HHX589847:HIE589847 HRT589847:HSA589847 IBP589847:IBW589847 ILL589847:ILS589847 IVH589847:IVO589847 JFD589847:JFK589847 JOZ589847:JPG589847 JYV589847:JZC589847 KIR589847:KIY589847 KSN589847:KSU589847 LCJ589847:LCQ589847 LMF589847:LMM589847 LWB589847:LWI589847 MFX589847:MGE589847 MPT589847:MQA589847 MZP589847:MZW589847 NJL589847:NJS589847 NTH589847:NTO589847 ODD589847:ODK589847 OMZ589847:ONG589847 OWV589847:OXC589847 PGR589847:PGY589847 PQN589847:PQU589847 QAJ589847:QAQ589847 QKF589847:QKM589847 QUB589847:QUI589847 RDX589847:REE589847 RNT589847:ROA589847 RXP589847:RXW589847 SHL589847:SHS589847 SRH589847:SRO589847 TBD589847:TBK589847 TKZ589847:TLG589847 TUV589847:TVC589847 UER589847:UEY589847 UON589847:UOU589847 UYJ589847:UYQ589847 VIF589847:VIM589847 VSB589847:VSI589847 WBX589847:WCE589847 WLT589847:WMA589847 WVP589847:WVW589847 JD655383:JK655383 SZ655383:TG655383 ACV655383:ADC655383 AMR655383:AMY655383 AWN655383:AWU655383 BGJ655383:BGQ655383 BQF655383:BQM655383 CAB655383:CAI655383 CJX655383:CKE655383 CTT655383:CUA655383 DDP655383:DDW655383 DNL655383:DNS655383 DXH655383:DXO655383 EHD655383:EHK655383 EQZ655383:ERG655383 FAV655383:FBC655383 FKR655383:FKY655383 FUN655383:FUU655383 GEJ655383:GEQ655383 GOF655383:GOM655383 GYB655383:GYI655383 HHX655383:HIE655383 HRT655383:HSA655383 IBP655383:IBW655383 ILL655383:ILS655383 IVH655383:IVO655383 JFD655383:JFK655383 JOZ655383:JPG655383 JYV655383:JZC655383 KIR655383:KIY655383 KSN655383:KSU655383 LCJ655383:LCQ655383 LMF655383:LMM655383 LWB655383:LWI655383 MFX655383:MGE655383 MPT655383:MQA655383 MZP655383:MZW655383 NJL655383:NJS655383 NTH655383:NTO655383 ODD655383:ODK655383 OMZ655383:ONG655383 OWV655383:OXC655383 PGR655383:PGY655383 PQN655383:PQU655383 QAJ655383:QAQ655383 QKF655383:QKM655383 QUB655383:QUI655383 RDX655383:REE655383 RNT655383:ROA655383 RXP655383:RXW655383 SHL655383:SHS655383 SRH655383:SRO655383 TBD655383:TBK655383 TKZ655383:TLG655383 TUV655383:TVC655383 UER655383:UEY655383 UON655383:UOU655383 UYJ655383:UYQ655383 VIF655383:VIM655383 VSB655383:VSI655383 WBX655383:WCE655383 WLT655383:WMA655383 WVP655383:WVW655383 JD720919:JK720919 SZ720919:TG720919 ACV720919:ADC720919 AMR720919:AMY720919 AWN720919:AWU720919 BGJ720919:BGQ720919 BQF720919:BQM720919 CAB720919:CAI720919 CJX720919:CKE720919 CTT720919:CUA720919 DDP720919:DDW720919 DNL720919:DNS720919 DXH720919:DXO720919 EHD720919:EHK720919 EQZ720919:ERG720919 FAV720919:FBC720919 FKR720919:FKY720919 FUN720919:FUU720919 GEJ720919:GEQ720919 GOF720919:GOM720919 GYB720919:GYI720919 HHX720919:HIE720919 HRT720919:HSA720919 IBP720919:IBW720919 ILL720919:ILS720919 IVH720919:IVO720919 JFD720919:JFK720919 JOZ720919:JPG720919 JYV720919:JZC720919 KIR720919:KIY720919 KSN720919:KSU720919 LCJ720919:LCQ720919 LMF720919:LMM720919 LWB720919:LWI720919 MFX720919:MGE720919 MPT720919:MQA720919 MZP720919:MZW720919 NJL720919:NJS720919 NTH720919:NTO720919 ODD720919:ODK720919 OMZ720919:ONG720919 OWV720919:OXC720919 PGR720919:PGY720919 PQN720919:PQU720919 QAJ720919:QAQ720919 QKF720919:QKM720919 QUB720919:QUI720919 RDX720919:REE720919 RNT720919:ROA720919 RXP720919:RXW720919 SHL720919:SHS720919 SRH720919:SRO720919 TBD720919:TBK720919 TKZ720919:TLG720919 TUV720919:TVC720919 UER720919:UEY720919 UON720919:UOU720919 UYJ720919:UYQ720919 VIF720919:VIM720919 VSB720919:VSI720919 WBX720919:WCE720919 WLT720919:WMA720919 WVP720919:WVW720919 JD786455:JK786455 SZ786455:TG786455 ACV786455:ADC786455 AMR786455:AMY786455 AWN786455:AWU786455 BGJ786455:BGQ786455 BQF786455:BQM786455 CAB786455:CAI786455 CJX786455:CKE786455 CTT786455:CUA786455 DDP786455:DDW786455 DNL786455:DNS786455 DXH786455:DXO786455 EHD786455:EHK786455 EQZ786455:ERG786455 FAV786455:FBC786455 FKR786455:FKY786455 FUN786455:FUU786455 GEJ786455:GEQ786455 GOF786455:GOM786455 GYB786455:GYI786455 HHX786455:HIE786455 HRT786455:HSA786455 IBP786455:IBW786455 ILL786455:ILS786455 IVH786455:IVO786455 JFD786455:JFK786455 JOZ786455:JPG786455 JYV786455:JZC786455 KIR786455:KIY786455 KSN786455:KSU786455 LCJ786455:LCQ786455 LMF786455:LMM786455 LWB786455:LWI786455 MFX786455:MGE786455 MPT786455:MQA786455 MZP786455:MZW786455 NJL786455:NJS786455 NTH786455:NTO786455 ODD786455:ODK786455 OMZ786455:ONG786455 OWV786455:OXC786455 PGR786455:PGY786455 PQN786455:PQU786455 QAJ786455:QAQ786455 QKF786455:QKM786455 QUB786455:QUI786455 RDX786455:REE786455 RNT786455:ROA786455 RXP786455:RXW786455 SHL786455:SHS786455 SRH786455:SRO786455 TBD786455:TBK786455 TKZ786455:TLG786455 TUV786455:TVC786455 UER786455:UEY786455 UON786455:UOU786455 UYJ786455:UYQ786455 VIF786455:VIM786455 VSB786455:VSI786455 WBX786455:WCE786455 WLT786455:WMA786455 WVP786455:WVW786455 JD851991:JK851991 SZ851991:TG851991 ACV851991:ADC851991 AMR851991:AMY851991 AWN851991:AWU851991 BGJ851991:BGQ851991 BQF851991:BQM851991 CAB851991:CAI851991 CJX851991:CKE851991 CTT851991:CUA851991 DDP851991:DDW851991 DNL851991:DNS851991 DXH851991:DXO851991 EHD851991:EHK851991 EQZ851991:ERG851991 FAV851991:FBC851991 FKR851991:FKY851991 FUN851991:FUU851991 GEJ851991:GEQ851991 GOF851991:GOM851991 GYB851991:GYI851991 HHX851991:HIE851991 HRT851991:HSA851991 IBP851991:IBW851991 ILL851991:ILS851991 IVH851991:IVO851991 JFD851991:JFK851991 JOZ851991:JPG851991 JYV851991:JZC851991 KIR851991:KIY851991 KSN851991:KSU851991 LCJ851991:LCQ851991 LMF851991:LMM851991 LWB851991:LWI851991 MFX851991:MGE851991 MPT851991:MQA851991 MZP851991:MZW851991 NJL851991:NJS851991 NTH851991:NTO851991 ODD851991:ODK851991 OMZ851991:ONG851991 OWV851991:OXC851991 PGR851991:PGY851991 PQN851991:PQU851991 QAJ851991:QAQ851991 QKF851991:QKM851991 QUB851991:QUI851991 RDX851991:REE851991 RNT851991:ROA851991 RXP851991:RXW851991 SHL851991:SHS851991 SRH851991:SRO851991 TBD851991:TBK851991 TKZ851991:TLG851991 TUV851991:TVC851991 UER851991:UEY851991 UON851991:UOU851991 UYJ851991:UYQ851991 VIF851991:VIM851991 VSB851991:VSI851991 WBX851991:WCE851991 WLT851991:WMA851991 WVP851991:WVW851991 JD917527:JK917527 SZ917527:TG917527 ACV917527:ADC917527 AMR917527:AMY917527 AWN917527:AWU917527 BGJ917527:BGQ917527 BQF917527:BQM917527 CAB917527:CAI917527 CJX917527:CKE917527 CTT917527:CUA917527 DDP917527:DDW917527 DNL917527:DNS917527 DXH917527:DXO917527 EHD917527:EHK917527 EQZ917527:ERG917527 FAV917527:FBC917527 FKR917527:FKY917527 FUN917527:FUU917527 GEJ917527:GEQ917527 GOF917527:GOM917527 GYB917527:GYI917527 HHX917527:HIE917527 HRT917527:HSA917527 IBP917527:IBW917527 ILL917527:ILS917527 IVH917527:IVO917527 JFD917527:JFK917527 JOZ917527:JPG917527 JYV917527:JZC917527 KIR917527:KIY917527 KSN917527:KSU917527 LCJ917527:LCQ917527 LMF917527:LMM917527 LWB917527:LWI917527 MFX917527:MGE917527 MPT917527:MQA917527 MZP917527:MZW917527 NJL917527:NJS917527 NTH917527:NTO917527 ODD917527:ODK917527 OMZ917527:ONG917527 OWV917527:OXC917527 PGR917527:PGY917527 PQN917527:PQU917527 QAJ917527:QAQ917527 QKF917527:QKM917527 QUB917527:QUI917527 RDX917527:REE917527 RNT917527:ROA917527 RXP917527:RXW917527 SHL917527:SHS917527 SRH917527:SRO917527 TBD917527:TBK917527 TKZ917527:TLG917527 TUV917527:TVC917527 UER917527:UEY917527 UON917527:UOU917527 UYJ917527:UYQ917527 VIF917527:VIM917527 VSB917527:VSI917527 WBX917527:WCE917527 WLT917527:WMA917527 WVP917527:WVW917527 WVP983063:WVW983063 JD983063:JK983063 SZ983063:TG983063 ACV983063:ADC983063 AMR983063:AMY983063 AWN983063:AWU983063 BGJ983063:BGQ983063 BQF983063:BQM983063 CAB983063:CAI983063 CJX983063:CKE983063 CTT983063:CUA983063 DDP983063:DDW983063 DNL983063:DNS983063 DXH983063:DXO983063 EHD983063:EHK983063 EQZ983063:ERG983063 FAV983063:FBC983063 FKR983063:FKY983063 FUN983063:FUU983063 GEJ983063:GEQ983063 GOF983063:GOM983063 GYB983063:GYI983063 HHX983063:HIE983063 HRT983063:HSA983063 IBP983063:IBW983063 ILL983063:ILS983063 IVH983063:IVO983063 JFD983063:JFK983063 JOZ983063:JPG983063 JYV983063:JZC983063 KIR983063:KIY983063 KSN983063:KSU983063 LCJ983063:LCQ983063 LMF983063:LMM983063 LWB983063:LWI983063 MFX983063:MGE983063 MPT983063:MQA983063 MZP983063:MZW983063 NJL983063:NJS983063 NTH983063:NTO983063 ODD983063:ODK983063 OMZ983063:ONG983063 OWV983063:OXC983063 PGR983063:PGY983063 PQN983063:PQU983063 QAJ983063:QAQ983063 QKF983063:QKM983063 QUB983063:QUI983063 RDX983063:REE983063 RNT983063:ROA983063 RXP983063:RXW983063 SHL983063:SHS983063 SRH983063:SRO983063 TBD983063:TBK983063 TKZ983063:TLG983063 TUV983063:TVC983063 UER983063:UEY983063 UON983063:UOU983063 UYJ983063:UYQ983063 VIF983063:VIM983063 VSB983063:VSI983063 WBX983063:WCE983063 WLT983063:WMA983063 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type="list" allowBlank="1" showInputMessage="1" showErrorMessage="1" errorTitle="Ошибка" error="Выберите значение из списка" sqref="WVN983064 M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M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M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M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M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M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M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M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M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M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M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M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M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M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M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JB24 M24 WVN24 WLR24 WBV24 VRZ24 VID24 UYH24 UOL24 UEP24 TUT24 TKX24 TBB24 SRF24 SHJ24 RXN24 RNR24 RDV24 QTZ24 QKD24 QAH24 PQL24 PGP24 OWT24 OMX24 ODB24 NTF24 NJJ24 MZN24 MPR24 MFV24 LVZ24 LMD24 LCH24 KSL24 KIP24 JYT24 JOX24 JFB24 IVF24 ILJ24 IBN24 HRR24 HHV24 GXZ24 GOD24 GEH24 FUL24 FKP24 FAT24 EQX24 EHB24 DXF24 DNJ24 DDN24 CTR24 CJV24 BZZ24 BQD24 BGH24 AWL24 AMP24 ACT24 SX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JG65560 TC65560 ACY65560 AMU65560 AWQ65560 BGM65560 BQI65560 CAE65560 CKA65560 CTW65560 DDS65560 DNO65560 DXK65560 EHG65560 ERC65560 FAY65560 FKU65560 FUQ65560 GEM65560 GOI65560 GYE65560 HIA65560 HRW65560 IBS65560 ILO65560 IVK65560 JFG65560 JPC65560 JYY65560 KIU65560 KSQ65560 LCM65560 LMI65560 LWE65560 MGA65560 MPW65560 MZS65560 NJO65560 NTK65560 ODG65560 ONC65560 OWY65560 PGU65560 PQQ65560 QAM65560 QKI65560 QUE65560 REA65560 RNW65560 RXS65560 SHO65560 SRK65560 TBG65560 TLC65560 TUY65560 UEU65560 UOQ65560 UYM65560 VII65560 VSE65560 WCA65560 WLW65560 WVS65560 R131096 JG131096 TC131096 ACY131096 AMU131096 AWQ131096 BGM131096 BQI131096 CAE131096 CKA131096 CTW131096 DDS131096 DNO131096 DXK131096 EHG131096 ERC131096 FAY131096 FKU131096 FUQ131096 GEM131096 GOI131096 GYE131096 HIA131096 HRW131096 IBS131096 ILO131096 IVK131096 JFG131096 JPC131096 JYY131096 KIU131096 KSQ131096 LCM131096 LMI131096 LWE131096 MGA131096 MPW131096 MZS131096 NJO131096 NTK131096 ODG131096 ONC131096 OWY131096 PGU131096 PQQ131096 QAM131096 QKI131096 QUE131096 REA131096 RNW131096 RXS131096 SHO131096 SRK131096 TBG131096 TLC131096 TUY131096 UEU131096 UOQ131096 UYM131096 VII131096 VSE131096 WCA131096 WLW131096 WVS131096 R196632 JG196632 TC196632 ACY196632 AMU196632 AWQ196632 BGM196632 BQI196632 CAE196632 CKA196632 CTW196632 DDS196632 DNO196632 DXK196632 EHG196632 ERC196632 FAY196632 FKU196632 FUQ196632 GEM196632 GOI196632 GYE196632 HIA196632 HRW196632 IBS196632 ILO196632 IVK196632 JFG196632 JPC196632 JYY196632 KIU196632 KSQ196632 LCM196632 LMI196632 LWE196632 MGA196632 MPW196632 MZS196632 NJO196632 NTK196632 ODG196632 ONC196632 OWY196632 PGU196632 PQQ196632 QAM196632 QKI196632 QUE196632 REA196632 RNW196632 RXS196632 SHO196632 SRK196632 TBG196632 TLC196632 TUY196632 UEU196632 UOQ196632 UYM196632 VII196632 VSE196632 WCA196632 WLW196632 WVS196632 R262168 JG262168 TC262168 ACY262168 AMU262168 AWQ262168 BGM262168 BQI262168 CAE262168 CKA262168 CTW262168 DDS262168 DNO262168 DXK262168 EHG262168 ERC262168 FAY262168 FKU262168 FUQ262168 GEM262168 GOI262168 GYE262168 HIA262168 HRW262168 IBS262168 ILO262168 IVK262168 JFG262168 JPC262168 JYY262168 KIU262168 KSQ262168 LCM262168 LMI262168 LWE262168 MGA262168 MPW262168 MZS262168 NJO262168 NTK262168 ODG262168 ONC262168 OWY262168 PGU262168 PQQ262168 QAM262168 QKI262168 QUE262168 REA262168 RNW262168 RXS262168 SHO262168 SRK262168 TBG262168 TLC262168 TUY262168 UEU262168 UOQ262168 UYM262168 VII262168 VSE262168 WCA262168 WLW262168 WVS262168 R327704 JG327704 TC327704 ACY327704 AMU327704 AWQ327704 BGM327704 BQI327704 CAE327704 CKA327704 CTW327704 DDS327704 DNO327704 DXK327704 EHG327704 ERC327704 FAY327704 FKU327704 FUQ327704 GEM327704 GOI327704 GYE327704 HIA327704 HRW327704 IBS327704 ILO327704 IVK327704 JFG327704 JPC327704 JYY327704 KIU327704 KSQ327704 LCM327704 LMI327704 LWE327704 MGA327704 MPW327704 MZS327704 NJO327704 NTK327704 ODG327704 ONC327704 OWY327704 PGU327704 PQQ327704 QAM327704 QKI327704 QUE327704 REA327704 RNW327704 RXS327704 SHO327704 SRK327704 TBG327704 TLC327704 TUY327704 UEU327704 UOQ327704 UYM327704 VII327704 VSE327704 WCA327704 WLW327704 WVS327704 R393240 JG393240 TC393240 ACY393240 AMU393240 AWQ393240 BGM393240 BQI393240 CAE393240 CKA393240 CTW393240 DDS393240 DNO393240 DXK393240 EHG393240 ERC393240 FAY393240 FKU393240 FUQ393240 GEM393240 GOI393240 GYE393240 HIA393240 HRW393240 IBS393240 ILO393240 IVK393240 JFG393240 JPC393240 JYY393240 KIU393240 KSQ393240 LCM393240 LMI393240 LWE393240 MGA393240 MPW393240 MZS393240 NJO393240 NTK393240 ODG393240 ONC393240 OWY393240 PGU393240 PQQ393240 QAM393240 QKI393240 QUE393240 REA393240 RNW393240 RXS393240 SHO393240 SRK393240 TBG393240 TLC393240 TUY393240 UEU393240 UOQ393240 UYM393240 VII393240 VSE393240 WCA393240 WLW393240 WVS393240 R458776 JG458776 TC458776 ACY458776 AMU458776 AWQ458776 BGM458776 BQI458776 CAE458776 CKA458776 CTW458776 DDS458776 DNO458776 DXK458776 EHG458776 ERC458776 FAY458776 FKU458776 FUQ458776 GEM458776 GOI458776 GYE458776 HIA458776 HRW458776 IBS458776 ILO458776 IVK458776 JFG458776 JPC458776 JYY458776 KIU458776 KSQ458776 LCM458776 LMI458776 LWE458776 MGA458776 MPW458776 MZS458776 NJO458776 NTK458776 ODG458776 ONC458776 OWY458776 PGU458776 PQQ458776 QAM458776 QKI458776 QUE458776 REA458776 RNW458776 RXS458776 SHO458776 SRK458776 TBG458776 TLC458776 TUY458776 UEU458776 UOQ458776 UYM458776 VII458776 VSE458776 WCA458776 WLW458776 WVS458776 R524312 JG524312 TC524312 ACY524312 AMU524312 AWQ524312 BGM524312 BQI524312 CAE524312 CKA524312 CTW524312 DDS524312 DNO524312 DXK524312 EHG524312 ERC524312 FAY524312 FKU524312 FUQ524312 GEM524312 GOI524312 GYE524312 HIA524312 HRW524312 IBS524312 ILO524312 IVK524312 JFG524312 JPC524312 JYY524312 KIU524312 KSQ524312 LCM524312 LMI524312 LWE524312 MGA524312 MPW524312 MZS524312 NJO524312 NTK524312 ODG524312 ONC524312 OWY524312 PGU524312 PQQ524312 QAM524312 QKI524312 QUE524312 REA524312 RNW524312 RXS524312 SHO524312 SRK524312 TBG524312 TLC524312 TUY524312 UEU524312 UOQ524312 UYM524312 VII524312 VSE524312 WCA524312 WLW524312 WVS524312 R589848 JG589848 TC589848 ACY589848 AMU589848 AWQ589848 BGM589848 BQI589848 CAE589848 CKA589848 CTW589848 DDS589848 DNO589848 DXK589848 EHG589848 ERC589848 FAY589848 FKU589848 FUQ589848 GEM589848 GOI589848 GYE589848 HIA589848 HRW589848 IBS589848 ILO589848 IVK589848 JFG589848 JPC589848 JYY589848 KIU589848 KSQ589848 LCM589848 LMI589848 LWE589848 MGA589848 MPW589848 MZS589848 NJO589848 NTK589848 ODG589848 ONC589848 OWY589848 PGU589848 PQQ589848 QAM589848 QKI589848 QUE589848 REA589848 RNW589848 RXS589848 SHO589848 SRK589848 TBG589848 TLC589848 TUY589848 UEU589848 UOQ589848 UYM589848 VII589848 VSE589848 WCA589848 WLW589848 WVS589848 R655384 JG655384 TC655384 ACY655384 AMU655384 AWQ655384 BGM655384 BQI655384 CAE655384 CKA655384 CTW655384 DDS655384 DNO655384 DXK655384 EHG655384 ERC655384 FAY655384 FKU655384 FUQ655384 GEM655384 GOI655384 GYE655384 HIA655384 HRW655384 IBS655384 ILO655384 IVK655384 JFG655384 JPC655384 JYY655384 KIU655384 KSQ655384 LCM655384 LMI655384 LWE655384 MGA655384 MPW655384 MZS655384 NJO655384 NTK655384 ODG655384 ONC655384 OWY655384 PGU655384 PQQ655384 QAM655384 QKI655384 QUE655384 REA655384 RNW655384 RXS655384 SHO655384 SRK655384 TBG655384 TLC655384 TUY655384 UEU655384 UOQ655384 UYM655384 VII655384 VSE655384 WCA655384 WLW655384 WVS655384 R720920 JG720920 TC720920 ACY720920 AMU720920 AWQ720920 BGM720920 BQI720920 CAE720920 CKA720920 CTW720920 DDS720920 DNO720920 DXK720920 EHG720920 ERC720920 FAY720920 FKU720920 FUQ720920 GEM720920 GOI720920 GYE720920 HIA720920 HRW720920 IBS720920 ILO720920 IVK720920 JFG720920 JPC720920 JYY720920 KIU720920 KSQ720920 LCM720920 LMI720920 LWE720920 MGA720920 MPW720920 MZS720920 NJO720920 NTK720920 ODG720920 ONC720920 OWY720920 PGU720920 PQQ720920 QAM720920 QKI720920 QUE720920 REA720920 RNW720920 RXS720920 SHO720920 SRK720920 TBG720920 TLC720920 TUY720920 UEU720920 UOQ720920 UYM720920 VII720920 VSE720920 WCA720920 WLW720920 WVS720920 R786456 JG786456 TC786456 ACY786456 AMU786456 AWQ786456 BGM786456 BQI786456 CAE786456 CKA786456 CTW786456 DDS786456 DNO786456 DXK786456 EHG786456 ERC786456 FAY786456 FKU786456 FUQ786456 GEM786456 GOI786456 GYE786456 HIA786456 HRW786456 IBS786456 ILO786456 IVK786456 JFG786456 JPC786456 JYY786456 KIU786456 KSQ786456 LCM786456 LMI786456 LWE786456 MGA786456 MPW786456 MZS786456 NJO786456 NTK786456 ODG786456 ONC786456 OWY786456 PGU786456 PQQ786456 QAM786456 QKI786456 QUE786456 REA786456 RNW786456 RXS786456 SHO786456 SRK786456 TBG786456 TLC786456 TUY786456 UEU786456 UOQ786456 UYM786456 VII786456 VSE786456 WCA786456 WLW786456 WVS786456 R851992 JG851992 TC851992 ACY851992 AMU851992 AWQ851992 BGM851992 BQI851992 CAE851992 CKA851992 CTW851992 DDS851992 DNO851992 DXK851992 EHG851992 ERC851992 FAY851992 FKU851992 FUQ851992 GEM851992 GOI851992 GYE851992 HIA851992 HRW851992 IBS851992 ILO851992 IVK851992 JFG851992 JPC851992 JYY851992 KIU851992 KSQ851992 LCM851992 LMI851992 LWE851992 MGA851992 MPW851992 MZS851992 NJO851992 NTK851992 ODG851992 ONC851992 OWY851992 PGU851992 PQQ851992 QAM851992 QKI851992 QUE851992 REA851992 RNW851992 RXS851992 SHO851992 SRK851992 TBG851992 TLC851992 TUY851992 UEU851992 UOQ851992 UYM851992 VII851992 VSE851992 WCA851992 WLW851992 WVS851992 R917528 JG917528 TC917528 ACY917528 AMU917528 AWQ917528 BGM917528 BQI917528 CAE917528 CKA917528 CTW917528 DDS917528 DNO917528 DXK917528 EHG917528 ERC917528 FAY917528 FKU917528 FUQ917528 GEM917528 GOI917528 GYE917528 HIA917528 HRW917528 IBS917528 ILO917528 IVK917528 JFG917528 JPC917528 JYY917528 KIU917528 KSQ917528 LCM917528 LMI917528 LWE917528 MGA917528 MPW917528 MZS917528 NJO917528 NTK917528 ODG917528 ONC917528 OWY917528 PGU917528 PQQ917528 QAM917528 QKI917528 QUE917528 REA917528 RNW917528 RXS917528 SHO917528 SRK917528 TBG917528 TLC917528 TUY917528 UEU917528 UOQ917528 UYM917528 VII917528 VSE917528 WCA917528 WLW917528 WVS917528 R983064 JG983064 TC983064 ACY983064 AMU983064 AWQ983064 BGM983064 BQI983064 CAE983064 CKA983064 CTW983064 DDS983064 DNO983064 DXK983064 EHG983064 ERC983064 FAY983064 FKU983064 FUQ983064 GEM983064 GOI983064 GYE983064 HIA983064 HRW983064 IBS983064 ILO983064 IVK983064 JFG983064 JPC983064 JYY983064 KIU983064 KSQ983064 LCM983064 LMI983064 LWE983064 MGA983064 MPW983064 MZS983064 NJO983064 NTK983064 ODG983064 ONC983064 OWY983064 PGU983064 PQQ983064 QAM983064 QKI983064 QUE983064 REA983064 RNW983064 RXS983064 SHO983064 SRK983064 TBG983064 TLC983064 TUY983064 UEU983064 UOQ983064 UYM983064 VII983064 VSE983064 WCA983064 WLW983064 WVS983064 WVU983064 T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T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T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T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T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T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T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T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T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T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T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T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T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T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T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JG24 R24 WVU24 WLY24 WCC24 VSG24 VIK24 UYO24 UOS24 UEW24 TVA24 TLE24 TBI24 SRM24 SHQ24 RXU24 RNY24 REC24 QUG24 QKK24 QAO24 PQS24 PGW24 OXA24 ONE24 ODI24 NTM24 NJQ24 MZU24 MPY24 MGC24 LWG24 LMK24 LCO24 KSS24 KIW24 JZA24 JPE24 JFI24 IVM24 ILQ24 IBU24 HRY24 HIC24 GYG24 GOK24 GEO24 FUS24 FKW24 FBA24 ERE24 EHI24 DXM24 DNQ24 DDU24 CTY24 CKC24 CAG24 BQK24 BGO24 AWS24 AMW24 ADA24 TE24 JI24 T24 WVS24 WLW24 WCA24 VSE24 VII24 UYM24 UOQ24 UEU24 TUY24 TLC24 TBG24 SRK24 SHO24 RXS24 RNW24 REA24 QUE24 QKI24 QAM24 PQQ24 PGU24 OWY24 ONC24 ODG24 NTK24 NJO24 MZS24 MPW24 MGA24 LWE24 LMI24 LCM24 KSQ24 KIU24 JYY24 JPC24 JFG24 IVK24 ILO24 IBS24 HRW24 HIA24 GYE24 GOI24 GEM24 FUQ24 FKU24 FAY24 ERC24 EHG24 DXK24 DNO24 DDS24 CTW24 CKA24 CAE24 BQI24 BGM24 AWQ24 AMU24 ACY24 TC24"/>
    <dataValidation allowBlank="1" showInputMessage="1" showErrorMessage="1" prompt="Для выбора выполните двойной щелчок левой клавиши мыши по соответствующей ячейке." sqref="S65560 JH65560 TD65560 ACZ65560 AMV65560 AWR65560 BGN65560 BQJ65560 CAF65560 CKB65560 CTX65560 DDT65560 DNP65560 DXL65560 EHH65560 ERD65560 FAZ65560 FKV65560 FUR65560 GEN65560 GOJ65560 GYF65560 HIB65560 HRX65560 IBT65560 ILP65560 IVL65560 JFH65560 JPD65560 JYZ65560 KIV65560 KSR65560 LCN65560 LMJ65560 LWF65560 MGB65560 MPX65560 MZT65560 NJP65560 NTL65560 ODH65560 OND65560 OWZ65560 PGV65560 PQR65560 QAN65560 QKJ65560 QUF65560 REB65560 RNX65560 RXT65560 SHP65560 SRL65560 TBH65560 TLD65560 TUZ65560 UEV65560 UOR65560 UYN65560 VIJ65560 VSF65560 WCB65560 WLX65560 WVT65560 S131096 JH131096 TD131096 ACZ131096 AMV131096 AWR131096 BGN131096 BQJ131096 CAF131096 CKB131096 CTX131096 DDT131096 DNP131096 DXL131096 EHH131096 ERD131096 FAZ131096 FKV131096 FUR131096 GEN131096 GOJ131096 GYF131096 HIB131096 HRX131096 IBT131096 ILP131096 IVL131096 JFH131096 JPD131096 JYZ131096 KIV131096 KSR131096 LCN131096 LMJ131096 LWF131096 MGB131096 MPX131096 MZT131096 NJP131096 NTL131096 ODH131096 OND131096 OWZ131096 PGV131096 PQR131096 QAN131096 QKJ131096 QUF131096 REB131096 RNX131096 RXT131096 SHP131096 SRL131096 TBH131096 TLD131096 TUZ131096 UEV131096 UOR131096 UYN131096 VIJ131096 VSF131096 WCB131096 WLX131096 WVT131096 S196632 JH196632 TD196632 ACZ196632 AMV196632 AWR196632 BGN196632 BQJ196632 CAF196632 CKB196632 CTX196632 DDT196632 DNP196632 DXL196632 EHH196632 ERD196632 FAZ196632 FKV196632 FUR196632 GEN196632 GOJ196632 GYF196632 HIB196632 HRX196632 IBT196632 ILP196632 IVL196632 JFH196632 JPD196632 JYZ196632 KIV196632 KSR196632 LCN196632 LMJ196632 LWF196632 MGB196632 MPX196632 MZT196632 NJP196632 NTL196632 ODH196632 OND196632 OWZ196632 PGV196632 PQR196632 QAN196632 QKJ196632 QUF196632 REB196632 RNX196632 RXT196632 SHP196632 SRL196632 TBH196632 TLD196632 TUZ196632 UEV196632 UOR196632 UYN196632 VIJ196632 VSF196632 WCB196632 WLX196632 WVT196632 S262168 JH262168 TD262168 ACZ262168 AMV262168 AWR262168 BGN262168 BQJ262168 CAF262168 CKB262168 CTX262168 DDT262168 DNP262168 DXL262168 EHH262168 ERD262168 FAZ262168 FKV262168 FUR262168 GEN262168 GOJ262168 GYF262168 HIB262168 HRX262168 IBT262168 ILP262168 IVL262168 JFH262168 JPD262168 JYZ262168 KIV262168 KSR262168 LCN262168 LMJ262168 LWF262168 MGB262168 MPX262168 MZT262168 NJP262168 NTL262168 ODH262168 OND262168 OWZ262168 PGV262168 PQR262168 QAN262168 QKJ262168 QUF262168 REB262168 RNX262168 RXT262168 SHP262168 SRL262168 TBH262168 TLD262168 TUZ262168 UEV262168 UOR262168 UYN262168 VIJ262168 VSF262168 WCB262168 WLX262168 WVT262168 S327704 JH327704 TD327704 ACZ327704 AMV327704 AWR327704 BGN327704 BQJ327704 CAF327704 CKB327704 CTX327704 DDT327704 DNP327704 DXL327704 EHH327704 ERD327704 FAZ327704 FKV327704 FUR327704 GEN327704 GOJ327704 GYF327704 HIB327704 HRX327704 IBT327704 ILP327704 IVL327704 JFH327704 JPD327704 JYZ327704 KIV327704 KSR327704 LCN327704 LMJ327704 LWF327704 MGB327704 MPX327704 MZT327704 NJP327704 NTL327704 ODH327704 OND327704 OWZ327704 PGV327704 PQR327704 QAN327704 QKJ327704 QUF327704 REB327704 RNX327704 RXT327704 SHP327704 SRL327704 TBH327704 TLD327704 TUZ327704 UEV327704 UOR327704 UYN327704 VIJ327704 VSF327704 WCB327704 WLX327704 WVT327704 S393240 JH393240 TD393240 ACZ393240 AMV393240 AWR393240 BGN393240 BQJ393240 CAF393240 CKB393240 CTX393240 DDT393240 DNP393240 DXL393240 EHH393240 ERD393240 FAZ393240 FKV393240 FUR393240 GEN393240 GOJ393240 GYF393240 HIB393240 HRX393240 IBT393240 ILP393240 IVL393240 JFH393240 JPD393240 JYZ393240 KIV393240 KSR393240 LCN393240 LMJ393240 LWF393240 MGB393240 MPX393240 MZT393240 NJP393240 NTL393240 ODH393240 OND393240 OWZ393240 PGV393240 PQR393240 QAN393240 QKJ393240 QUF393240 REB393240 RNX393240 RXT393240 SHP393240 SRL393240 TBH393240 TLD393240 TUZ393240 UEV393240 UOR393240 UYN393240 VIJ393240 VSF393240 WCB393240 WLX393240 WVT393240 S458776 JH458776 TD458776 ACZ458776 AMV458776 AWR458776 BGN458776 BQJ458776 CAF458776 CKB458776 CTX458776 DDT458776 DNP458776 DXL458776 EHH458776 ERD458776 FAZ458776 FKV458776 FUR458776 GEN458776 GOJ458776 GYF458776 HIB458776 HRX458776 IBT458776 ILP458776 IVL458776 JFH458776 JPD458776 JYZ458776 KIV458776 KSR458776 LCN458776 LMJ458776 LWF458776 MGB458776 MPX458776 MZT458776 NJP458776 NTL458776 ODH458776 OND458776 OWZ458776 PGV458776 PQR458776 QAN458776 QKJ458776 QUF458776 REB458776 RNX458776 RXT458776 SHP458776 SRL458776 TBH458776 TLD458776 TUZ458776 UEV458776 UOR458776 UYN458776 VIJ458776 VSF458776 WCB458776 WLX458776 WVT458776 S524312 JH524312 TD524312 ACZ524312 AMV524312 AWR524312 BGN524312 BQJ524312 CAF524312 CKB524312 CTX524312 DDT524312 DNP524312 DXL524312 EHH524312 ERD524312 FAZ524312 FKV524312 FUR524312 GEN524312 GOJ524312 GYF524312 HIB524312 HRX524312 IBT524312 ILP524312 IVL524312 JFH524312 JPD524312 JYZ524312 KIV524312 KSR524312 LCN524312 LMJ524312 LWF524312 MGB524312 MPX524312 MZT524312 NJP524312 NTL524312 ODH524312 OND524312 OWZ524312 PGV524312 PQR524312 QAN524312 QKJ524312 QUF524312 REB524312 RNX524312 RXT524312 SHP524312 SRL524312 TBH524312 TLD524312 TUZ524312 UEV524312 UOR524312 UYN524312 VIJ524312 VSF524312 WCB524312 WLX524312 WVT524312 S589848 JH589848 TD589848 ACZ589848 AMV589848 AWR589848 BGN589848 BQJ589848 CAF589848 CKB589848 CTX589848 DDT589848 DNP589848 DXL589848 EHH589848 ERD589848 FAZ589848 FKV589848 FUR589848 GEN589848 GOJ589848 GYF589848 HIB589848 HRX589848 IBT589848 ILP589848 IVL589848 JFH589848 JPD589848 JYZ589848 KIV589848 KSR589848 LCN589848 LMJ589848 LWF589848 MGB589848 MPX589848 MZT589848 NJP589848 NTL589848 ODH589848 OND589848 OWZ589848 PGV589848 PQR589848 QAN589848 QKJ589848 QUF589848 REB589848 RNX589848 RXT589848 SHP589848 SRL589848 TBH589848 TLD589848 TUZ589848 UEV589848 UOR589848 UYN589848 VIJ589848 VSF589848 WCB589848 WLX589848 WVT589848 S655384 JH655384 TD655384 ACZ655384 AMV655384 AWR655384 BGN655384 BQJ655384 CAF655384 CKB655384 CTX655384 DDT655384 DNP655384 DXL655384 EHH655384 ERD655384 FAZ655384 FKV655384 FUR655384 GEN655384 GOJ655384 GYF655384 HIB655384 HRX655384 IBT655384 ILP655384 IVL655384 JFH655384 JPD655384 JYZ655384 KIV655384 KSR655384 LCN655384 LMJ655384 LWF655384 MGB655384 MPX655384 MZT655384 NJP655384 NTL655384 ODH655384 OND655384 OWZ655384 PGV655384 PQR655384 QAN655384 QKJ655384 QUF655384 REB655384 RNX655384 RXT655384 SHP655384 SRL655384 TBH655384 TLD655384 TUZ655384 UEV655384 UOR655384 UYN655384 VIJ655384 VSF655384 WCB655384 WLX655384 WVT655384 S720920 JH720920 TD720920 ACZ720920 AMV720920 AWR720920 BGN720920 BQJ720920 CAF720920 CKB720920 CTX720920 DDT720920 DNP720920 DXL720920 EHH720920 ERD720920 FAZ720920 FKV720920 FUR720920 GEN720920 GOJ720920 GYF720920 HIB720920 HRX720920 IBT720920 ILP720920 IVL720920 JFH720920 JPD720920 JYZ720920 KIV720920 KSR720920 LCN720920 LMJ720920 LWF720920 MGB720920 MPX720920 MZT720920 NJP720920 NTL720920 ODH720920 OND720920 OWZ720920 PGV720920 PQR720920 QAN720920 QKJ720920 QUF720920 REB720920 RNX720920 RXT720920 SHP720920 SRL720920 TBH720920 TLD720920 TUZ720920 UEV720920 UOR720920 UYN720920 VIJ720920 VSF720920 WCB720920 WLX720920 WVT720920 S786456 JH786456 TD786456 ACZ786456 AMV786456 AWR786456 BGN786456 BQJ786456 CAF786456 CKB786456 CTX786456 DDT786456 DNP786456 DXL786456 EHH786456 ERD786456 FAZ786456 FKV786456 FUR786456 GEN786456 GOJ786456 GYF786456 HIB786456 HRX786456 IBT786456 ILP786456 IVL786456 JFH786456 JPD786456 JYZ786456 KIV786456 KSR786456 LCN786456 LMJ786456 LWF786456 MGB786456 MPX786456 MZT786456 NJP786456 NTL786456 ODH786456 OND786456 OWZ786456 PGV786456 PQR786456 QAN786456 QKJ786456 QUF786456 REB786456 RNX786456 RXT786456 SHP786456 SRL786456 TBH786456 TLD786456 TUZ786456 UEV786456 UOR786456 UYN786456 VIJ786456 VSF786456 WCB786456 WLX786456 WVT786456 S851992 JH851992 TD851992 ACZ851992 AMV851992 AWR851992 BGN851992 BQJ851992 CAF851992 CKB851992 CTX851992 DDT851992 DNP851992 DXL851992 EHH851992 ERD851992 FAZ851992 FKV851992 FUR851992 GEN851992 GOJ851992 GYF851992 HIB851992 HRX851992 IBT851992 ILP851992 IVL851992 JFH851992 JPD851992 JYZ851992 KIV851992 KSR851992 LCN851992 LMJ851992 LWF851992 MGB851992 MPX851992 MZT851992 NJP851992 NTL851992 ODH851992 OND851992 OWZ851992 PGV851992 PQR851992 QAN851992 QKJ851992 QUF851992 REB851992 RNX851992 RXT851992 SHP851992 SRL851992 TBH851992 TLD851992 TUZ851992 UEV851992 UOR851992 UYN851992 VIJ851992 VSF851992 WCB851992 WLX851992 WVT851992 S917528 JH917528 TD917528 ACZ917528 AMV917528 AWR917528 BGN917528 BQJ917528 CAF917528 CKB917528 CTX917528 DDT917528 DNP917528 DXL917528 EHH917528 ERD917528 FAZ917528 FKV917528 FUR917528 GEN917528 GOJ917528 GYF917528 HIB917528 HRX917528 IBT917528 ILP917528 IVL917528 JFH917528 JPD917528 JYZ917528 KIV917528 KSR917528 LCN917528 LMJ917528 LWF917528 MGB917528 MPX917528 MZT917528 NJP917528 NTL917528 ODH917528 OND917528 OWZ917528 PGV917528 PQR917528 QAN917528 QKJ917528 QUF917528 REB917528 RNX917528 RXT917528 SHP917528 SRL917528 TBH917528 TLD917528 TUZ917528 UEV917528 UOR917528 UYN917528 VIJ917528 VSF917528 WCB917528 WLX917528 WVT917528 S983064 JH983064 TD983064 ACZ983064 AMV983064 AWR983064 BGN983064 BQJ983064 CAF983064 CKB983064 CTX983064 DDT983064 DNP983064 DXL983064 EHH983064 ERD983064 FAZ983064 FKV983064 FUR983064 GEN983064 GOJ983064 GYF983064 HIB983064 HRX983064 IBT983064 ILP983064 IVL983064 JFH983064 JPD983064 JYZ983064 KIV983064 KSR983064 LCN983064 LMJ983064 LWF983064 MGB983064 MPX983064 MZT983064 NJP983064 NTL983064 ODH983064 OND983064 OWZ983064 PGV983064 PQR983064 QAN983064 QKJ983064 QUF983064 REB983064 RNX983064 RXT983064 SHP983064 SRL983064 TBH983064 TLD983064 TUZ983064 UEV983064 UOR983064 UYN983064 VIJ983064 VSF983064 WCB983064 WLX983064 WVT983064 U262168 U327704 JJ65560 TF65560 ADB65560 AMX65560 AWT65560 BGP65560 BQL65560 CAH65560 CKD65560 CTZ65560 DDV65560 DNR65560 DXN65560 EHJ65560 ERF65560 FBB65560 FKX65560 FUT65560 GEP65560 GOL65560 GYH65560 HID65560 HRZ65560 IBV65560 ILR65560 IVN65560 JFJ65560 JPF65560 JZB65560 KIX65560 KST65560 LCP65560 LML65560 LWH65560 MGD65560 MPZ65560 MZV65560 NJR65560 NTN65560 ODJ65560 ONF65560 OXB65560 PGX65560 PQT65560 QAP65560 QKL65560 QUH65560 RED65560 RNZ65560 RXV65560 SHR65560 SRN65560 TBJ65560 TLF65560 TVB65560 UEX65560 UOT65560 UYP65560 VIL65560 VSH65560 WCD65560 WLZ65560 WVV65560 U393240 JJ131096 TF131096 ADB131096 AMX131096 AWT131096 BGP131096 BQL131096 CAH131096 CKD131096 CTZ131096 DDV131096 DNR131096 DXN131096 EHJ131096 ERF131096 FBB131096 FKX131096 FUT131096 GEP131096 GOL131096 GYH131096 HID131096 HRZ131096 IBV131096 ILR131096 IVN131096 JFJ131096 JPF131096 JZB131096 KIX131096 KST131096 LCP131096 LML131096 LWH131096 MGD131096 MPZ131096 MZV131096 NJR131096 NTN131096 ODJ131096 ONF131096 OXB131096 PGX131096 PQT131096 QAP131096 QKL131096 QUH131096 RED131096 RNZ131096 RXV131096 SHR131096 SRN131096 TBJ131096 TLF131096 TVB131096 UEX131096 UOT131096 UYP131096 VIL131096 VSH131096 WCD131096 WLZ131096 WVV131096 U458776 JJ196632 TF196632 ADB196632 AMX196632 AWT196632 BGP196632 BQL196632 CAH196632 CKD196632 CTZ196632 DDV196632 DNR196632 DXN196632 EHJ196632 ERF196632 FBB196632 FKX196632 FUT196632 GEP196632 GOL196632 GYH196632 HID196632 HRZ196632 IBV196632 ILR196632 IVN196632 JFJ196632 JPF196632 JZB196632 KIX196632 KST196632 LCP196632 LML196632 LWH196632 MGD196632 MPZ196632 MZV196632 NJR196632 NTN196632 ODJ196632 ONF196632 OXB196632 PGX196632 PQT196632 QAP196632 QKL196632 QUH196632 RED196632 RNZ196632 RXV196632 SHR196632 SRN196632 TBJ196632 TLF196632 TVB196632 UEX196632 UOT196632 UYP196632 VIL196632 VSH196632 WCD196632 WLZ196632 WVV196632 U524312 JJ262168 TF262168 ADB262168 AMX262168 AWT262168 BGP262168 BQL262168 CAH262168 CKD262168 CTZ262168 DDV262168 DNR262168 DXN262168 EHJ262168 ERF262168 FBB262168 FKX262168 FUT262168 GEP262168 GOL262168 GYH262168 HID262168 HRZ262168 IBV262168 ILR262168 IVN262168 JFJ262168 JPF262168 JZB262168 KIX262168 KST262168 LCP262168 LML262168 LWH262168 MGD262168 MPZ262168 MZV262168 NJR262168 NTN262168 ODJ262168 ONF262168 OXB262168 PGX262168 PQT262168 QAP262168 QKL262168 QUH262168 RED262168 RNZ262168 RXV262168 SHR262168 SRN262168 TBJ262168 TLF262168 TVB262168 UEX262168 UOT262168 UYP262168 VIL262168 VSH262168 WCD262168 WLZ262168 WVV262168 U589848 JJ327704 TF327704 ADB327704 AMX327704 AWT327704 BGP327704 BQL327704 CAH327704 CKD327704 CTZ327704 DDV327704 DNR327704 DXN327704 EHJ327704 ERF327704 FBB327704 FKX327704 FUT327704 GEP327704 GOL327704 GYH327704 HID327704 HRZ327704 IBV327704 ILR327704 IVN327704 JFJ327704 JPF327704 JZB327704 KIX327704 KST327704 LCP327704 LML327704 LWH327704 MGD327704 MPZ327704 MZV327704 NJR327704 NTN327704 ODJ327704 ONF327704 OXB327704 PGX327704 PQT327704 QAP327704 QKL327704 QUH327704 RED327704 RNZ327704 RXV327704 SHR327704 SRN327704 TBJ327704 TLF327704 TVB327704 UEX327704 UOT327704 UYP327704 VIL327704 VSH327704 WCD327704 WLZ327704 WVV327704 U655384 JJ393240 TF393240 ADB393240 AMX393240 AWT393240 BGP393240 BQL393240 CAH393240 CKD393240 CTZ393240 DDV393240 DNR393240 DXN393240 EHJ393240 ERF393240 FBB393240 FKX393240 FUT393240 GEP393240 GOL393240 GYH393240 HID393240 HRZ393240 IBV393240 ILR393240 IVN393240 JFJ393240 JPF393240 JZB393240 KIX393240 KST393240 LCP393240 LML393240 LWH393240 MGD393240 MPZ393240 MZV393240 NJR393240 NTN393240 ODJ393240 ONF393240 OXB393240 PGX393240 PQT393240 QAP393240 QKL393240 QUH393240 RED393240 RNZ393240 RXV393240 SHR393240 SRN393240 TBJ393240 TLF393240 TVB393240 UEX393240 UOT393240 UYP393240 VIL393240 VSH393240 WCD393240 WLZ393240 WVV393240 U720920 JJ458776 TF458776 ADB458776 AMX458776 AWT458776 BGP458776 BQL458776 CAH458776 CKD458776 CTZ458776 DDV458776 DNR458776 DXN458776 EHJ458776 ERF458776 FBB458776 FKX458776 FUT458776 GEP458776 GOL458776 GYH458776 HID458776 HRZ458776 IBV458776 ILR458776 IVN458776 JFJ458776 JPF458776 JZB458776 KIX458776 KST458776 LCP458776 LML458776 LWH458776 MGD458776 MPZ458776 MZV458776 NJR458776 NTN458776 ODJ458776 ONF458776 OXB458776 PGX458776 PQT458776 QAP458776 QKL458776 QUH458776 RED458776 RNZ458776 RXV458776 SHR458776 SRN458776 TBJ458776 TLF458776 TVB458776 UEX458776 UOT458776 UYP458776 VIL458776 VSH458776 WCD458776 WLZ458776 WVV458776 U786456 JJ524312 TF524312 ADB524312 AMX524312 AWT524312 BGP524312 BQL524312 CAH524312 CKD524312 CTZ524312 DDV524312 DNR524312 DXN524312 EHJ524312 ERF524312 FBB524312 FKX524312 FUT524312 GEP524312 GOL524312 GYH524312 HID524312 HRZ524312 IBV524312 ILR524312 IVN524312 JFJ524312 JPF524312 JZB524312 KIX524312 KST524312 LCP524312 LML524312 LWH524312 MGD524312 MPZ524312 MZV524312 NJR524312 NTN524312 ODJ524312 ONF524312 OXB524312 PGX524312 PQT524312 QAP524312 QKL524312 QUH524312 RED524312 RNZ524312 RXV524312 SHR524312 SRN524312 TBJ524312 TLF524312 TVB524312 UEX524312 UOT524312 UYP524312 VIL524312 VSH524312 WCD524312 WLZ524312 WVV524312 U851992 JJ589848 TF589848 ADB589848 AMX589848 AWT589848 BGP589848 BQL589848 CAH589848 CKD589848 CTZ589848 DDV589848 DNR589848 DXN589848 EHJ589848 ERF589848 FBB589848 FKX589848 FUT589848 GEP589848 GOL589848 GYH589848 HID589848 HRZ589848 IBV589848 ILR589848 IVN589848 JFJ589848 JPF589848 JZB589848 KIX589848 KST589848 LCP589848 LML589848 LWH589848 MGD589848 MPZ589848 MZV589848 NJR589848 NTN589848 ODJ589848 ONF589848 OXB589848 PGX589848 PQT589848 QAP589848 QKL589848 QUH589848 RED589848 RNZ589848 RXV589848 SHR589848 SRN589848 TBJ589848 TLF589848 TVB589848 UEX589848 UOT589848 UYP589848 VIL589848 VSH589848 WCD589848 WLZ589848 WVV589848 U917528 JJ655384 TF655384 ADB655384 AMX655384 AWT655384 BGP655384 BQL655384 CAH655384 CKD655384 CTZ655384 DDV655384 DNR655384 DXN655384 EHJ655384 ERF655384 FBB655384 FKX655384 FUT655384 GEP655384 GOL655384 GYH655384 HID655384 HRZ655384 IBV655384 ILR655384 IVN655384 JFJ655384 JPF655384 JZB655384 KIX655384 KST655384 LCP655384 LML655384 LWH655384 MGD655384 MPZ655384 MZV655384 NJR655384 NTN655384 ODJ655384 ONF655384 OXB655384 PGX655384 PQT655384 QAP655384 QKL655384 QUH655384 RED655384 RNZ655384 RXV655384 SHR655384 SRN655384 TBJ655384 TLF655384 TVB655384 UEX655384 UOT655384 UYP655384 VIL655384 VSH655384 WCD655384 WLZ655384 WVV655384 U983064 JJ720920 TF720920 ADB720920 AMX720920 AWT720920 BGP720920 BQL720920 CAH720920 CKD720920 CTZ720920 DDV720920 DNR720920 DXN720920 EHJ720920 ERF720920 FBB720920 FKX720920 FUT720920 GEP720920 GOL720920 GYH720920 HID720920 HRZ720920 IBV720920 ILR720920 IVN720920 JFJ720920 JPF720920 JZB720920 KIX720920 KST720920 LCP720920 LML720920 LWH720920 MGD720920 MPZ720920 MZV720920 NJR720920 NTN720920 ODJ720920 ONF720920 OXB720920 PGX720920 PQT720920 QAP720920 QKL720920 QUH720920 RED720920 RNZ720920 RXV720920 SHR720920 SRN720920 TBJ720920 TLF720920 TVB720920 UEX720920 UOT720920 UYP720920 VIL720920 VSH720920 WCD720920 WLZ720920 WVV720920 U65560 JJ786456 TF786456 ADB786456 AMX786456 AWT786456 BGP786456 BQL786456 CAH786456 CKD786456 CTZ786456 DDV786456 DNR786456 DXN786456 EHJ786456 ERF786456 FBB786456 FKX786456 FUT786456 GEP786456 GOL786456 GYH786456 HID786456 HRZ786456 IBV786456 ILR786456 IVN786456 JFJ786456 JPF786456 JZB786456 KIX786456 KST786456 LCP786456 LML786456 LWH786456 MGD786456 MPZ786456 MZV786456 NJR786456 NTN786456 ODJ786456 ONF786456 OXB786456 PGX786456 PQT786456 QAP786456 QKL786456 QUH786456 RED786456 RNZ786456 RXV786456 SHR786456 SRN786456 TBJ786456 TLF786456 TVB786456 UEX786456 UOT786456 UYP786456 VIL786456 VSH786456 WCD786456 WLZ786456 WVV786456 U131096 JJ851992 TF851992 ADB851992 AMX851992 AWT851992 BGP851992 BQL851992 CAH851992 CKD851992 CTZ851992 DDV851992 DNR851992 DXN851992 EHJ851992 ERF851992 FBB851992 FKX851992 FUT851992 GEP851992 GOL851992 GYH851992 HID851992 HRZ851992 IBV851992 ILR851992 IVN851992 JFJ851992 JPF851992 JZB851992 KIX851992 KST851992 LCP851992 LML851992 LWH851992 MGD851992 MPZ851992 MZV851992 NJR851992 NTN851992 ODJ851992 ONF851992 OXB851992 PGX851992 PQT851992 QAP851992 QKL851992 QUH851992 RED851992 RNZ851992 RXV851992 SHR851992 SRN851992 TBJ851992 TLF851992 TVB851992 UEX851992 UOT851992 UYP851992 VIL851992 VSH851992 WCD851992 WLZ851992 WVV851992 JJ917528 TF917528 ADB917528 AMX917528 AWT917528 BGP917528 BQL917528 CAH917528 CKD917528 CTZ917528 DDV917528 DNR917528 DXN917528 EHJ917528 ERF917528 FBB917528 FKX917528 FUT917528 GEP917528 GOL917528 GYH917528 HID917528 HRZ917528 IBV917528 ILR917528 IVN917528 JFJ917528 JPF917528 JZB917528 KIX917528 KST917528 LCP917528 LML917528 LWH917528 MGD917528 MPZ917528 MZV917528 NJR917528 NTN917528 ODJ917528 ONF917528 OXB917528 PGX917528 PQT917528 QAP917528 QKL917528 QUH917528 RED917528 RNZ917528 RXV917528 SHR917528 SRN917528 TBJ917528 TLF917528 TVB917528 UEX917528 UOT917528 UYP917528 VIL917528 VSH917528 WCD917528 WLZ917528 WVV917528 WVV983064 JJ983064 TF983064 ADB983064 AMX983064 AWT983064 BGP983064 BQL983064 CAH983064 CKD983064 CTZ983064 DDV983064 DNR983064 DXN983064 EHJ983064 ERF983064 FBB983064 FKX983064 FUT983064 GEP983064 GOL983064 GYH983064 HID983064 HRZ983064 IBV983064 ILR983064 IVN983064 JFJ983064 JPF983064 JZB983064 KIX983064 KST983064 LCP983064 LML983064 LWH983064 MGD983064 MPZ983064 MZV983064 NJR983064 NTN983064 ODJ983064 ONF983064 OXB983064 PGX983064 PQT983064 QAP983064 QKL983064 QUH983064 RED983064 RNZ983064 RXV983064 SHR983064 SRN983064 TBJ983064 TLF983064 TVB983064 UEX983064 UOT983064 UYP983064 VIL983064 VSH983064 WCD983064 WLZ983064 U24 JH24 S24 WVV24 WLZ24 WCD24 VSH24 VIL24 UYP24 UOT24 UEX24 TVB24 TLF24 TBJ24 SRN24 SHR24 RXV24 RNZ24 RED24 QUH24 QKL24 QAP24 PQT24 PGX24 OXB24 ONF24 ODJ24 NTN24 NJR24 MZV24 MPZ24 MGD24 LWH24 LML24 LCP24 KST24 KIX24 JZB24 JPF24 JFJ24 IVN24 ILR24 IBV24 HRZ24 HID24 GYH24 GOL24 GEP24 FUT24 FKX24 FBB24 ERF24 EHJ24 DXN24 DNR24 DDV24 CTZ24 CKD24 CAH24 BQL24 BGP24 AWT24 AMX24 ADB24 TF24 TD24 JJ24 WVT24 WLX24 WCB24 VSF24 VIJ24 UYN24 UOR24 UEV24 TUZ24 TLD24 TBH24 SRL24 SHP24 RXT24 RNX24 REB24 QUF24 QKJ24 QAN24 PQR24 PGV24 OWZ24 OND24 ODH24 NTL24 NJP24 MZT24 MPX24 MGB24 LWF24 LMJ24 LCN24 KSR24 KIV24 JYZ24 JPD24 JFH24 IVL24 ILP24 IBT24 HRX24 HIB24 GYF24 GOJ24 GEN24 FUR24 FKV24 FAZ24 ERD24 EHH24 DXL24 DNP24 DDT24 CTX24 CKB24 CAF24 BQJ24 BGN24 AWR24 AMV24 ACZ24 U196632"/>
    <dataValidation allowBlank="1" promptTitle="checkPeriodRange" sqref="Q25 JF25 TB25 ACX25 AMT25 AWP25 BGL25 BQH25 CAD25 CJZ25 CTV25 DDR25 DNN25 DXJ25 EHF25 ERB25 FAX25 FKT25 FUP25 GEL25 GOH25 GYD25 HHZ25 HRV25 IBR25 ILN25 IVJ25 JFF25 JPB25 JYX25 KIT25 KSP25 LCL25 LMH25 LWD25 MFZ25 MPV25 MZR25 NJN25 NTJ25 ODF25 ONB25 OWX25 PGT25 PQP25 QAL25 QKH25 QUD25 RDZ25 RNV25 RXR25 SHN25 SRJ25 TBF25 TLB25 TUX25 UET25 UOP25 UYL25 VIH25 VSD25 WBZ25 WLV25 WVR25 Q65561 JF65561 TB65561 ACX65561 AMT65561 AWP65561 BGL65561 BQH65561 CAD65561 CJZ65561 CTV65561 DDR65561 DNN65561 DXJ65561 EHF65561 ERB65561 FAX65561 FKT65561 FUP65561 GEL65561 GOH65561 GYD65561 HHZ65561 HRV65561 IBR65561 ILN65561 IVJ65561 JFF65561 JPB65561 JYX65561 KIT65561 KSP65561 LCL65561 LMH65561 LWD65561 MFZ65561 MPV65561 MZR65561 NJN65561 NTJ65561 ODF65561 ONB65561 OWX65561 PGT65561 PQP65561 QAL65561 QKH65561 QUD65561 RDZ65561 RNV65561 RXR65561 SHN65561 SRJ65561 TBF65561 TLB65561 TUX65561 UET65561 UOP65561 UYL65561 VIH65561 VSD65561 WBZ65561 WLV65561 WVR65561 Q131097 JF131097 TB131097 ACX131097 AMT131097 AWP131097 BGL131097 BQH131097 CAD131097 CJZ131097 CTV131097 DDR131097 DNN131097 DXJ131097 EHF131097 ERB131097 FAX131097 FKT131097 FUP131097 GEL131097 GOH131097 GYD131097 HHZ131097 HRV131097 IBR131097 ILN131097 IVJ131097 JFF131097 JPB131097 JYX131097 KIT131097 KSP131097 LCL131097 LMH131097 LWD131097 MFZ131097 MPV131097 MZR131097 NJN131097 NTJ131097 ODF131097 ONB131097 OWX131097 PGT131097 PQP131097 QAL131097 QKH131097 QUD131097 RDZ131097 RNV131097 RXR131097 SHN131097 SRJ131097 TBF131097 TLB131097 TUX131097 UET131097 UOP131097 UYL131097 VIH131097 VSD131097 WBZ131097 WLV131097 WVR131097 Q196633 JF196633 TB196633 ACX196633 AMT196633 AWP196633 BGL196633 BQH196633 CAD196633 CJZ196633 CTV196633 DDR196633 DNN196633 DXJ196633 EHF196633 ERB196633 FAX196633 FKT196633 FUP196633 GEL196633 GOH196633 GYD196633 HHZ196633 HRV196633 IBR196633 ILN196633 IVJ196633 JFF196633 JPB196633 JYX196633 KIT196633 KSP196633 LCL196633 LMH196633 LWD196633 MFZ196633 MPV196633 MZR196633 NJN196633 NTJ196633 ODF196633 ONB196633 OWX196633 PGT196633 PQP196633 QAL196633 QKH196633 QUD196633 RDZ196633 RNV196633 RXR196633 SHN196633 SRJ196633 TBF196633 TLB196633 TUX196633 UET196633 UOP196633 UYL196633 VIH196633 VSD196633 WBZ196633 WLV196633 WVR196633 Q262169 JF262169 TB262169 ACX262169 AMT262169 AWP262169 BGL262169 BQH262169 CAD262169 CJZ262169 CTV262169 DDR262169 DNN262169 DXJ262169 EHF262169 ERB262169 FAX262169 FKT262169 FUP262169 GEL262169 GOH262169 GYD262169 HHZ262169 HRV262169 IBR262169 ILN262169 IVJ262169 JFF262169 JPB262169 JYX262169 KIT262169 KSP262169 LCL262169 LMH262169 LWD262169 MFZ262169 MPV262169 MZR262169 NJN262169 NTJ262169 ODF262169 ONB262169 OWX262169 PGT262169 PQP262169 QAL262169 QKH262169 QUD262169 RDZ262169 RNV262169 RXR262169 SHN262169 SRJ262169 TBF262169 TLB262169 TUX262169 UET262169 UOP262169 UYL262169 VIH262169 VSD262169 WBZ262169 WLV262169 WVR262169 Q327705 JF327705 TB327705 ACX327705 AMT327705 AWP327705 BGL327705 BQH327705 CAD327705 CJZ327705 CTV327705 DDR327705 DNN327705 DXJ327705 EHF327705 ERB327705 FAX327705 FKT327705 FUP327705 GEL327705 GOH327705 GYD327705 HHZ327705 HRV327705 IBR327705 ILN327705 IVJ327705 JFF327705 JPB327705 JYX327705 KIT327705 KSP327705 LCL327705 LMH327705 LWD327705 MFZ327705 MPV327705 MZR327705 NJN327705 NTJ327705 ODF327705 ONB327705 OWX327705 PGT327705 PQP327705 QAL327705 QKH327705 QUD327705 RDZ327705 RNV327705 RXR327705 SHN327705 SRJ327705 TBF327705 TLB327705 TUX327705 UET327705 UOP327705 UYL327705 VIH327705 VSD327705 WBZ327705 WLV327705 WVR327705 Q393241 JF393241 TB393241 ACX393241 AMT393241 AWP393241 BGL393241 BQH393241 CAD393241 CJZ393241 CTV393241 DDR393241 DNN393241 DXJ393241 EHF393241 ERB393241 FAX393241 FKT393241 FUP393241 GEL393241 GOH393241 GYD393241 HHZ393241 HRV393241 IBR393241 ILN393241 IVJ393241 JFF393241 JPB393241 JYX393241 KIT393241 KSP393241 LCL393241 LMH393241 LWD393241 MFZ393241 MPV393241 MZR393241 NJN393241 NTJ393241 ODF393241 ONB393241 OWX393241 PGT393241 PQP393241 QAL393241 QKH393241 QUD393241 RDZ393241 RNV393241 RXR393241 SHN393241 SRJ393241 TBF393241 TLB393241 TUX393241 UET393241 UOP393241 UYL393241 VIH393241 VSD393241 WBZ393241 WLV393241 WVR393241 Q458777 JF458777 TB458777 ACX458777 AMT458777 AWP458777 BGL458777 BQH458777 CAD458777 CJZ458777 CTV458777 DDR458777 DNN458777 DXJ458777 EHF458777 ERB458777 FAX458777 FKT458777 FUP458777 GEL458777 GOH458777 GYD458777 HHZ458777 HRV458777 IBR458777 ILN458777 IVJ458777 JFF458777 JPB458777 JYX458777 KIT458777 KSP458777 LCL458777 LMH458777 LWD458777 MFZ458777 MPV458777 MZR458777 NJN458777 NTJ458777 ODF458777 ONB458777 OWX458777 PGT458777 PQP458777 QAL458777 QKH458777 QUD458777 RDZ458777 RNV458777 RXR458777 SHN458777 SRJ458777 TBF458777 TLB458777 TUX458777 UET458777 UOP458777 UYL458777 VIH458777 VSD458777 WBZ458777 WLV458777 WVR458777 Q524313 JF524313 TB524313 ACX524313 AMT524313 AWP524313 BGL524313 BQH524313 CAD524313 CJZ524313 CTV524313 DDR524313 DNN524313 DXJ524313 EHF524313 ERB524313 FAX524313 FKT524313 FUP524313 GEL524313 GOH524313 GYD524313 HHZ524313 HRV524313 IBR524313 ILN524313 IVJ524313 JFF524313 JPB524313 JYX524313 KIT524313 KSP524313 LCL524313 LMH524313 LWD524313 MFZ524313 MPV524313 MZR524313 NJN524313 NTJ524313 ODF524313 ONB524313 OWX524313 PGT524313 PQP524313 QAL524313 QKH524313 QUD524313 RDZ524313 RNV524313 RXR524313 SHN524313 SRJ524313 TBF524313 TLB524313 TUX524313 UET524313 UOP524313 UYL524313 VIH524313 VSD524313 WBZ524313 WLV524313 WVR524313 Q589849 JF589849 TB589849 ACX589849 AMT589849 AWP589849 BGL589849 BQH589849 CAD589849 CJZ589849 CTV589849 DDR589849 DNN589849 DXJ589849 EHF589849 ERB589849 FAX589849 FKT589849 FUP589849 GEL589849 GOH589849 GYD589849 HHZ589849 HRV589849 IBR589849 ILN589849 IVJ589849 JFF589849 JPB589849 JYX589849 KIT589849 KSP589849 LCL589849 LMH589849 LWD589849 MFZ589849 MPV589849 MZR589849 NJN589849 NTJ589849 ODF589849 ONB589849 OWX589849 PGT589849 PQP589849 QAL589849 QKH589849 QUD589849 RDZ589849 RNV589849 RXR589849 SHN589849 SRJ589849 TBF589849 TLB589849 TUX589849 UET589849 UOP589849 UYL589849 VIH589849 VSD589849 WBZ589849 WLV589849 WVR589849 Q655385 JF655385 TB655385 ACX655385 AMT655385 AWP655385 BGL655385 BQH655385 CAD655385 CJZ655385 CTV655385 DDR655385 DNN655385 DXJ655385 EHF655385 ERB655385 FAX655385 FKT655385 FUP655385 GEL655385 GOH655385 GYD655385 HHZ655385 HRV655385 IBR655385 ILN655385 IVJ655385 JFF655385 JPB655385 JYX655385 KIT655385 KSP655385 LCL655385 LMH655385 LWD655385 MFZ655385 MPV655385 MZR655385 NJN655385 NTJ655385 ODF655385 ONB655385 OWX655385 PGT655385 PQP655385 QAL655385 QKH655385 QUD655385 RDZ655385 RNV655385 RXR655385 SHN655385 SRJ655385 TBF655385 TLB655385 TUX655385 UET655385 UOP655385 UYL655385 VIH655385 VSD655385 WBZ655385 WLV655385 WVR655385 Q720921 JF720921 TB720921 ACX720921 AMT720921 AWP720921 BGL720921 BQH720921 CAD720921 CJZ720921 CTV720921 DDR720921 DNN720921 DXJ720921 EHF720921 ERB720921 FAX720921 FKT720921 FUP720921 GEL720921 GOH720921 GYD720921 HHZ720921 HRV720921 IBR720921 ILN720921 IVJ720921 JFF720921 JPB720921 JYX720921 KIT720921 KSP720921 LCL720921 LMH720921 LWD720921 MFZ720921 MPV720921 MZR720921 NJN720921 NTJ720921 ODF720921 ONB720921 OWX720921 PGT720921 PQP720921 QAL720921 QKH720921 QUD720921 RDZ720921 RNV720921 RXR720921 SHN720921 SRJ720921 TBF720921 TLB720921 TUX720921 UET720921 UOP720921 UYL720921 VIH720921 VSD720921 WBZ720921 WLV720921 WVR720921 Q786457 JF786457 TB786457 ACX786457 AMT786457 AWP786457 BGL786457 BQH786457 CAD786457 CJZ786457 CTV786457 DDR786457 DNN786457 DXJ786457 EHF786457 ERB786457 FAX786457 FKT786457 FUP786457 GEL786457 GOH786457 GYD786457 HHZ786457 HRV786457 IBR786457 ILN786457 IVJ786457 JFF786457 JPB786457 JYX786457 KIT786457 KSP786457 LCL786457 LMH786457 LWD786457 MFZ786457 MPV786457 MZR786457 NJN786457 NTJ786457 ODF786457 ONB786457 OWX786457 PGT786457 PQP786457 QAL786457 QKH786457 QUD786457 RDZ786457 RNV786457 RXR786457 SHN786457 SRJ786457 TBF786457 TLB786457 TUX786457 UET786457 UOP786457 UYL786457 VIH786457 VSD786457 WBZ786457 WLV786457 WVR786457 Q851993 JF851993 TB851993 ACX851993 AMT851993 AWP851993 BGL851993 BQH851993 CAD851993 CJZ851993 CTV851993 DDR851993 DNN851993 DXJ851993 EHF851993 ERB851993 FAX851993 FKT851993 FUP851993 GEL851993 GOH851993 GYD851993 HHZ851993 HRV851993 IBR851993 ILN851993 IVJ851993 JFF851993 JPB851993 JYX851993 KIT851993 KSP851993 LCL851993 LMH851993 LWD851993 MFZ851993 MPV851993 MZR851993 NJN851993 NTJ851993 ODF851993 ONB851993 OWX851993 PGT851993 PQP851993 QAL851993 QKH851993 QUD851993 RDZ851993 RNV851993 RXR851993 SHN851993 SRJ851993 TBF851993 TLB851993 TUX851993 UET851993 UOP851993 UYL851993 VIH851993 VSD851993 WBZ851993 WLV851993 WVR851993 Q917529 JF917529 TB917529 ACX917529 AMT917529 AWP917529 BGL917529 BQH917529 CAD917529 CJZ917529 CTV917529 DDR917529 DNN917529 DXJ917529 EHF917529 ERB917529 FAX917529 FKT917529 FUP917529 GEL917529 GOH917529 GYD917529 HHZ917529 HRV917529 IBR917529 ILN917529 IVJ917529 JFF917529 JPB917529 JYX917529 KIT917529 KSP917529 LCL917529 LMH917529 LWD917529 MFZ917529 MPV917529 MZR917529 NJN917529 NTJ917529 ODF917529 ONB917529 OWX917529 PGT917529 PQP917529 QAL917529 QKH917529 QUD917529 RDZ917529 RNV917529 RXR917529 SHN917529 SRJ917529 TBF917529 TLB917529 TUX917529 UET917529 UOP917529 UYL917529 VIH917529 VSD917529 WBZ917529 WLV917529 WVR917529 Q983065 JF983065 TB983065 ACX983065 AMT983065 AWP983065 BGL983065 BQH983065 CAD983065 CJZ983065 CTV983065 DDR983065 DNN983065 DXJ983065 EHF983065 ERB983065 FAX983065 FKT983065 FUP983065 GEL983065 GOH983065 GYD983065 HHZ983065 HRV983065 IBR983065 ILN983065 IVJ983065 JFF983065 JPB983065 JYX983065 KIT983065 KSP983065 LCL983065 LMH983065 LWD983065 MFZ983065 MPV983065 MZR983065 NJN983065 NTJ983065 ODF983065 ONB983065 OWX983065 PGT983065 PQP983065 QAL983065 QKH983065 QUD983065 RDZ983065 RNV983065 RXR983065 SHN983065 SRJ983065 TBF983065 TLB983065 TUX983065 UET983065 UOP983065 UYL983065 VIH983065 VSD983065 WBZ983065 WLV983065 WVR983065"/>
    <dataValidation allowBlank="1" sqref="WVM983066:WVX983072 JA65562:JL65568 SW65562:TH65568 ACS65562:ADD65568 AMO65562:AMZ65568 AWK65562:AWV65568 BGG65562:BGR65568 BQC65562:BQN65568 BZY65562:CAJ65568 CJU65562:CKF65568 CTQ65562:CUB65568 DDM65562:DDX65568 DNI65562:DNT65568 DXE65562:DXP65568 EHA65562:EHL65568 EQW65562:ERH65568 FAS65562:FBD65568 FKO65562:FKZ65568 FUK65562:FUV65568 GEG65562:GER65568 GOC65562:GON65568 GXY65562:GYJ65568 HHU65562:HIF65568 HRQ65562:HSB65568 IBM65562:IBX65568 ILI65562:ILT65568 IVE65562:IVP65568 JFA65562:JFL65568 JOW65562:JPH65568 JYS65562:JZD65568 KIO65562:KIZ65568 KSK65562:KSV65568 LCG65562:LCR65568 LMC65562:LMN65568 LVY65562:LWJ65568 MFU65562:MGF65568 MPQ65562:MQB65568 MZM65562:MZX65568 NJI65562:NJT65568 NTE65562:NTP65568 ODA65562:ODL65568 OMW65562:ONH65568 OWS65562:OXD65568 PGO65562:PGZ65568 PQK65562:PQV65568 QAG65562:QAR65568 QKC65562:QKN65568 QTY65562:QUJ65568 RDU65562:REF65568 RNQ65562:ROB65568 RXM65562:RXX65568 SHI65562:SHT65568 SRE65562:SRP65568 TBA65562:TBL65568 TKW65562:TLH65568 TUS65562:TVD65568 UEO65562:UEZ65568 UOK65562:UOV65568 UYG65562:UYR65568 VIC65562:VIN65568 VRY65562:VSJ65568 WBU65562:WCF65568 WLQ65562:WMB65568 WVM65562:WVX65568 JA131098:JL131104 SW131098:TH131104 ACS131098:ADD131104 AMO131098:AMZ131104 AWK131098:AWV131104 BGG131098:BGR131104 BQC131098:BQN131104 BZY131098:CAJ131104 CJU131098:CKF131104 CTQ131098:CUB131104 DDM131098:DDX131104 DNI131098:DNT131104 DXE131098:DXP131104 EHA131098:EHL131104 EQW131098:ERH131104 FAS131098:FBD131104 FKO131098:FKZ131104 FUK131098:FUV131104 GEG131098:GER131104 GOC131098:GON131104 GXY131098:GYJ131104 HHU131098:HIF131104 HRQ131098:HSB131104 IBM131098:IBX131104 ILI131098:ILT131104 IVE131098:IVP131104 JFA131098:JFL131104 JOW131098:JPH131104 JYS131098:JZD131104 KIO131098:KIZ131104 KSK131098:KSV131104 LCG131098:LCR131104 LMC131098:LMN131104 LVY131098:LWJ131104 MFU131098:MGF131104 MPQ131098:MQB131104 MZM131098:MZX131104 NJI131098:NJT131104 NTE131098:NTP131104 ODA131098:ODL131104 OMW131098:ONH131104 OWS131098:OXD131104 PGO131098:PGZ131104 PQK131098:PQV131104 QAG131098:QAR131104 QKC131098:QKN131104 QTY131098:QUJ131104 RDU131098:REF131104 RNQ131098:ROB131104 RXM131098:RXX131104 SHI131098:SHT131104 SRE131098:SRP131104 TBA131098:TBL131104 TKW131098:TLH131104 TUS131098:TVD131104 UEO131098:UEZ131104 UOK131098:UOV131104 UYG131098:UYR131104 VIC131098:VIN131104 VRY131098:VSJ131104 WBU131098:WCF131104 WLQ131098:WMB131104 WVM131098:WVX131104 JA196634:JL196640 SW196634:TH196640 ACS196634:ADD196640 AMO196634:AMZ196640 AWK196634:AWV196640 BGG196634:BGR196640 BQC196634:BQN196640 BZY196634:CAJ196640 CJU196634:CKF196640 CTQ196634:CUB196640 DDM196634:DDX196640 DNI196634:DNT196640 DXE196634:DXP196640 EHA196634:EHL196640 EQW196634:ERH196640 FAS196634:FBD196640 FKO196634:FKZ196640 FUK196634:FUV196640 GEG196634:GER196640 GOC196634:GON196640 GXY196634:GYJ196640 HHU196634:HIF196640 HRQ196634:HSB196640 IBM196634:IBX196640 ILI196634:ILT196640 IVE196634:IVP196640 JFA196634:JFL196640 JOW196634:JPH196640 JYS196634:JZD196640 KIO196634:KIZ196640 KSK196634:KSV196640 LCG196634:LCR196640 LMC196634:LMN196640 LVY196634:LWJ196640 MFU196634:MGF196640 MPQ196634:MQB196640 MZM196634:MZX196640 NJI196634:NJT196640 NTE196634:NTP196640 ODA196634:ODL196640 OMW196634:ONH196640 OWS196634:OXD196640 PGO196634:PGZ196640 PQK196634:PQV196640 QAG196634:QAR196640 QKC196634:QKN196640 QTY196634:QUJ196640 RDU196634:REF196640 RNQ196634:ROB196640 RXM196634:RXX196640 SHI196634:SHT196640 SRE196634:SRP196640 TBA196634:TBL196640 TKW196634:TLH196640 TUS196634:TVD196640 UEO196634:UEZ196640 UOK196634:UOV196640 UYG196634:UYR196640 VIC196634:VIN196640 VRY196634:VSJ196640 WBU196634:WCF196640 WLQ196634:WMB196640 WVM196634:WVX196640 JA262170:JL262176 SW262170:TH262176 ACS262170:ADD262176 AMO262170:AMZ262176 AWK262170:AWV262176 BGG262170:BGR262176 BQC262170:BQN262176 BZY262170:CAJ262176 CJU262170:CKF262176 CTQ262170:CUB262176 DDM262170:DDX262176 DNI262170:DNT262176 DXE262170:DXP262176 EHA262170:EHL262176 EQW262170:ERH262176 FAS262170:FBD262176 FKO262170:FKZ262176 FUK262170:FUV262176 GEG262170:GER262176 GOC262170:GON262176 GXY262170:GYJ262176 HHU262170:HIF262176 HRQ262170:HSB262176 IBM262170:IBX262176 ILI262170:ILT262176 IVE262170:IVP262176 JFA262170:JFL262176 JOW262170:JPH262176 JYS262170:JZD262176 KIO262170:KIZ262176 KSK262170:KSV262176 LCG262170:LCR262176 LMC262170:LMN262176 LVY262170:LWJ262176 MFU262170:MGF262176 MPQ262170:MQB262176 MZM262170:MZX262176 NJI262170:NJT262176 NTE262170:NTP262176 ODA262170:ODL262176 OMW262170:ONH262176 OWS262170:OXD262176 PGO262170:PGZ262176 PQK262170:PQV262176 QAG262170:QAR262176 QKC262170:QKN262176 QTY262170:QUJ262176 RDU262170:REF262176 RNQ262170:ROB262176 RXM262170:RXX262176 SHI262170:SHT262176 SRE262170:SRP262176 TBA262170:TBL262176 TKW262170:TLH262176 TUS262170:TVD262176 UEO262170:UEZ262176 UOK262170:UOV262176 UYG262170:UYR262176 VIC262170:VIN262176 VRY262170:VSJ262176 WBU262170:WCF262176 WLQ262170:WMB262176 WVM262170:WVX262176 JA327706:JL327712 SW327706:TH327712 ACS327706:ADD327712 AMO327706:AMZ327712 AWK327706:AWV327712 BGG327706:BGR327712 BQC327706:BQN327712 BZY327706:CAJ327712 CJU327706:CKF327712 CTQ327706:CUB327712 DDM327706:DDX327712 DNI327706:DNT327712 DXE327706:DXP327712 EHA327706:EHL327712 EQW327706:ERH327712 FAS327706:FBD327712 FKO327706:FKZ327712 FUK327706:FUV327712 GEG327706:GER327712 GOC327706:GON327712 GXY327706:GYJ327712 HHU327706:HIF327712 HRQ327706:HSB327712 IBM327706:IBX327712 ILI327706:ILT327712 IVE327706:IVP327712 JFA327706:JFL327712 JOW327706:JPH327712 JYS327706:JZD327712 KIO327706:KIZ327712 KSK327706:KSV327712 LCG327706:LCR327712 LMC327706:LMN327712 LVY327706:LWJ327712 MFU327706:MGF327712 MPQ327706:MQB327712 MZM327706:MZX327712 NJI327706:NJT327712 NTE327706:NTP327712 ODA327706:ODL327712 OMW327706:ONH327712 OWS327706:OXD327712 PGO327706:PGZ327712 PQK327706:PQV327712 QAG327706:QAR327712 QKC327706:QKN327712 QTY327706:QUJ327712 RDU327706:REF327712 RNQ327706:ROB327712 RXM327706:RXX327712 SHI327706:SHT327712 SRE327706:SRP327712 TBA327706:TBL327712 TKW327706:TLH327712 TUS327706:TVD327712 UEO327706:UEZ327712 UOK327706:UOV327712 UYG327706:UYR327712 VIC327706:VIN327712 VRY327706:VSJ327712 WBU327706:WCF327712 WLQ327706:WMB327712 WVM327706:WVX327712 JA393242:JL393248 SW393242:TH393248 ACS393242:ADD393248 AMO393242:AMZ393248 AWK393242:AWV393248 BGG393242:BGR393248 BQC393242:BQN393248 BZY393242:CAJ393248 CJU393242:CKF393248 CTQ393242:CUB393248 DDM393242:DDX393248 DNI393242:DNT393248 DXE393242:DXP393248 EHA393242:EHL393248 EQW393242:ERH393248 FAS393242:FBD393248 FKO393242:FKZ393248 FUK393242:FUV393248 GEG393242:GER393248 GOC393242:GON393248 GXY393242:GYJ393248 HHU393242:HIF393248 HRQ393242:HSB393248 IBM393242:IBX393248 ILI393242:ILT393248 IVE393242:IVP393248 JFA393242:JFL393248 JOW393242:JPH393248 JYS393242:JZD393248 KIO393242:KIZ393248 KSK393242:KSV393248 LCG393242:LCR393248 LMC393242:LMN393248 LVY393242:LWJ393248 MFU393242:MGF393248 MPQ393242:MQB393248 MZM393242:MZX393248 NJI393242:NJT393248 NTE393242:NTP393248 ODA393242:ODL393248 OMW393242:ONH393248 OWS393242:OXD393248 PGO393242:PGZ393248 PQK393242:PQV393248 QAG393242:QAR393248 QKC393242:QKN393248 QTY393242:QUJ393248 RDU393242:REF393248 RNQ393242:ROB393248 RXM393242:RXX393248 SHI393242:SHT393248 SRE393242:SRP393248 TBA393242:TBL393248 TKW393242:TLH393248 TUS393242:TVD393248 UEO393242:UEZ393248 UOK393242:UOV393248 UYG393242:UYR393248 VIC393242:VIN393248 VRY393242:VSJ393248 WBU393242:WCF393248 WLQ393242:WMB393248 WVM393242:WVX393248 JA458778:JL458784 SW458778:TH458784 ACS458778:ADD458784 AMO458778:AMZ458784 AWK458778:AWV458784 BGG458778:BGR458784 BQC458778:BQN458784 BZY458778:CAJ458784 CJU458778:CKF458784 CTQ458778:CUB458784 DDM458778:DDX458784 DNI458778:DNT458784 DXE458778:DXP458784 EHA458778:EHL458784 EQW458778:ERH458784 FAS458778:FBD458784 FKO458778:FKZ458784 FUK458778:FUV458784 GEG458778:GER458784 GOC458778:GON458784 GXY458778:GYJ458784 HHU458778:HIF458784 HRQ458778:HSB458784 IBM458778:IBX458784 ILI458778:ILT458784 IVE458778:IVP458784 JFA458778:JFL458784 JOW458778:JPH458784 JYS458778:JZD458784 KIO458778:KIZ458784 KSK458778:KSV458784 LCG458778:LCR458784 LMC458778:LMN458784 LVY458778:LWJ458784 MFU458778:MGF458784 MPQ458778:MQB458784 MZM458778:MZX458784 NJI458778:NJT458784 NTE458778:NTP458784 ODA458778:ODL458784 OMW458778:ONH458784 OWS458778:OXD458784 PGO458778:PGZ458784 PQK458778:PQV458784 QAG458778:QAR458784 QKC458778:QKN458784 QTY458778:QUJ458784 RDU458778:REF458784 RNQ458778:ROB458784 RXM458778:RXX458784 SHI458778:SHT458784 SRE458778:SRP458784 TBA458778:TBL458784 TKW458778:TLH458784 TUS458778:TVD458784 UEO458778:UEZ458784 UOK458778:UOV458784 UYG458778:UYR458784 VIC458778:VIN458784 VRY458778:VSJ458784 WBU458778:WCF458784 WLQ458778:WMB458784 WVM458778:WVX458784 JA524314:JL524320 SW524314:TH524320 ACS524314:ADD524320 AMO524314:AMZ524320 AWK524314:AWV524320 BGG524314:BGR524320 BQC524314:BQN524320 BZY524314:CAJ524320 CJU524314:CKF524320 CTQ524314:CUB524320 DDM524314:DDX524320 DNI524314:DNT524320 DXE524314:DXP524320 EHA524314:EHL524320 EQW524314:ERH524320 FAS524314:FBD524320 FKO524314:FKZ524320 FUK524314:FUV524320 GEG524314:GER524320 GOC524314:GON524320 GXY524314:GYJ524320 HHU524314:HIF524320 HRQ524314:HSB524320 IBM524314:IBX524320 ILI524314:ILT524320 IVE524314:IVP524320 JFA524314:JFL524320 JOW524314:JPH524320 JYS524314:JZD524320 KIO524314:KIZ524320 KSK524314:KSV524320 LCG524314:LCR524320 LMC524314:LMN524320 LVY524314:LWJ524320 MFU524314:MGF524320 MPQ524314:MQB524320 MZM524314:MZX524320 NJI524314:NJT524320 NTE524314:NTP524320 ODA524314:ODL524320 OMW524314:ONH524320 OWS524314:OXD524320 PGO524314:PGZ524320 PQK524314:PQV524320 QAG524314:QAR524320 QKC524314:QKN524320 QTY524314:QUJ524320 RDU524314:REF524320 RNQ524314:ROB524320 RXM524314:RXX524320 SHI524314:SHT524320 SRE524314:SRP524320 TBA524314:TBL524320 TKW524314:TLH524320 TUS524314:TVD524320 UEO524314:UEZ524320 UOK524314:UOV524320 UYG524314:UYR524320 VIC524314:VIN524320 VRY524314:VSJ524320 WBU524314:WCF524320 WLQ524314:WMB524320 WVM524314:WVX524320 JA589850:JL589856 SW589850:TH589856 ACS589850:ADD589856 AMO589850:AMZ589856 AWK589850:AWV589856 BGG589850:BGR589856 BQC589850:BQN589856 BZY589850:CAJ589856 CJU589850:CKF589856 CTQ589850:CUB589856 DDM589850:DDX589856 DNI589850:DNT589856 DXE589850:DXP589856 EHA589850:EHL589856 EQW589850:ERH589856 FAS589850:FBD589856 FKO589850:FKZ589856 FUK589850:FUV589856 GEG589850:GER589856 GOC589850:GON589856 GXY589850:GYJ589856 HHU589850:HIF589856 HRQ589850:HSB589856 IBM589850:IBX589856 ILI589850:ILT589856 IVE589850:IVP589856 JFA589850:JFL589856 JOW589850:JPH589856 JYS589850:JZD589856 KIO589850:KIZ589856 KSK589850:KSV589856 LCG589850:LCR589856 LMC589850:LMN589856 LVY589850:LWJ589856 MFU589850:MGF589856 MPQ589850:MQB589856 MZM589850:MZX589856 NJI589850:NJT589856 NTE589850:NTP589856 ODA589850:ODL589856 OMW589850:ONH589856 OWS589850:OXD589856 PGO589850:PGZ589856 PQK589850:PQV589856 QAG589850:QAR589856 QKC589850:QKN589856 QTY589850:QUJ589856 RDU589850:REF589856 RNQ589850:ROB589856 RXM589850:RXX589856 SHI589850:SHT589856 SRE589850:SRP589856 TBA589850:TBL589856 TKW589850:TLH589856 TUS589850:TVD589856 UEO589850:UEZ589856 UOK589850:UOV589856 UYG589850:UYR589856 VIC589850:VIN589856 VRY589850:VSJ589856 WBU589850:WCF589856 WLQ589850:WMB589856 WVM589850:WVX589856 JA655386:JL655392 SW655386:TH655392 ACS655386:ADD655392 AMO655386:AMZ655392 AWK655386:AWV655392 BGG655386:BGR655392 BQC655386:BQN655392 BZY655386:CAJ655392 CJU655386:CKF655392 CTQ655386:CUB655392 DDM655386:DDX655392 DNI655386:DNT655392 DXE655386:DXP655392 EHA655386:EHL655392 EQW655386:ERH655392 FAS655386:FBD655392 FKO655386:FKZ655392 FUK655386:FUV655392 GEG655386:GER655392 GOC655386:GON655392 GXY655386:GYJ655392 HHU655386:HIF655392 HRQ655386:HSB655392 IBM655386:IBX655392 ILI655386:ILT655392 IVE655386:IVP655392 JFA655386:JFL655392 JOW655386:JPH655392 JYS655386:JZD655392 KIO655386:KIZ655392 KSK655386:KSV655392 LCG655386:LCR655392 LMC655386:LMN655392 LVY655386:LWJ655392 MFU655386:MGF655392 MPQ655386:MQB655392 MZM655386:MZX655392 NJI655386:NJT655392 NTE655386:NTP655392 ODA655386:ODL655392 OMW655386:ONH655392 OWS655386:OXD655392 PGO655386:PGZ655392 PQK655386:PQV655392 QAG655386:QAR655392 QKC655386:QKN655392 QTY655386:QUJ655392 RDU655386:REF655392 RNQ655386:ROB655392 RXM655386:RXX655392 SHI655386:SHT655392 SRE655386:SRP655392 TBA655386:TBL655392 TKW655386:TLH655392 TUS655386:TVD655392 UEO655386:UEZ655392 UOK655386:UOV655392 UYG655386:UYR655392 VIC655386:VIN655392 VRY655386:VSJ655392 WBU655386:WCF655392 WLQ655386:WMB655392 WVM655386:WVX655392 JA720922:JL720928 SW720922:TH720928 ACS720922:ADD720928 AMO720922:AMZ720928 AWK720922:AWV720928 BGG720922:BGR720928 BQC720922:BQN720928 BZY720922:CAJ720928 CJU720922:CKF720928 CTQ720922:CUB720928 DDM720922:DDX720928 DNI720922:DNT720928 DXE720922:DXP720928 EHA720922:EHL720928 EQW720922:ERH720928 FAS720922:FBD720928 FKO720922:FKZ720928 FUK720922:FUV720928 GEG720922:GER720928 GOC720922:GON720928 GXY720922:GYJ720928 HHU720922:HIF720928 HRQ720922:HSB720928 IBM720922:IBX720928 ILI720922:ILT720928 IVE720922:IVP720928 JFA720922:JFL720928 JOW720922:JPH720928 JYS720922:JZD720928 KIO720922:KIZ720928 KSK720922:KSV720928 LCG720922:LCR720928 LMC720922:LMN720928 LVY720922:LWJ720928 MFU720922:MGF720928 MPQ720922:MQB720928 MZM720922:MZX720928 NJI720922:NJT720928 NTE720922:NTP720928 ODA720922:ODL720928 OMW720922:ONH720928 OWS720922:OXD720928 PGO720922:PGZ720928 PQK720922:PQV720928 QAG720922:QAR720928 QKC720922:QKN720928 QTY720922:QUJ720928 RDU720922:REF720928 RNQ720922:ROB720928 RXM720922:RXX720928 SHI720922:SHT720928 SRE720922:SRP720928 TBA720922:TBL720928 TKW720922:TLH720928 TUS720922:TVD720928 UEO720922:UEZ720928 UOK720922:UOV720928 UYG720922:UYR720928 VIC720922:VIN720928 VRY720922:VSJ720928 WBU720922:WCF720928 WLQ720922:WMB720928 WVM720922:WVX720928 JA786458:JL786464 SW786458:TH786464 ACS786458:ADD786464 AMO786458:AMZ786464 AWK786458:AWV786464 BGG786458:BGR786464 BQC786458:BQN786464 BZY786458:CAJ786464 CJU786458:CKF786464 CTQ786458:CUB786464 DDM786458:DDX786464 DNI786458:DNT786464 DXE786458:DXP786464 EHA786458:EHL786464 EQW786458:ERH786464 FAS786458:FBD786464 FKO786458:FKZ786464 FUK786458:FUV786464 GEG786458:GER786464 GOC786458:GON786464 GXY786458:GYJ786464 HHU786458:HIF786464 HRQ786458:HSB786464 IBM786458:IBX786464 ILI786458:ILT786464 IVE786458:IVP786464 JFA786458:JFL786464 JOW786458:JPH786464 JYS786458:JZD786464 KIO786458:KIZ786464 KSK786458:KSV786464 LCG786458:LCR786464 LMC786458:LMN786464 LVY786458:LWJ786464 MFU786458:MGF786464 MPQ786458:MQB786464 MZM786458:MZX786464 NJI786458:NJT786464 NTE786458:NTP786464 ODA786458:ODL786464 OMW786458:ONH786464 OWS786458:OXD786464 PGO786458:PGZ786464 PQK786458:PQV786464 QAG786458:QAR786464 QKC786458:QKN786464 QTY786458:QUJ786464 RDU786458:REF786464 RNQ786458:ROB786464 RXM786458:RXX786464 SHI786458:SHT786464 SRE786458:SRP786464 TBA786458:TBL786464 TKW786458:TLH786464 TUS786458:TVD786464 UEO786458:UEZ786464 UOK786458:UOV786464 UYG786458:UYR786464 VIC786458:VIN786464 VRY786458:VSJ786464 WBU786458:WCF786464 WLQ786458:WMB786464 WVM786458:WVX786464 JA851994:JL852000 SW851994:TH852000 ACS851994:ADD852000 AMO851994:AMZ852000 AWK851994:AWV852000 BGG851994:BGR852000 BQC851994:BQN852000 BZY851994:CAJ852000 CJU851994:CKF852000 CTQ851994:CUB852000 DDM851994:DDX852000 DNI851994:DNT852000 DXE851994:DXP852000 EHA851994:EHL852000 EQW851994:ERH852000 FAS851994:FBD852000 FKO851994:FKZ852000 FUK851994:FUV852000 GEG851994:GER852000 GOC851994:GON852000 GXY851994:GYJ852000 HHU851994:HIF852000 HRQ851994:HSB852000 IBM851994:IBX852000 ILI851994:ILT852000 IVE851994:IVP852000 JFA851994:JFL852000 JOW851994:JPH852000 JYS851994:JZD852000 KIO851994:KIZ852000 KSK851994:KSV852000 LCG851994:LCR852000 LMC851994:LMN852000 LVY851994:LWJ852000 MFU851994:MGF852000 MPQ851994:MQB852000 MZM851994:MZX852000 NJI851994:NJT852000 NTE851994:NTP852000 ODA851994:ODL852000 OMW851994:ONH852000 OWS851994:OXD852000 PGO851994:PGZ852000 PQK851994:PQV852000 QAG851994:QAR852000 QKC851994:QKN852000 QTY851994:QUJ852000 RDU851994:REF852000 RNQ851994:ROB852000 RXM851994:RXX852000 SHI851994:SHT852000 SRE851994:SRP852000 TBA851994:TBL852000 TKW851994:TLH852000 TUS851994:TVD852000 UEO851994:UEZ852000 UOK851994:UOV852000 UYG851994:UYR852000 VIC851994:VIN852000 VRY851994:VSJ852000 WBU851994:WCF852000 WLQ851994:WMB852000 WVM851994:WVX852000 JA917530:JL917536 SW917530:TH917536 ACS917530:ADD917536 AMO917530:AMZ917536 AWK917530:AWV917536 BGG917530:BGR917536 BQC917530:BQN917536 BZY917530:CAJ917536 CJU917530:CKF917536 CTQ917530:CUB917536 DDM917530:DDX917536 DNI917530:DNT917536 DXE917530:DXP917536 EHA917530:EHL917536 EQW917530:ERH917536 FAS917530:FBD917536 FKO917530:FKZ917536 FUK917530:FUV917536 GEG917530:GER917536 GOC917530:GON917536 GXY917530:GYJ917536 HHU917530:HIF917536 HRQ917530:HSB917536 IBM917530:IBX917536 ILI917530:ILT917536 IVE917530:IVP917536 JFA917530:JFL917536 JOW917530:JPH917536 JYS917530:JZD917536 KIO917530:KIZ917536 KSK917530:KSV917536 LCG917530:LCR917536 LMC917530:LMN917536 LVY917530:LWJ917536 MFU917530:MGF917536 MPQ917530:MQB917536 MZM917530:MZX917536 NJI917530:NJT917536 NTE917530:NTP917536 ODA917530:ODL917536 OMW917530:ONH917536 OWS917530:OXD917536 PGO917530:PGZ917536 PQK917530:PQV917536 QAG917530:QAR917536 QKC917530:QKN917536 QTY917530:QUJ917536 RDU917530:REF917536 RNQ917530:ROB917536 RXM917530:RXX917536 SHI917530:SHT917536 SRE917530:SRP917536 TBA917530:TBL917536 TKW917530:TLH917536 TUS917530:TVD917536 UEO917530:UEZ917536 UOK917530:UOV917536 UYG917530:UYR917536 VIC917530:VIN917536 VRY917530:VSJ917536 WBU917530:WCF917536 WLQ917530:WMB917536 WVM917530:WVX917536 JA983066:JL983072 SW983066:TH983072 ACS983066:ADD983072 AMO983066:AMZ983072 AWK983066:AWV983072 BGG983066:BGR983072 BQC983066:BQN983072 BZY983066:CAJ983072 CJU983066:CKF983072 CTQ983066:CUB983072 DDM983066:DDX983072 DNI983066:DNT983072 DXE983066:DXP983072 EHA983066:EHL983072 EQW983066:ERH983072 FAS983066:FBD983072 FKO983066:FKZ983072 FUK983066:FUV983072 GEG983066:GER983072 GOC983066:GON983072 GXY983066:GYJ983072 HHU983066:HIF983072 HRQ983066:HSB983072 IBM983066:IBX983072 ILI983066:ILT983072 IVE983066:IVP983072 JFA983066:JFL983072 JOW983066:JPH983072 JYS983066:JZD983072 KIO983066:KIZ983072 KSK983066:KSV983072 LCG983066:LCR983072 LMC983066:LMN983072 LVY983066:LWJ983072 MFU983066:MGF983072 MPQ983066:MQB983072 MZM983066:MZX983072 NJI983066:NJT983072 NTE983066:NTP983072 ODA983066:ODL983072 OMW983066:ONH983072 OWS983066:OXD983072 PGO983066:PGZ983072 PQK983066:PQV983072 QAG983066:QAR983072 QKC983066:QKN983072 QTY983066:QUJ983072 RDU983066:REF983072 RNQ983066:ROB983072 RXM983066:RXX983072 SHI983066:SHT983072 SRE983066:SRP983072 TBA983066:TBL983072 TKW983066:TLH983072 TUS983066:TVD983072 UEO983066:UEZ983072 UOK983066:UOV983072 UYG983066:UYR983072 VIC983066:VIN983072 VRY983066:VSJ983072 WBU983066:WCF983072 WLQ983066:WMB983072 ACS26:ADD32 AMO26:AMZ32 AWK26:AWV32 BGG26:BGR32 BQC26:BQN32 BZY26:CAJ32 CJU26:CKF32 CTQ26:CUB32 DDM26:DDX32 DNI26:DNT32 DXE26:DXP32 EHA26:EHL32 EQW26:ERH32 FAS26:FBD32 FKO26:FKZ32 FUK26:FUV32 GEG26:GER32 GOC26:GON32 GXY26:GYJ32 HHU26:HIF32 HRQ26:HSB32 IBM26:IBX32 ILI26:ILT32 IVE26:IVP32 JFA26:JFL32 JOW26:JPH32 JYS26:JZD32 KIO26:KIZ32 KSK26:KSV32 LCG26:LCR32 LMC26:LMN32 LVY26:LWJ32 MFU26:MGF32 MPQ26:MQB32 MZM26:MZX32 NJI26:NJT32 NTE26:NTP32 ODA26:ODL32 OMW26:ONH32 OWS26:OXD32 PGO26:PGZ32 PQK26:PQV32 QAG26:QAR32 QKC26:QKN32 QTY26:QUJ32 RDU26:REF32 RNQ26:ROB32 RXM26:RXX32 SHI26:SHT32 SRE26:SRP32 TBA26:TBL32 TKW26:TLH32 TUS26:TVD32 UEO26:UEZ32 UOK26:UOV32 UYG26:UYR32 VIC26:VIN32 VRY26:VSJ32 WBU26:WCF32 WLQ26:WMB32 WVM26:WVX32 JA26:JL32 SW26:TH32 L26:V26 L131098:W131104 L196634:W196640 L262170:W262176 L327706:W327712 L393242:W393248 L458778:W458784 L524314:W524320 L589850:W589856 L655386:W655392 L720922:W720928 L786458:W786464 L851994:W852000 L917530:W917536 L983066:W983072 L65562:W65568 L27:W32"/>
    <dataValidation type="list" allowBlank="1" showInputMessage="1" showErrorMessage="1" errorTitle="Ошибка" error="Выберите значение из списка" prompt="Выберите значение из списка" sqref="O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3">
    <tabColor theme="0" tint="-0.249977111117893"/>
  </sheetPr>
  <dimension ref="A1:T15"/>
  <sheetViews>
    <sheetView showGridLines="0" topLeftCell="E1" zoomScaleNormal="100" workbookViewId="0"/>
  </sheetViews>
  <sheetFormatPr defaultColWidth="10.5703125" defaultRowHeight="14.25"/>
  <cols>
    <col min="1" max="1" width="3.7109375" style="1014" hidden="1" customWidth="1"/>
    <col min="2" max="4" width="3.7109375" style="1008" hidden="1" customWidth="1"/>
    <col min="5" max="5" width="3.7109375" style="809" customWidth="1"/>
    <col min="6" max="6" width="9.7109375" style="990" customWidth="1"/>
    <col min="7" max="7" width="37.7109375" style="990" customWidth="1"/>
    <col min="8" max="8" width="66.85546875" style="990" customWidth="1"/>
    <col min="9" max="9" width="115.7109375" style="990" customWidth="1"/>
    <col min="10" max="11" width="10.5703125" style="1008"/>
    <col min="12" max="12" width="11.140625" style="1008" customWidth="1"/>
    <col min="13" max="20" width="10.5703125" style="1008"/>
    <col min="21" max="16384" width="10.5703125" style="990"/>
  </cols>
  <sheetData>
    <row r="1" spans="1:20" ht="3" customHeight="1">
      <c r="A1" s="1014" t="s">
        <v>49</v>
      </c>
    </row>
    <row r="2" spans="1:20" ht="22.5">
      <c r="F2" s="1197" t="s">
        <v>491</v>
      </c>
      <c r="G2" s="1198"/>
      <c r="H2" s="1199"/>
      <c r="I2" s="806"/>
    </row>
    <row r="3" spans="1:20" ht="3" customHeight="1"/>
    <row r="4" spans="1:20" s="1007" customFormat="1" ht="11.25">
      <c r="A4" s="1013"/>
      <c r="B4" s="1013"/>
      <c r="C4" s="1013"/>
      <c r="D4" s="1013"/>
      <c r="F4" s="1149" t="s">
        <v>454</v>
      </c>
      <c r="G4" s="1149"/>
      <c r="H4" s="1149"/>
      <c r="I4" s="1200" t="s">
        <v>455</v>
      </c>
      <c r="J4" s="1013"/>
      <c r="K4" s="1013"/>
      <c r="L4" s="1013"/>
      <c r="M4" s="1013"/>
      <c r="N4" s="1013"/>
      <c r="O4" s="1013"/>
      <c r="P4" s="1013"/>
      <c r="Q4" s="1013"/>
      <c r="R4" s="1013"/>
      <c r="S4" s="1013"/>
      <c r="T4" s="1013"/>
    </row>
    <row r="5" spans="1:20" s="1007" customFormat="1" ht="11.25" customHeight="1">
      <c r="A5" s="1013"/>
      <c r="B5" s="1013"/>
      <c r="C5" s="1013"/>
      <c r="D5" s="1013"/>
      <c r="F5" s="1022" t="s">
        <v>92</v>
      </c>
      <c r="G5" s="810" t="s">
        <v>457</v>
      </c>
      <c r="H5" s="1031" t="s">
        <v>442</v>
      </c>
      <c r="I5" s="1200"/>
      <c r="J5" s="1013"/>
      <c r="K5" s="1013"/>
      <c r="L5" s="1013"/>
      <c r="M5" s="1013"/>
      <c r="N5" s="1013"/>
      <c r="O5" s="1013"/>
      <c r="P5" s="1013"/>
      <c r="Q5" s="1013"/>
      <c r="R5" s="1013"/>
      <c r="S5" s="1013"/>
      <c r="T5" s="1013"/>
    </row>
    <row r="6" spans="1:20" s="1007" customFormat="1" ht="12" customHeight="1">
      <c r="A6" s="1013"/>
      <c r="B6" s="1013"/>
      <c r="C6" s="1013"/>
      <c r="D6" s="1013"/>
      <c r="F6" s="811" t="s">
        <v>93</v>
      </c>
      <c r="G6" s="812">
        <v>2</v>
      </c>
      <c r="H6" s="813">
        <v>3</v>
      </c>
      <c r="I6" s="608">
        <v>4</v>
      </c>
      <c r="J6" s="1013">
        <v>4</v>
      </c>
      <c r="K6" s="1013"/>
      <c r="L6" s="1013"/>
      <c r="M6" s="1013"/>
      <c r="N6" s="1013"/>
      <c r="O6" s="1013"/>
      <c r="P6" s="1013"/>
      <c r="Q6" s="1013"/>
      <c r="R6" s="1013"/>
      <c r="S6" s="1013"/>
      <c r="T6" s="1013"/>
    </row>
    <row r="7" spans="1:20" s="1007" customFormat="1" ht="18.75">
      <c r="A7" s="1013"/>
      <c r="B7" s="1013"/>
      <c r="C7" s="1013"/>
      <c r="D7" s="1013"/>
      <c r="F7" s="1029">
        <v>1</v>
      </c>
      <c r="G7" s="815" t="s">
        <v>492</v>
      </c>
      <c r="H7" s="1027" t="str">
        <f>IF(dateCh="","",dateCh)</f>
        <v>05.12.2022</v>
      </c>
      <c r="I7" s="816" t="s">
        <v>493</v>
      </c>
      <c r="J7" s="615"/>
      <c r="K7" s="1013"/>
      <c r="L7" s="1013"/>
      <c r="M7" s="1013"/>
      <c r="N7" s="1013"/>
      <c r="O7" s="1013"/>
      <c r="P7" s="1013"/>
      <c r="Q7" s="1013"/>
      <c r="R7" s="1013"/>
      <c r="S7" s="1013"/>
      <c r="T7" s="1013"/>
    </row>
    <row r="8" spans="1:20" s="1007" customFormat="1" ht="45">
      <c r="A8" s="1201">
        <v>1</v>
      </c>
      <c r="B8" s="1013"/>
      <c r="C8" s="1013"/>
      <c r="D8" s="1013"/>
      <c r="F8" s="1029" t="str">
        <f>"2." &amp;mergeValue(A8)</f>
        <v>2.1</v>
      </c>
      <c r="G8" s="815" t="s">
        <v>494</v>
      </c>
      <c r="H8" s="1027" t="str">
        <f>IF('Перечень тарифов'!R21="","наименование отсутствует","" &amp; 'Перечень тарифов'!R21 &amp; "")</f>
        <v>Зона теплоснабжения №01 Челябинского городского округа</v>
      </c>
      <c r="I8" s="816" t="s">
        <v>590</v>
      </c>
      <c r="J8" s="615"/>
      <c r="K8" s="1013"/>
      <c r="L8" s="1013"/>
      <c r="M8" s="1013"/>
      <c r="N8" s="1013"/>
      <c r="O8" s="1013"/>
      <c r="P8" s="1013"/>
      <c r="Q8" s="1013"/>
      <c r="R8" s="1013"/>
      <c r="S8" s="1013"/>
      <c r="T8" s="1013"/>
    </row>
    <row r="9" spans="1:20" s="1007" customFormat="1" ht="22.5">
      <c r="A9" s="1201"/>
      <c r="B9" s="1013"/>
      <c r="C9" s="1013"/>
      <c r="D9" s="1013"/>
      <c r="F9" s="1029" t="str">
        <f>"3." &amp;mergeValue(A9)</f>
        <v>3.1</v>
      </c>
      <c r="G9" s="815" t="s">
        <v>495</v>
      </c>
      <c r="H9" s="1027" t="str">
        <f>IF('Перечень тарифов'!F21="","наименование отсутствует","" &amp; 'Перечень тарифов'!F21 &amp; "")</f>
        <v>Сбыт. Тепловая энергия</v>
      </c>
      <c r="I9" s="816" t="s">
        <v>588</v>
      </c>
      <c r="J9" s="615"/>
      <c r="K9" s="1013"/>
      <c r="L9" s="1013"/>
      <c r="M9" s="1013"/>
      <c r="N9" s="1013"/>
      <c r="O9" s="1013"/>
      <c r="P9" s="1013"/>
      <c r="Q9" s="1013"/>
      <c r="R9" s="1013"/>
      <c r="S9" s="1013"/>
      <c r="T9" s="1013"/>
    </row>
    <row r="10" spans="1:20" s="1007" customFormat="1" ht="22.5">
      <c r="A10" s="1201"/>
      <c r="B10" s="1013"/>
      <c r="C10" s="1013"/>
      <c r="D10" s="1013"/>
      <c r="F10" s="1029" t="str">
        <f>"4."&amp;mergeValue(A10)</f>
        <v>4.1</v>
      </c>
      <c r="G10" s="815" t="s">
        <v>496</v>
      </c>
      <c r="H10" s="1031" t="s">
        <v>458</v>
      </c>
      <c r="I10" s="816"/>
      <c r="J10" s="615"/>
      <c r="K10" s="1013"/>
      <c r="L10" s="1013"/>
      <c r="M10" s="1013"/>
      <c r="N10" s="1013"/>
      <c r="O10" s="1013"/>
      <c r="P10" s="1013"/>
      <c r="Q10" s="1013"/>
      <c r="R10" s="1013"/>
      <c r="S10" s="1013"/>
      <c r="T10" s="1013"/>
    </row>
    <row r="11" spans="1:20" s="1007" customFormat="1" ht="18.75">
      <c r="A11" s="1201"/>
      <c r="B11" s="1201">
        <v>1</v>
      </c>
      <c r="C11" s="1023"/>
      <c r="D11" s="1023"/>
      <c r="F11" s="1029" t="str">
        <f>"4."&amp;mergeValue(A11) &amp;"."&amp;mergeValue(B11)</f>
        <v>4.1.1</v>
      </c>
      <c r="G11" s="830" t="s">
        <v>592</v>
      </c>
      <c r="H11" s="1027" t="str">
        <f>IF(region_name="","",region_name)</f>
        <v>Челябинская область</v>
      </c>
      <c r="I11" s="816" t="s">
        <v>499</v>
      </c>
      <c r="J11" s="615"/>
      <c r="K11" s="1013"/>
      <c r="L11" s="1013"/>
      <c r="M11" s="1013"/>
      <c r="N11" s="1013"/>
      <c r="O11" s="1013"/>
      <c r="P11" s="1013"/>
      <c r="Q11" s="1013"/>
      <c r="R11" s="1013"/>
      <c r="S11" s="1013"/>
      <c r="T11" s="1013"/>
    </row>
    <row r="12" spans="1:20" s="1007" customFormat="1" ht="22.5">
      <c r="A12" s="1201"/>
      <c r="B12" s="1201"/>
      <c r="C12" s="1201">
        <v>1</v>
      </c>
      <c r="D12" s="1023"/>
      <c r="F12" s="1029" t="str">
        <f>"4."&amp;mergeValue(A12) &amp;"."&amp;mergeValue(B12)&amp;"."&amp;mergeValue(C12)</f>
        <v>4.1.1.1</v>
      </c>
      <c r="G12" s="817" t="s">
        <v>497</v>
      </c>
      <c r="H12" s="1027" t="str">
        <f>IF(Территории!H13="","","" &amp; Территории!H13 &amp; "")</f>
        <v>Город Челябинск</v>
      </c>
      <c r="I12" s="816" t="s">
        <v>500</v>
      </c>
      <c r="J12" s="615"/>
      <c r="K12" s="1013"/>
      <c r="L12" s="1013"/>
      <c r="M12" s="1013"/>
      <c r="N12" s="1013"/>
      <c r="O12" s="1013"/>
      <c r="P12" s="1013"/>
      <c r="Q12" s="1013"/>
      <c r="R12" s="1013"/>
      <c r="S12" s="1013"/>
      <c r="T12" s="1013"/>
    </row>
    <row r="13" spans="1:20" s="1007" customFormat="1" ht="56.25">
      <c r="A13" s="1201"/>
      <c r="B13" s="1201"/>
      <c r="C13" s="1201"/>
      <c r="D13" s="1023">
        <v>1</v>
      </c>
      <c r="F13" s="1029" t="str">
        <f>"4."&amp;mergeValue(A13) &amp;"."&amp;mergeValue(B13)&amp;"."&amp;mergeValue(C13)&amp;"."&amp;mergeValue(D13)</f>
        <v>4.1.1.1.1</v>
      </c>
      <c r="G13" s="818" t="s">
        <v>498</v>
      </c>
      <c r="H13" s="1027" t="str">
        <f>IF(Территории!R14="","","" &amp; Территории!R14 &amp; "")</f>
        <v>Город Челябинск (75701000)</v>
      </c>
      <c r="I13" s="1105" t="s">
        <v>591</v>
      </c>
      <c r="J13" s="615"/>
      <c r="K13" s="1013"/>
      <c r="L13" s="1013"/>
      <c r="M13" s="1013"/>
      <c r="N13" s="1013"/>
      <c r="O13" s="1013"/>
      <c r="P13" s="1013"/>
      <c r="Q13" s="1013"/>
      <c r="R13" s="1013"/>
      <c r="S13" s="1013"/>
      <c r="T13" s="1013"/>
    </row>
    <row r="14" spans="1:20" s="772" customFormat="1" ht="3" customHeight="1">
      <c r="A14" s="773"/>
      <c r="B14" s="773"/>
      <c r="C14" s="773"/>
      <c r="D14" s="773"/>
      <c r="F14" s="625"/>
      <c r="G14" s="626"/>
      <c r="H14" s="627"/>
      <c r="I14" s="628"/>
      <c r="J14" s="773"/>
      <c r="K14" s="773"/>
      <c r="L14" s="773"/>
      <c r="M14" s="773"/>
      <c r="N14" s="773"/>
      <c r="O14" s="773"/>
      <c r="P14" s="773"/>
      <c r="Q14" s="773"/>
      <c r="R14" s="773"/>
      <c r="S14" s="773"/>
      <c r="T14" s="773"/>
    </row>
    <row r="15" spans="1:20" s="772" customFormat="1" ht="15" customHeight="1">
      <c r="A15" s="773"/>
      <c r="B15" s="773"/>
      <c r="C15" s="773"/>
      <c r="D15" s="773"/>
      <c r="F15" s="822"/>
      <c r="G15" s="1196" t="s">
        <v>593</v>
      </c>
      <c r="H15" s="1196"/>
      <c r="I15" s="983"/>
      <c r="J15" s="773"/>
      <c r="K15" s="773"/>
      <c r="L15" s="773"/>
      <c r="M15" s="773"/>
      <c r="N15" s="773"/>
      <c r="O15" s="773"/>
      <c r="P15" s="773"/>
      <c r="Q15" s="773"/>
      <c r="R15" s="773"/>
      <c r="S15" s="773"/>
      <c r="T15" s="773"/>
    </row>
  </sheetData>
  <sheetProtection algorithmName="SHA-512" hashValue="MvI25dC9+Ur2dIsHmjJHgGWKwN4ceNsMaSjzWB1mn1wXrChviVHtor1XeDhU9PSwiQIgOAt9iwASS3ozcPwNyQ==" saltValue="RMEg/aZyjIW7GZ9gwNEiGw==" spinCount="100000"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3">
    <tabColor rgb="FFEAEBEE"/>
    <pageSetUpPr fitToPage="1"/>
  </sheetPr>
  <dimension ref="A1:AJ30"/>
  <sheetViews>
    <sheetView showGridLines="0" topLeftCell="I4" zoomScaleNormal="100" workbookViewId="0">
      <selection activeCell="T26" sqref="T26"/>
    </sheetView>
  </sheetViews>
  <sheetFormatPr defaultColWidth="10.5703125" defaultRowHeight="14.25"/>
  <cols>
    <col min="1" max="6" width="10.5703125" style="1008" hidden="1" customWidth="1"/>
    <col min="7" max="8" width="9.140625" style="1014" hidden="1" customWidth="1"/>
    <col min="9" max="9" width="3.7109375" style="996" customWidth="1"/>
    <col min="10" max="11" width="3.7109375" style="809" customWidth="1"/>
    <col min="12" max="12" width="12.7109375" style="990" customWidth="1"/>
    <col min="13" max="13" width="44.7109375" style="990" customWidth="1"/>
    <col min="14" max="14" width="1.7109375" style="990" hidden="1" customWidth="1"/>
    <col min="15" max="15" width="29.7109375" style="990" customWidth="1"/>
    <col min="16" max="17" width="23.7109375" style="990" hidden="1" customWidth="1"/>
    <col min="18" max="18" width="11.7109375" style="990" customWidth="1"/>
    <col min="19" max="19" width="3.7109375" style="990" customWidth="1"/>
    <col min="20" max="20" width="11.7109375" style="990" customWidth="1"/>
    <col min="21" max="21" width="8.5703125" style="990" hidden="1" customWidth="1"/>
    <col min="22" max="22" width="4.7109375" style="990" customWidth="1"/>
    <col min="23" max="23" width="115.7109375" style="990" customWidth="1"/>
    <col min="24" max="25" width="10.5703125" style="1008"/>
    <col min="26" max="26" width="11.140625" style="1008" customWidth="1"/>
    <col min="27" max="34" width="10.5703125" style="1008"/>
    <col min="35" max="256" width="10.5703125" style="990"/>
    <col min="257" max="264" width="0" style="990" hidden="1" customWidth="1"/>
    <col min="265" max="265" width="3.7109375" style="990" customWidth="1"/>
    <col min="266" max="266" width="3.85546875" style="990" customWidth="1"/>
    <col min="267" max="267" width="3.7109375" style="990" customWidth="1"/>
    <col min="268" max="268" width="12.7109375" style="990" customWidth="1"/>
    <col min="269" max="269" width="52.7109375" style="990" customWidth="1"/>
    <col min="270" max="273" width="0" style="990" hidden="1" customWidth="1"/>
    <col min="274" max="274" width="12.28515625" style="990" customWidth="1"/>
    <col min="275" max="275" width="6.42578125" style="990" customWidth="1"/>
    <col min="276" max="276" width="12.28515625" style="990" customWidth="1"/>
    <col min="277" max="277" width="0" style="990" hidden="1" customWidth="1"/>
    <col min="278" max="278" width="3.7109375" style="990" customWidth="1"/>
    <col min="279" max="279" width="11.140625" style="990" bestFit="1" customWidth="1"/>
    <col min="280" max="281" width="10.5703125" style="990"/>
    <col min="282" max="282" width="11.140625" style="990" customWidth="1"/>
    <col min="283" max="512" width="10.5703125" style="990"/>
    <col min="513" max="520" width="0" style="990" hidden="1" customWidth="1"/>
    <col min="521" max="521" width="3.7109375" style="990" customWidth="1"/>
    <col min="522" max="522" width="3.85546875" style="990" customWidth="1"/>
    <col min="523" max="523" width="3.7109375" style="990" customWidth="1"/>
    <col min="524" max="524" width="12.7109375" style="990" customWidth="1"/>
    <col min="525" max="525" width="52.7109375" style="990" customWidth="1"/>
    <col min="526" max="529" width="0" style="990" hidden="1" customWidth="1"/>
    <col min="530" max="530" width="12.28515625" style="990" customWidth="1"/>
    <col min="531" max="531" width="6.42578125" style="990" customWidth="1"/>
    <col min="532" max="532" width="12.28515625" style="990" customWidth="1"/>
    <col min="533" max="533" width="0" style="990" hidden="1" customWidth="1"/>
    <col min="534" max="534" width="3.7109375" style="990" customWidth="1"/>
    <col min="535" max="535" width="11.140625" style="990" bestFit="1" customWidth="1"/>
    <col min="536" max="537" width="10.5703125" style="990"/>
    <col min="538" max="538" width="11.140625" style="990" customWidth="1"/>
    <col min="539" max="768" width="10.5703125" style="990"/>
    <col min="769" max="776" width="0" style="990" hidden="1" customWidth="1"/>
    <col min="777" max="777" width="3.7109375" style="990" customWidth="1"/>
    <col min="778" max="778" width="3.85546875" style="990" customWidth="1"/>
    <col min="779" max="779" width="3.7109375" style="990" customWidth="1"/>
    <col min="780" max="780" width="12.7109375" style="990" customWidth="1"/>
    <col min="781" max="781" width="52.7109375" style="990" customWidth="1"/>
    <col min="782" max="785" width="0" style="990" hidden="1" customWidth="1"/>
    <col min="786" max="786" width="12.28515625" style="990" customWidth="1"/>
    <col min="787" max="787" width="6.42578125" style="990" customWidth="1"/>
    <col min="788" max="788" width="12.28515625" style="990" customWidth="1"/>
    <col min="789" max="789" width="0" style="990" hidden="1" customWidth="1"/>
    <col min="790" max="790" width="3.7109375" style="990" customWidth="1"/>
    <col min="791" max="791" width="11.140625" style="990" bestFit="1" customWidth="1"/>
    <col min="792" max="793" width="10.5703125" style="990"/>
    <col min="794" max="794" width="11.140625" style="990" customWidth="1"/>
    <col min="795" max="1024" width="10.5703125" style="990"/>
    <col min="1025" max="1032" width="0" style="990" hidden="1" customWidth="1"/>
    <col min="1033" max="1033" width="3.7109375" style="990" customWidth="1"/>
    <col min="1034" max="1034" width="3.85546875" style="990" customWidth="1"/>
    <col min="1035" max="1035" width="3.7109375" style="990" customWidth="1"/>
    <col min="1036" max="1036" width="12.7109375" style="990" customWidth="1"/>
    <col min="1037" max="1037" width="52.7109375" style="990" customWidth="1"/>
    <col min="1038" max="1041" width="0" style="990" hidden="1" customWidth="1"/>
    <col min="1042" max="1042" width="12.28515625" style="990" customWidth="1"/>
    <col min="1043" max="1043" width="6.42578125" style="990" customWidth="1"/>
    <col min="1044" max="1044" width="12.28515625" style="990" customWidth="1"/>
    <col min="1045" max="1045" width="0" style="990" hidden="1" customWidth="1"/>
    <col min="1046" max="1046" width="3.7109375" style="990" customWidth="1"/>
    <col min="1047" max="1047" width="11.140625" style="990" bestFit="1" customWidth="1"/>
    <col min="1048" max="1049" width="10.5703125" style="990"/>
    <col min="1050" max="1050" width="11.140625" style="990" customWidth="1"/>
    <col min="1051" max="1280" width="10.5703125" style="990"/>
    <col min="1281" max="1288" width="0" style="990" hidden="1" customWidth="1"/>
    <col min="1289" max="1289" width="3.7109375" style="990" customWidth="1"/>
    <col min="1290" max="1290" width="3.85546875" style="990" customWidth="1"/>
    <col min="1291" max="1291" width="3.7109375" style="990" customWidth="1"/>
    <col min="1292" max="1292" width="12.7109375" style="990" customWidth="1"/>
    <col min="1293" max="1293" width="52.7109375" style="990" customWidth="1"/>
    <col min="1294" max="1297" width="0" style="990" hidden="1" customWidth="1"/>
    <col min="1298" max="1298" width="12.28515625" style="990" customWidth="1"/>
    <col min="1299" max="1299" width="6.42578125" style="990" customWidth="1"/>
    <col min="1300" max="1300" width="12.28515625" style="990" customWidth="1"/>
    <col min="1301" max="1301" width="0" style="990" hidden="1" customWidth="1"/>
    <col min="1302" max="1302" width="3.7109375" style="990" customWidth="1"/>
    <col min="1303" max="1303" width="11.140625" style="990" bestFit="1" customWidth="1"/>
    <col min="1304" max="1305" width="10.5703125" style="990"/>
    <col min="1306" max="1306" width="11.140625" style="990" customWidth="1"/>
    <col min="1307" max="1536" width="10.5703125" style="990"/>
    <col min="1537" max="1544" width="0" style="990" hidden="1" customWidth="1"/>
    <col min="1545" max="1545" width="3.7109375" style="990" customWidth="1"/>
    <col min="1546" max="1546" width="3.85546875" style="990" customWidth="1"/>
    <col min="1547" max="1547" width="3.7109375" style="990" customWidth="1"/>
    <col min="1548" max="1548" width="12.7109375" style="990" customWidth="1"/>
    <col min="1549" max="1549" width="52.7109375" style="990" customWidth="1"/>
    <col min="1550" max="1553" width="0" style="990" hidden="1" customWidth="1"/>
    <col min="1554" max="1554" width="12.28515625" style="990" customWidth="1"/>
    <col min="1555" max="1555" width="6.42578125" style="990" customWidth="1"/>
    <col min="1556" max="1556" width="12.28515625" style="990" customWidth="1"/>
    <col min="1557" max="1557" width="0" style="990" hidden="1" customWidth="1"/>
    <col min="1558" max="1558" width="3.7109375" style="990" customWidth="1"/>
    <col min="1559" max="1559" width="11.140625" style="990" bestFit="1" customWidth="1"/>
    <col min="1560" max="1561" width="10.5703125" style="990"/>
    <col min="1562" max="1562" width="11.140625" style="990" customWidth="1"/>
    <col min="1563" max="1792" width="10.5703125" style="990"/>
    <col min="1793" max="1800" width="0" style="990" hidden="1" customWidth="1"/>
    <col min="1801" max="1801" width="3.7109375" style="990" customWidth="1"/>
    <col min="1802" max="1802" width="3.85546875" style="990" customWidth="1"/>
    <col min="1803" max="1803" width="3.7109375" style="990" customWidth="1"/>
    <col min="1804" max="1804" width="12.7109375" style="990" customWidth="1"/>
    <col min="1805" max="1805" width="52.7109375" style="990" customWidth="1"/>
    <col min="1806" max="1809" width="0" style="990" hidden="1" customWidth="1"/>
    <col min="1810" max="1810" width="12.28515625" style="990" customWidth="1"/>
    <col min="1811" max="1811" width="6.42578125" style="990" customWidth="1"/>
    <col min="1812" max="1812" width="12.28515625" style="990" customWidth="1"/>
    <col min="1813" max="1813" width="0" style="990" hidden="1" customWidth="1"/>
    <col min="1814" max="1814" width="3.7109375" style="990" customWidth="1"/>
    <col min="1815" max="1815" width="11.140625" style="990" bestFit="1" customWidth="1"/>
    <col min="1816" max="1817" width="10.5703125" style="990"/>
    <col min="1818" max="1818" width="11.140625" style="990" customWidth="1"/>
    <col min="1819" max="2048" width="10.5703125" style="990"/>
    <col min="2049" max="2056" width="0" style="990" hidden="1" customWidth="1"/>
    <col min="2057" max="2057" width="3.7109375" style="990" customWidth="1"/>
    <col min="2058" max="2058" width="3.85546875" style="990" customWidth="1"/>
    <col min="2059" max="2059" width="3.7109375" style="990" customWidth="1"/>
    <col min="2060" max="2060" width="12.7109375" style="990" customWidth="1"/>
    <col min="2061" max="2061" width="52.7109375" style="990" customWidth="1"/>
    <col min="2062" max="2065" width="0" style="990" hidden="1" customWidth="1"/>
    <col min="2066" max="2066" width="12.28515625" style="990" customWidth="1"/>
    <col min="2067" max="2067" width="6.42578125" style="990" customWidth="1"/>
    <col min="2068" max="2068" width="12.28515625" style="990" customWidth="1"/>
    <col min="2069" max="2069" width="0" style="990" hidden="1" customWidth="1"/>
    <col min="2070" max="2070" width="3.7109375" style="990" customWidth="1"/>
    <col min="2071" max="2071" width="11.140625" style="990" bestFit="1" customWidth="1"/>
    <col min="2072" max="2073" width="10.5703125" style="990"/>
    <col min="2074" max="2074" width="11.140625" style="990" customWidth="1"/>
    <col min="2075" max="2304" width="10.5703125" style="990"/>
    <col min="2305" max="2312" width="0" style="990" hidden="1" customWidth="1"/>
    <col min="2313" max="2313" width="3.7109375" style="990" customWidth="1"/>
    <col min="2314" max="2314" width="3.85546875" style="990" customWidth="1"/>
    <col min="2315" max="2315" width="3.7109375" style="990" customWidth="1"/>
    <col min="2316" max="2316" width="12.7109375" style="990" customWidth="1"/>
    <col min="2317" max="2317" width="52.7109375" style="990" customWidth="1"/>
    <col min="2318" max="2321" width="0" style="990" hidden="1" customWidth="1"/>
    <col min="2322" max="2322" width="12.28515625" style="990" customWidth="1"/>
    <col min="2323" max="2323" width="6.42578125" style="990" customWidth="1"/>
    <col min="2324" max="2324" width="12.28515625" style="990" customWidth="1"/>
    <col min="2325" max="2325" width="0" style="990" hidden="1" customWidth="1"/>
    <col min="2326" max="2326" width="3.7109375" style="990" customWidth="1"/>
    <col min="2327" max="2327" width="11.140625" style="990" bestFit="1" customWidth="1"/>
    <col min="2328" max="2329" width="10.5703125" style="990"/>
    <col min="2330" max="2330" width="11.140625" style="990" customWidth="1"/>
    <col min="2331" max="2560" width="10.5703125" style="990"/>
    <col min="2561" max="2568" width="0" style="990" hidden="1" customWidth="1"/>
    <col min="2569" max="2569" width="3.7109375" style="990" customWidth="1"/>
    <col min="2570" max="2570" width="3.85546875" style="990" customWidth="1"/>
    <col min="2571" max="2571" width="3.7109375" style="990" customWidth="1"/>
    <col min="2572" max="2572" width="12.7109375" style="990" customWidth="1"/>
    <col min="2573" max="2573" width="52.7109375" style="990" customWidth="1"/>
    <col min="2574" max="2577" width="0" style="990" hidden="1" customWidth="1"/>
    <col min="2578" max="2578" width="12.28515625" style="990" customWidth="1"/>
    <col min="2579" max="2579" width="6.42578125" style="990" customWidth="1"/>
    <col min="2580" max="2580" width="12.28515625" style="990" customWidth="1"/>
    <col min="2581" max="2581" width="0" style="990" hidden="1" customWidth="1"/>
    <col min="2582" max="2582" width="3.7109375" style="990" customWidth="1"/>
    <col min="2583" max="2583" width="11.140625" style="990" bestFit="1" customWidth="1"/>
    <col min="2584" max="2585" width="10.5703125" style="990"/>
    <col min="2586" max="2586" width="11.140625" style="990" customWidth="1"/>
    <col min="2587" max="2816" width="10.5703125" style="990"/>
    <col min="2817" max="2824" width="0" style="990" hidden="1" customWidth="1"/>
    <col min="2825" max="2825" width="3.7109375" style="990" customWidth="1"/>
    <col min="2826" max="2826" width="3.85546875" style="990" customWidth="1"/>
    <col min="2827" max="2827" width="3.7109375" style="990" customWidth="1"/>
    <col min="2828" max="2828" width="12.7109375" style="990" customWidth="1"/>
    <col min="2829" max="2829" width="52.7109375" style="990" customWidth="1"/>
    <col min="2830" max="2833" width="0" style="990" hidden="1" customWidth="1"/>
    <col min="2834" max="2834" width="12.28515625" style="990" customWidth="1"/>
    <col min="2835" max="2835" width="6.42578125" style="990" customWidth="1"/>
    <col min="2836" max="2836" width="12.28515625" style="990" customWidth="1"/>
    <col min="2837" max="2837" width="0" style="990" hidden="1" customWidth="1"/>
    <col min="2838" max="2838" width="3.7109375" style="990" customWidth="1"/>
    <col min="2839" max="2839" width="11.140625" style="990" bestFit="1" customWidth="1"/>
    <col min="2840" max="2841" width="10.5703125" style="990"/>
    <col min="2842" max="2842" width="11.140625" style="990" customWidth="1"/>
    <col min="2843" max="3072" width="10.5703125" style="990"/>
    <col min="3073" max="3080" width="0" style="990" hidden="1" customWidth="1"/>
    <col min="3081" max="3081" width="3.7109375" style="990" customWidth="1"/>
    <col min="3082" max="3082" width="3.85546875" style="990" customWidth="1"/>
    <col min="3083" max="3083" width="3.7109375" style="990" customWidth="1"/>
    <col min="3084" max="3084" width="12.7109375" style="990" customWidth="1"/>
    <col min="3085" max="3085" width="52.7109375" style="990" customWidth="1"/>
    <col min="3086" max="3089" width="0" style="990" hidden="1" customWidth="1"/>
    <col min="3090" max="3090" width="12.28515625" style="990" customWidth="1"/>
    <col min="3091" max="3091" width="6.42578125" style="990" customWidth="1"/>
    <col min="3092" max="3092" width="12.28515625" style="990" customWidth="1"/>
    <col min="3093" max="3093" width="0" style="990" hidden="1" customWidth="1"/>
    <col min="3094" max="3094" width="3.7109375" style="990" customWidth="1"/>
    <col min="3095" max="3095" width="11.140625" style="990" bestFit="1" customWidth="1"/>
    <col min="3096" max="3097" width="10.5703125" style="990"/>
    <col min="3098" max="3098" width="11.140625" style="990" customWidth="1"/>
    <col min="3099" max="3328" width="10.5703125" style="990"/>
    <col min="3329" max="3336" width="0" style="990" hidden="1" customWidth="1"/>
    <col min="3337" max="3337" width="3.7109375" style="990" customWidth="1"/>
    <col min="3338" max="3338" width="3.85546875" style="990" customWidth="1"/>
    <col min="3339" max="3339" width="3.7109375" style="990" customWidth="1"/>
    <col min="3340" max="3340" width="12.7109375" style="990" customWidth="1"/>
    <col min="3341" max="3341" width="52.7109375" style="990" customWidth="1"/>
    <col min="3342" max="3345" width="0" style="990" hidden="1" customWidth="1"/>
    <col min="3346" max="3346" width="12.28515625" style="990" customWidth="1"/>
    <col min="3347" max="3347" width="6.42578125" style="990" customWidth="1"/>
    <col min="3348" max="3348" width="12.28515625" style="990" customWidth="1"/>
    <col min="3349" max="3349" width="0" style="990" hidden="1" customWidth="1"/>
    <col min="3350" max="3350" width="3.7109375" style="990" customWidth="1"/>
    <col min="3351" max="3351" width="11.140625" style="990" bestFit="1" customWidth="1"/>
    <col min="3352" max="3353" width="10.5703125" style="990"/>
    <col min="3354" max="3354" width="11.140625" style="990" customWidth="1"/>
    <col min="3355" max="3584" width="10.5703125" style="990"/>
    <col min="3585" max="3592" width="0" style="990" hidden="1" customWidth="1"/>
    <col min="3593" max="3593" width="3.7109375" style="990" customWidth="1"/>
    <col min="3594" max="3594" width="3.85546875" style="990" customWidth="1"/>
    <col min="3595" max="3595" width="3.7109375" style="990" customWidth="1"/>
    <col min="3596" max="3596" width="12.7109375" style="990" customWidth="1"/>
    <col min="3597" max="3597" width="52.7109375" style="990" customWidth="1"/>
    <col min="3598" max="3601" width="0" style="990" hidden="1" customWidth="1"/>
    <col min="3602" max="3602" width="12.28515625" style="990" customWidth="1"/>
    <col min="3603" max="3603" width="6.42578125" style="990" customWidth="1"/>
    <col min="3604" max="3604" width="12.28515625" style="990" customWidth="1"/>
    <col min="3605" max="3605" width="0" style="990" hidden="1" customWidth="1"/>
    <col min="3606" max="3606" width="3.7109375" style="990" customWidth="1"/>
    <col min="3607" max="3607" width="11.140625" style="990" bestFit="1" customWidth="1"/>
    <col min="3608" max="3609" width="10.5703125" style="990"/>
    <col min="3610" max="3610" width="11.140625" style="990" customWidth="1"/>
    <col min="3611" max="3840" width="10.5703125" style="990"/>
    <col min="3841" max="3848" width="0" style="990" hidden="1" customWidth="1"/>
    <col min="3849" max="3849" width="3.7109375" style="990" customWidth="1"/>
    <col min="3850" max="3850" width="3.85546875" style="990" customWidth="1"/>
    <col min="3851" max="3851" width="3.7109375" style="990" customWidth="1"/>
    <col min="3852" max="3852" width="12.7109375" style="990" customWidth="1"/>
    <col min="3853" max="3853" width="52.7109375" style="990" customWidth="1"/>
    <col min="3854" max="3857" width="0" style="990" hidden="1" customWidth="1"/>
    <col min="3858" max="3858" width="12.28515625" style="990" customWidth="1"/>
    <col min="3859" max="3859" width="6.42578125" style="990" customWidth="1"/>
    <col min="3860" max="3860" width="12.28515625" style="990" customWidth="1"/>
    <col min="3861" max="3861" width="0" style="990" hidden="1" customWidth="1"/>
    <col min="3862" max="3862" width="3.7109375" style="990" customWidth="1"/>
    <col min="3863" max="3863" width="11.140625" style="990" bestFit="1" customWidth="1"/>
    <col min="3864" max="3865" width="10.5703125" style="990"/>
    <col min="3866" max="3866" width="11.140625" style="990" customWidth="1"/>
    <col min="3867" max="4096" width="10.5703125" style="990"/>
    <col min="4097" max="4104" width="0" style="990" hidden="1" customWidth="1"/>
    <col min="4105" max="4105" width="3.7109375" style="990" customWidth="1"/>
    <col min="4106" max="4106" width="3.85546875" style="990" customWidth="1"/>
    <col min="4107" max="4107" width="3.7109375" style="990" customWidth="1"/>
    <col min="4108" max="4108" width="12.7109375" style="990" customWidth="1"/>
    <col min="4109" max="4109" width="52.7109375" style="990" customWidth="1"/>
    <col min="4110" max="4113" width="0" style="990" hidden="1" customWidth="1"/>
    <col min="4114" max="4114" width="12.28515625" style="990" customWidth="1"/>
    <col min="4115" max="4115" width="6.42578125" style="990" customWidth="1"/>
    <col min="4116" max="4116" width="12.28515625" style="990" customWidth="1"/>
    <col min="4117" max="4117" width="0" style="990" hidden="1" customWidth="1"/>
    <col min="4118" max="4118" width="3.7109375" style="990" customWidth="1"/>
    <col min="4119" max="4119" width="11.140625" style="990" bestFit="1" customWidth="1"/>
    <col min="4120" max="4121" width="10.5703125" style="990"/>
    <col min="4122" max="4122" width="11.140625" style="990" customWidth="1"/>
    <col min="4123" max="4352" width="10.5703125" style="990"/>
    <col min="4353" max="4360" width="0" style="990" hidden="1" customWidth="1"/>
    <col min="4361" max="4361" width="3.7109375" style="990" customWidth="1"/>
    <col min="4362" max="4362" width="3.85546875" style="990" customWidth="1"/>
    <col min="4363" max="4363" width="3.7109375" style="990" customWidth="1"/>
    <col min="4364" max="4364" width="12.7109375" style="990" customWidth="1"/>
    <col min="4365" max="4365" width="52.7109375" style="990" customWidth="1"/>
    <col min="4366" max="4369" width="0" style="990" hidden="1" customWidth="1"/>
    <col min="4370" max="4370" width="12.28515625" style="990" customWidth="1"/>
    <col min="4371" max="4371" width="6.42578125" style="990" customWidth="1"/>
    <col min="4372" max="4372" width="12.28515625" style="990" customWidth="1"/>
    <col min="4373" max="4373" width="0" style="990" hidden="1" customWidth="1"/>
    <col min="4374" max="4374" width="3.7109375" style="990" customWidth="1"/>
    <col min="4375" max="4375" width="11.140625" style="990" bestFit="1" customWidth="1"/>
    <col min="4376" max="4377" width="10.5703125" style="990"/>
    <col min="4378" max="4378" width="11.140625" style="990" customWidth="1"/>
    <col min="4379" max="4608" width="10.5703125" style="990"/>
    <col min="4609" max="4616" width="0" style="990" hidden="1" customWidth="1"/>
    <col min="4617" max="4617" width="3.7109375" style="990" customWidth="1"/>
    <col min="4618" max="4618" width="3.85546875" style="990" customWidth="1"/>
    <col min="4619" max="4619" width="3.7109375" style="990" customWidth="1"/>
    <col min="4620" max="4620" width="12.7109375" style="990" customWidth="1"/>
    <col min="4621" max="4621" width="52.7109375" style="990" customWidth="1"/>
    <col min="4622" max="4625" width="0" style="990" hidden="1" customWidth="1"/>
    <col min="4626" max="4626" width="12.28515625" style="990" customWidth="1"/>
    <col min="4627" max="4627" width="6.42578125" style="990" customWidth="1"/>
    <col min="4628" max="4628" width="12.28515625" style="990" customWidth="1"/>
    <col min="4629" max="4629" width="0" style="990" hidden="1" customWidth="1"/>
    <col min="4630" max="4630" width="3.7109375" style="990" customWidth="1"/>
    <col min="4631" max="4631" width="11.140625" style="990" bestFit="1" customWidth="1"/>
    <col min="4632" max="4633" width="10.5703125" style="990"/>
    <col min="4634" max="4634" width="11.140625" style="990" customWidth="1"/>
    <col min="4635" max="4864" width="10.5703125" style="990"/>
    <col min="4865" max="4872" width="0" style="990" hidden="1" customWidth="1"/>
    <col min="4873" max="4873" width="3.7109375" style="990" customWidth="1"/>
    <col min="4874" max="4874" width="3.85546875" style="990" customWidth="1"/>
    <col min="4875" max="4875" width="3.7109375" style="990" customWidth="1"/>
    <col min="4876" max="4876" width="12.7109375" style="990" customWidth="1"/>
    <col min="4877" max="4877" width="52.7109375" style="990" customWidth="1"/>
    <col min="4878" max="4881" width="0" style="990" hidden="1" customWidth="1"/>
    <col min="4882" max="4882" width="12.28515625" style="990" customWidth="1"/>
    <col min="4883" max="4883" width="6.42578125" style="990" customWidth="1"/>
    <col min="4884" max="4884" width="12.28515625" style="990" customWidth="1"/>
    <col min="4885" max="4885" width="0" style="990" hidden="1" customWidth="1"/>
    <col min="4886" max="4886" width="3.7109375" style="990" customWidth="1"/>
    <col min="4887" max="4887" width="11.140625" style="990" bestFit="1" customWidth="1"/>
    <col min="4888" max="4889" width="10.5703125" style="990"/>
    <col min="4890" max="4890" width="11.140625" style="990" customWidth="1"/>
    <col min="4891" max="5120" width="10.5703125" style="990"/>
    <col min="5121" max="5128" width="0" style="990" hidden="1" customWidth="1"/>
    <col min="5129" max="5129" width="3.7109375" style="990" customWidth="1"/>
    <col min="5130" max="5130" width="3.85546875" style="990" customWidth="1"/>
    <col min="5131" max="5131" width="3.7109375" style="990" customWidth="1"/>
    <col min="5132" max="5132" width="12.7109375" style="990" customWidth="1"/>
    <col min="5133" max="5133" width="52.7109375" style="990" customWidth="1"/>
    <col min="5134" max="5137" width="0" style="990" hidden="1" customWidth="1"/>
    <col min="5138" max="5138" width="12.28515625" style="990" customWidth="1"/>
    <col min="5139" max="5139" width="6.42578125" style="990" customWidth="1"/>
    <col min="5140" max="5140" width="12.28515625" style="990" customWidth="1"/>
    <col min="5141" max="5141" width="0" style="990" hidden="1" customWidth="1"/>
    <col min="5142" max="5142" width="3.7109375" style="990" customWidth="1"/>
    <col min="5143" max="5143" width="11.140625" style="990" bestFit="1" customWidth="1"/>
    <col min="5144" max="5145" width="10.5703125" style="990"/>
    <col min="5146" max="5146" width="11.140625" style="990" customWidth="1"/>
    <col min="5147" max="5376" width="10.5703125" style="990"/>
    <col min="5377" max="5384" width="0" style="990" hidden="1" customWidth="1"/>
    <col min="5385" max="5385" width="3.7109375" style="990" customWidth="1"/>
    <col min="5386" max="5386" width="3.85546875" style="990" customWidth="1"/>
    <col min="5387" max="5387" width="3.7109375" style="990" customWidth="1"/>
    <col min="5388" max="5388" width="12.7109375" style="990" customWidth="1"/>
    <col min="5389" max="5389" width="52.7109375" style="990" customWidth="1"/>
    <col min="5390" max="5393" width="0" style="990" hidden="1" customWidth="1"/>
    <col min="5394" max="5394" width="12.28515625" style="990" customWidth="1"/>
    <col min="5395" max="5395" width="6.42578125" style="990" customWidth="1"/>
    <col min="5396" max="5396" width="12.28515625" style="990" customWidth="1"/>
    <col min="5397" max="5397" width="0" style="990" hidden="1" customWidth="1"/>
    <col min="5398" max="5398" width="3.7109375" style="990" customWidth="1"/>
    <col min="5399" max="5399" width="11.140625" style="990" bestFit="1" customWidth="1"/>
    <col min="5400" max="5401" width="10.5703125" style="990"/>
    <col min="5402" max="5402" width="11.140625" style="990" customWidth="1"/>
    <col min="5403" max="5632" width="10.5703125" style="990"/>
    <col min="5633" max="5640" width="0" style="990" hidden="1" customWidth="1"/>
    <col min="5641" max="5641" width="3.7109375" style="990" customWidth="1"/>
    <col min="5642" max="5642" width="3.85546875" style="990" customWidth="1"/>
    <col min="5643" max="5643" width="3.7109375" style="990" customWidth="1"/>
    <col min="5644" max="5644" width="12.7109375" style="990" customWidth="1"/>
    <col min="5645" max="5645" width="52.7109375" style="990" customWidth="1"/>
    <col min="5646" max="5649" width="0" style="990" hidden="1" customWidth="1"/>
    <col min="5650" max="5650" width="12.28515625" style="990" customWidth="1"/>
    <col min="5651" max="5651" width="6.42578125" style="990" customWidth="1"/>
    <col min="5652" max="5652" width="12.28515625" style="990" customWidth="1"/>
    <col min="5653" max="5653" width="0" style="990" hidden="1" customWidth="1"/>
    <col min="5654" max="5654" width="3.7109375" style="990" customWidth="1"/>
    <col min="5655" max="5655" width="11.140625" style="990" bestFit="1" customWidth="1"/>
    <col min="5656" max="5657" width="10.5703125" style="990"/>
    <col min="5658" max="5658" width="11.140625" style="990" customWidth="1"/>
    <col min="5659" max="5888" width="10.5703125" style="990"/>
    <col min="5889" max="5896" width="0" style="990" hidden="1" customWidth="1"/>
    <col min="5897" max="5897" width="3.7109375" style="990" customWidth="1"/>
    <col min="5898" max="5898" width="3.85546875" style="990" customWidth="1"/>
    <col min="5899" max="5899" width="3.7109375" style="990" customWidth="1"/>
    <col min="5900" max="5900" width="12.7109375" style="990" customWidth="1"/>
    <col min="5901" max="5901" width="52.7109375" style="990" customWidth="1"/>
    <col min="5902" max="5905" width="0" style="990" hidden="1" customWidth="1"/>
    <col min="5906" max="5906" width="12.28515625" style="990" customWidth="1"/>
    <col min="5907" max="5907" width="6.42578125" style="990" customWidth="1"/>
    <col min="5908" max="5908" width="12.28515625" style="990" customWidth="1"/>
    <col min="5909" max="5909" width="0" style="990" hidden="1" customWidth="1"/>
    <col min="5910" max="5910" width="3.7109375" style="990" customWidth="1"/>
    <col min="5911" max="5911" width="11.140625" style="990" bestFit="1" customWidth="1"/>
    <col min="5912" max="5913" width="10.5703125" style="990"/>
    <col min="5914" max="5914" width="11.140625" style="990" customWidth="1"/>
    <col min="5915" max="6144" width="10.5703125" style="990"/>
    <col min="6145" max="6152" width="0" style="990" hidden="1" customWidth="1"/>
    <col min="6153" max="6153" width="3.7109375" style="990" customWidth="1"/>
    <col min="6154" max="6154" width="3.85546875" style="990" customWidth="1"/>
    <col min="6155" max="6155" width="3.7109375" style="990" customWidth="1"/>
    <col min="6156" max="6156" width="12.7109375" style="990" customWidth="1"/>
    <col min="6157" max="6157" width="52.7109375" style="990" customWidth="1"/>
    <col min="6158" max="6161" width="0" style="990" hidden="1" customWidth="1"/>
    <col min="6162" max="6162" width="12.28515625" style="990" customWidth="1"/>
    <col min="6163" max="6163" width="6.42578125" style="990" customWidth="1"/>
    <col min="6164" max="6164" width="12.28515625" style="990" customWidth="1"/>
    <col min="6165" max="6165" width="0" style="990" hidden="1" customWidth="1"/>
    <col min="6166" max="6166" width="3.7109375" style="990" customWidth="1"/>
    <col min="6167" max="6167" width="11.140625" style="990" bestFit="1" customWidth="1"/>
    <col min="6168" max="6169" width="10.5703125" style="990"/>
    <col min="6170" max="6170" width="11.140625" style="990" customWidth="1"/>
    <col min="6171" max="6400" width="10.5703125" style="990"/>
    <col min="6401" max="6408" width="0" style="990" hidden="1" customWidth="1"/>
    <col min="6409" max="6409" width="3.7109375" style="990" customWidth="1"/>
    <col min="6410" max="6410" width="3.85546875" style="990" customWidth="1"/>
    <col min="6411" max="6411" width="3.7109375" style="990" customWidth="1"/>
    <col min="6412" max="6412" width="12.7109375" style="990" customWidth="1"/>
    <col min="6413" max="6413" width="52.7109375" style="990" customWidth="1"/>
    <col min="6414" max="6417" width="0" style="990" hidden="1" customWidth="1"/>
    <col min="6418" max="6418" width="12.28515625" style="990" customWidth="1"/>
    <col min="6419" max="6419" width="6.42578125" style="990" customWidth="1"/>
    <col min="6420" max="6420" width="12.28515625" style="990" customWidth="1"/>
    <col min="6421" max="6421" width="0" style="990" hidden="1" customWidth="1"/>
    <col min="6422" max="6422" width="3.7109375" style="990" customWidth="1"/>
    <col min="6423" max="6423" width="11.140625" style="990" bestFit="1" customWidth="1"/>
    <col min="6424" max="6425" width="10.5703125" style="990"/>
    <col min="6426" max="6426" width="11.140625" style="990" customWidth="1"/>
    <col min="6427" max="6656" width="10.5703125" style="990"/>
    <col min="6657" max="6664" width="0" style="990" hidden="1" customWidth="1"/>
    <col min="6665" max="6665" width="3.7109375" style="990" customWidth="1"/>
    <col min="6666" max="6666" width="3.85546875" style="990" customWidth="1"/>
    <col min="6667" max="6667" width="3.7109375" style="990" customWidth="1"/>
    <col min="6668" max="6668" width="12.7109375" style="990" customWidth="1"/>
    <col min="6669" max="6669" width="52.7109375" style="990" customWidth="1"/>
    <col min="6670" max="6673" width="0" style="990" hidden="1" customWidth="1"/>
    <col min="6674" max="6674" width="12.28515625" style="990" customWidth="1"/>
    <col min="6675" max="6675" width="6.42578125" style="990" customWidth="1"/>
    <col min="6676" max="6676" width="12.28515625" style="990" customWidth="1"/>
    <col min="6677" max="6677" width="0" style="990" hidden="1" customWidth="1"/>
    <col min="6678" max="6678" width="3.7109375" style="990" customWidth="1"/>
    <col min="6679" max="6679" width="11.140625" style="990" bestFit="1" customWidth="1"/>
    <col min="6680" max="6681" width="10.5703125" style="990"/>
    <col min="6682" max="6682" width="11.140625" style="990" customWidth="1"/>
    <col min="6683" max="6912" width="10.5703125" style="990"/>
    <col min="6913" max="6920" width="0" style="990" hidden="1" customWidth="1"/>
    <col min="6921" max="6921" width="3.7109375" style="990" customWidth="1"/>
    <col min="6922" max="6922" width="3.85546875" style="990" customWidth="1"/>
    <col min="6923" max="6923" width="3.7109375" style="990" customWidth="1"/>
    <col min="6924" max="6924" width="12.7109375" style="990" customWidth="1"/>
    <col min="6925" max="6925" width="52.7109375" style="990" customWidth="1"/>
    <col min="6926" max="6929" width="0" style="990" hidden="1" customWidth="1"/>
    <col min="6930" max="6930" width="12.28515625" style="990" customWidth="1"/>
    <col min="6931" max="6931" width="6.42578125" style="990" customWidth="1"/>
    <col min="6932" max="6932" width="12.28515625" style="990" customWidth="1"/>
    <col min="6933" max="6933" width="0" style="990" hidden="1" customWidth="1"/>
    <col min="6934" max="6934" width="3.7109375" style="990" customWidth="1"/>
    <col min="6935" max="6935" width="11.140625" style="990" bestFit="1" customWidth="1"/>
    <col min="6936" max="6937" width="10.5703125" style="990"/>
    <col min="6938" max="6938" width="11.140625" style="990" customWidth="1"/>
    <col min="6939" max="7168" width="10.5703125" style="990"/>
    <col min="7169" max="7176" width="0" style="990" hidden="1" customWidth="1"/>
    <col min="7177" max="7177" width="3.7109375" style="990" customWidth="1"/>
    <col min="7178" max="7178" width="3.85546875" style="990" customWidth="1"/>
    <col min="7179" max="7179" width="3.7109375" style="990" customWidth="1"/>
    <col min="7180" max="7180" width="12.7109375" style="990" customWidth="1"/>
    <col min="7181" max="7181" width="52.7109375" style="990" customWidth="1"/>
    <col min="7182" max="7185" width="0" style="990" hidden="1" customWidth="1"/>
    <col min="7186" max="7186" width="12.28515625" style="990" customWidth="1"/>
    <col min="7187" max="7187" width="6.42578125" style="990" customWidth="1"/>
    <col min="7188" max="7188" width="12.28515625" style="990" customWidth="1"/>
    <col min="7189" max="7189" width="0" style="990" hidden="1" customWidth="1"/>
    <col min="7190" max="7190" width="3.7109375" style="990" customWidth="1"/>
    <col min="7191" max="7191" width="11.140625" style="990" bestFit="1" customWidth="1"/>
    <col min="7192" max="7193" width="10.5703125" style="990"/>
    <col min="7194" max="7194" width="11.140625" style="990" customWidth="1"/>
    <col min="7195" max="7424" width="10.5703125" style="990"/>
    <col min="7425" max="7432" width="0" style="990" hidden="1" customWidth="1"/>
    <col min="7433" max="7433" width="3.7109375" style="990" customWidth="1"/>
    <col min="7434" max="7434" width="3.85546875" style="990" customWidth="1"/>
    <col min="7435" max="7435" width="3.7109375" style="990" customWidth="1"/>
    <col min="7436" max="7436" width="12.7109375" style="990" customWidth="1"/>
    <col min="7437" max="7437" width="52.7109375" style="990" customWidth="1"/>
    <col min="7438" max="7441" width="0" style="990" hidden="1" customWidth="1"/>
    <col min="7442" max="7442" width="12.28515625" style="990" customWidth="1"/>
    <col min="7443" max="7443" width="6.42578125" style="990" customWidth="1"/>
    <col min="7444" max="7444" width="12.28515625" style="990" customWidth="1"/>
    <col min="7445" max="7445" width="0" style="990" hidden="1" customWidth="1"/>
    <col min="7446" max="7446" width="3.7109375" style="990" customWidth="1"/>
    <col min="7447" max="7447" width="11.140625" style="990" bestFit="1" customWidth="1"/>
    <col min="7448" max="7449" width="10.5703125" style="990"/>
    <col min="7450" max="7450" width="11.140625" style="990" customWidth="1"/>
    <col min="7451" max="7680" width="10.5703125" style="990"/>
    <col min="7681" max="7688" width="0" style="990" hidden="1" customWidth="1"/>
    <col min="7689" max="7689" width="3.7109375" style="990" customWidth="1"/>
    <col min="7690" max="7690" width="3.85546875" style="990" customWidth="1"/>
    <col min="7691" max="7691" width="3.7109375" style="990" customWidth="1"/>
    <col min="7692" max="7692" width="12.7109375" style="990" customWidth="1"/>
    <col min="7693" max="7693" width="52.7109375" style="990" customWidth="1"/>
    <col min="7694" max="7697" width="0" style="990" hidden="1" customWidth="1"/>
    <col min="7698" max="7698" width="12.28515625" style="990" customWidth="1"/>
    <col min="7699" max="7699" width="6.42578125" style="990" customWidth="1"/>
    <col min="7700" max="7700" width="12.28515625" style="990" customWidth="1"/>
    <col min="7701" max="7701" width="0" style="990" hidden="1" customWidth="1"/>
    <col min="7702" max="7702" width="3.7109375" style="990" customWidth="1"/>
    <col min="7703" max="7703" width="11.140625" style="990" bestFit="1" customWidth="1"/>
    <col min="7704" max="7705" width="10.5703125" style="990"/>
    <col min="7706" max="7706" width="11.140625" style="990" customWidth="1"/>
    <col min="7707" max="7936" width="10.5703125" style="990"/>
    <col min="7937" max="7944" width="0" style="990" hidden="1" customWidth="1"/>
    <col min="7945" max="7945" width="3.7109375" style="990" customWidth="1"/>
    <col min="7946" max="7946" width="3.85546875" style="990" customWidth="1"/>
    <col min="7947" max="7947" width="3.7109375" style="990" customWidth="1"/>
    <col min="7948" max="7948" width="12.7109375" style="990" customWidth="1"/>
    <col min="7949" max="7949" width="52.7109375" style="990" customWidth="1"/>
    <col min="7950" max="7953" width="0" style="990" hidden="1" customWidth="1"/>
    <col min="7954" max="7954" width="12.28515625" style="990" customWidth="1"/>
    <col min="7955" max="7955" width="6.42578125" style="990" customWidth="1"/>
    <col min="7956" max="7956" width="12.28515625" style="990" customWidth="1"/>
    <col min="7957" max="7957" width="0" style="990" hidden="1" customWidth="1"/>
    <col min="7958" max="7958" width="3.7109375" style="990" customWidth="1"/>
    <col min="7959" max="7959" width="11.140625" style="990" bestFit="1" customWidth="1"/>
    <col min="7960" max="7961" width="10.5703125" style="990"/>
    <col min="7962" max="7962" width="11.140625" style="990" customWidth="1"/>
    <col min="7963" max="8192" width="10.5703125" style="990"/>
    <col min="8193" max="8200" width="0" style="990" hidden="1" customWidth="1"/>
    <col min="8201" max="8201" width="3.7109375" style="990" customWidth="1"/>
    <col min="8202" max="8202" width="3.85546875" style="990" customWidth="1"/>
    <col min="8203" max="8203" width="3.7109375" style="990" customWidth="1"/>
    <col min="8204" max="8204" width="12.7109375" style="990" customWidth="1"/>
    <col min="8205" max="8205" width="52.7109375" style="990" customWidth="1"/>
    <col min="8206" max="8209" width="0" style="990" hidden="1" customWidth="1"/>
    <col min="8210" max="8210" width="12.28515625" style="990" customWidth="1"/>
    <col min="8211" max="8211" width="6.42578125" style="990" customWidth="1"/>
    <col min="8212" max="8212" width="12.28515625" style="990" customWidth="1"/>
    <col min="8213" max="8213" width="0" style="990" hidden="1" customWidth="1"/>
    <col min="8214" max="8214" width="3.7109375" style="990" customWidth="1"/>
    <col min="8215" max="8215" width="11.140625" style="990" bestFit="1" customWidth="1"/>
    <col min="8216" max="8217" width="10.5703125" style="990"/>
    <col min="8218" max="8218" width="11.140625" style="990" customWidth="1"/>
    <col min="8219" max="8448" width="10.5703125" style="990"/>
    <col min="8449" max="8456" width="0" style="990" hidden="1" customWidth="1"/>
    <col min="8457" max="8457" width="3.7109375" style="990" customWidth="1"/>
    <col min="8458" max="8458" width="3.85546875" style="990" customWidth="1"/>
    <col min="8459" max="8459" width="3.7109375" style="990" customWidth="1"/>
    <col min="8460" max="8460" width="12.7109375" style="990" customWidth="1"/>
    <col min="8461" max="8461" width="52.7109375" style="990" customWidth="1"/>
    <col min="8462" max="8465" width="0" style="990" hidden="1" customWidth="1"/>
    <col min="8466" max="8466" width="12.28515625" style="990" customWidth="1"/>
    <col min="8467" max="8467" width="6.42578125" style="990" customWidth="1"/>
    <col min="8468" max="8468" width="12.28515625" style="990" customWidth="1"/>
    <col min="8469" max="8469" width="0" style="990" hidden="1" customWidth="1"/>
    <col min="8470" max="8470" width="3.7109375" style="990" customWidth="1"/>
    <col min="8471" max="8471" width="11.140625" style="990" bestFit="1" customWidth="1"/>
    <col min="8472" max="8473" width="10.5703125" style="990"/>
    <col min="8474" max="8474" width="11.140625" style="990" customWidth="1"/>
    <col min="8475" max="8704" width="10.5703125" style="990"/>
    <col min="8705" max="8712" width="0" style="990" hidden="1" customWidth="1"/>
    <col min="8713" max="8713" width="3.7109375" style="990" customWidth="1"/>
    <col min="8714" max="8714" width="3.85546875" style="990" customWidth="1"/>
    <col min="8715" max="8715" width="3.7109375" style="990" customWidth="1"/>
    <col min="8716" max="8716" width="12.7109375" style="990" customWidth="1"/>
    <col min="8717" max="8717" width="52.7109375" style="990" customWidth="1"/>
    <col min="8718" max="8721" width="0" style="990" hidden="1" customWidth="1"/>
    <col min="8722" max="8722" width="12.28515625" style="990" customWidth="1"/>
    <col min="8723" max="8723" width="6.42578125" style="990" customWidth="1"/>
    <col min="8724" max="8724" width="12.28515625" style="990" customWidth="1"/>
    <col min="8725" max="8725" width="0" style="990" hidden="1" customWidth="1"/>
    <col min="8726" max="8726" width="3.7109375" style="990" customWidth="1"/>
    <col min="8727" max="8727" width="11.140625" style="990" bestFit="1" customWidth="1"/>
    <col min="8728" max="8729" width="10.5703125" style="990"/>
    <col min="8730" max="8730" width="11.140625" style="990" customWidth="1"/>
    <col min="8731" max="8960" width="10.5703125" style="990"/>
    <col min="8961" max="8968" width="0" style="990" hidden="1" customWidth="1"/>
    <col min="8969" max="8969" width="3.7109375" style="990" customWidth="1"/>
    <col min="8970" max="8970" width="3.85546875" style="990" customWidth="1"/>
    <col min="8971" max="8971" width="3.7109375" style="990" customWidth="1"/>
    <col min="8972" max="8972" width="12.7109375" style="990" customWidth="1"/>
    <col min="8973" max="8973" width="52.7109375" style="990" customWidth="1"/>
    <col min="8974" max="8977" width="0" style="990" hidden="1" customWidth="1"/>
    <col min="8978" max="8978" width="12.28515625" style="990" customWidth="1"/>
    <col min="8979" max="8979" width="6.42578125" style="990" customWidth="1"/>
    <col min="8980" max="8980" width="12.28515625" style="990" customWidth="1"/>
    <col min="8981" max="8981" width="0" style="990" hidden="1" customWidth="1"/>
    <col min="8982" max="8982" width="3.7109375" style="990" customWidth="1"/>
    <col min="8983" max="8983" width="11.140625" style="990" bestFit="1" customWidth="1"/>
    <col min="8984" max="8985" width="10.5703125" style="990"/>
    <col min="8986" max="8986" width="11.140625" style="990" customWidth="1"/>
    <col min="8987" max="9216" width="10.5703125" style="990"/>
    <col min="9217" max="9224" width="0" style="990" hidden="1" customWidth="1"/>
    <col min="9225" max="9225" width="3.7109375" style="990" customWidth="1"/>
    <col min="9226" max="9226" width="3.85546875" style="990" customWidth="1"/>
    <col min="9227" max="9227" width="3.7109375" style="990" customWidth="1"/>
    <col min="9228" max="9228" width="12.7109375" style="990" customWidth="1"/>
    <col min="9229" max="9229" width="52.7109375" style="990" customWidth="1"/>
    <col min="9230" max="9233" width="0" style="990" hidden="1" customWidth="1"/>
    <col min="9234" max="9234" width="12.28515625" style="990" customWidth="1"/>
    <col min="9235" max="9235" width="6.42578125" style="990" customWidth="1"/>
    <col min="9236" max="9236" width="12.28515625" style="990" customWidth="1"/>
    <col min="9237" max="9237" width="0" style="990" hidden="1" customWidth="1"/>
    <col min="9238" max="9238" width="3.7109375" style="990" customWidth="1"/>
    <col min="9239" max="9239" width="11.140625" style="990" bestFit="1" customWidth="1"/>
    <col min="9240" max="9241" width="10.5703125" style="990"/>
    <col min="9242" max="9242" width="11.140625" style="990" customWidth="1"/>
    <col min="9243" max="9472" width="10.5703125" style="990"/>
    <col min="9473" max="9480" width="0" style="990" hidden="1" customWidth="1"/>
    <col min="9481" max="9481" width="3.7109375" style="990" customWidth="1"/>
    <col min="9482" max="9482" width="3.85546875" style="990" customWidth="1"/>
    <col min="9483" max="9483" width="3.7109375" style="990" customWidth="1"/>
    <col min="9484" max="9484" width="12.7109375" style="990" customWidth="1"/>
    <col min="9485" max="9485" width="52.7109375" style="990" customWidth="1"/>
    <col min="9486" max="9489" width="0" style="990" hidden="1" customWidth="1"/>
    <col min="9490" max="9490" width="12.28515625" style="990" customWidth="1"/>
    <col min="9491" max="9491" width="6.42578125" style="990" customWidth="1"/>
    <col min="9492" max="9492" width="12.28515625" style="990" customWidth="1"/>
    <col min="9493" max="9493" width="0" style="990" hidden="1" customWidth="1"/>
    <col min="9494" max="9494" width="3.7109375" style="990" customWidth="1"/>
    <col min="9495" max="9495" width="11.140625" style="990" bestFit="1" customWidth="1"/>
    <col min="9496" max="9497" width="10.5703125" style="990"/>
    <col min="9498" max="9498" width="11.140625" style="990" customWidth="1"/>
    <col min="9499" max="9728" width="10.5703125" style="990"/>
    <col min="9729" max="9736" width="0" style="990" hidden="1" customWidth="1"/>
    <col min="9737" max="9737" width="3.7109375" style="990" customWidth="1"/>
    <col min="9738" max="9738" width="3.85546875" style="990" customWidth="1"/>
    <col min="9739" max="9739" width="3.7109375" style="990" customWidth="1"/>
    <col min="9740" max="9740" width="12.7109375" style="990" customWidth="1"/>
    <col min="9741" max="9741" width="52.7109375" style="990" customWidth="1"/>
    <col min="9742" max="9745" width="0" style="990" hidden="1" customWidth="1"/>
    <col min="9746" max="9746" width="12.28515625" style="990" customWidth="1"/>
    <col min="9747" max="9747" width="6.42578125" style="990" customWidth="1"/>
    <col min="9748" max="9748" width="12.28515625" style="990" customWidth="1"/>
    <col min="9749" max="9749" width="0" style="990" hidden="1" customWidth="1"/>
    <col min="9750" max="9750" width="3.7109375" style="990" customWidth="1"/>
    <col min="9751" max="9751" width="11.140625" style="990" bestFit="1" customWidth="1"/>
    <col min="9752" max="9753" width="10.5703125" style="990"/>
    <col min="9754" max="9754" width="11.140625" style="990" customWidth="1"/>
    <col min="9755" max="9984" width="10.5703125" style="990"/>
    <col min="9985" max="9992" width="0" style="990" hidden="1" customWidth="1"/>
    <col min="9993" max="9993" width="3.7109375" style="990" customWidth="1"/>
    <col min="9994" max="9994" width="3.85546875" style="990" customWidth="1"/>
    <col min="9995" max="9995" width="3.7109375" style="990" customWidth="1"/>
    <col min="9996" max="9996" width="12.7109375" style="990" customWidth="1"/>
    <col min="9997" max="9997" width="52.7109375" style="990" customWidth="1"/>
    <col min="9998" max="10001" width="0" style="990" hidden="1" customWidth="1"/>
    <col min="10002" max="10002" width="12.28515625" style="990" customWidth="1"/>
    <col min="10003" max="10003" width="6.42578125" style="990" customWidth="1"/>
    <col min="10004" max="10004" width="12.28515625" style="990" customWidth="1"/>
    <col min="10005" max="10005" width="0" style="990" hidden="1" customWidth="1"/>
    <col min="10006" max="10006" width="3.7109375" style="990" customWidth="1"/>
    <col min="10007" max="10007" width="11.140625" style="990" bestFit="1" customWidth="1"/>
    <col min="10008" max="10009" width="10.5703125" style="990"/>
    <col min="10010" max="10010" width="11.140625" style="990" customWidth="1"/>
    <col min="10011" max="10240" width="10.5703125" style="990"/>
    <col min="10241" max="10248" width="0" style="990" hidden="1" customWidth="1"/>
    <col min="10249" max="10249" width="3.7109375" style="990" customWidth="1"/>
    <col min="10250" max="10250" width="3.85546875" style="990" customWidth="1"/>
    <col min="10251" max="10251" width="3.7109375" style="990" customWidth="1"/>
    <col min="10252" max="10252" width="12.7109375" style="990" customWidth="1"/>
    <col min="10253" max="10253" width="52.7109375" style="990" customWidth="1"/>
    <col min="10254" max="10257" width="0" style="990" hidden="1" customWidth="1"/>
    <col min="10258" max="10258" width="12.28515625" style="990" customWidth="1"/>
    <col min="10259" max="10259" width="6.42578125" style="990" customWidth="1"/>
    <col min="10260" max="10260" width="12.28515625" style="990" customWidth="1"/>
    <col min="10261" max="10261" width="0" style="990" hidden="1" customWidth="1"/>
    <col min="10262" max="10262" width="3.7109375" style="990" customWidth="1"/>
    <col min="10263" max="10263" width="11.140625" style="990" bestFit="1" customWidth="1"/>
    <col min="10264" max="10265" width="10.5703125" style="990"/>
    <col min="10266" max="10266" width="11.140625" style="990" customWidth="1"/>
    <col min="10267" max="10496" width="10.5703125" style="990"/>
    <col min="10497" max="10504" width="0" style="990" hidden="1" customWidth="1"/>
    <col min="10505" max="10505" width="3.7109375" style="990" customWidth="1"/>
    <col min="10506" max="10506" width="3.85546875" style="990" customWidth="1"/>
    <col min="10507" max="10507" width="3.7109375" style="990" customWidth="1"/>
    <col min="10508" max="10508" width="12.7109375" style="990" customWidth="1"/>
    <col min="10509" max="10509" width="52.7109375" style="990" customWidth="1"/>
    <col min="10510" max="10513" width="0" style="990" hidden="1" customWidth="1"/>
    <col min="10514" max="10514" width="12.28515625" style="990" customWidth="1"/>
    <col min="10515" max="10515" width="6.42578125" style="990" customWidth="1"/>
    <col min="10516" max="10516" width="12.28515625" style="990" customWidth="1"/>
    <col min="10517" max="10517" width="0" style="990" hidden="1" customWidth="1"/>
    <col min="10518" max="10518" width="3.7109375" style="990" customWidth="1"/>
    <col min="10519" max="10519" width="11.140625" style="990" bestFit="1" customWidth="1"/>
    <col min="10520" max="10521" width="10.5703125" style="990"/>
    <col min="10522" max="10522" width="11.140625" style="990" customWidth="1"/>
    <col min="10523" max="10752" width="10.5703125" style="990"/>
    <col min="10753" max="10760" width="0" style="990" hidden="1" customWidth="1"/>
    <col min="10761" max="10761" width="3.7109375" style="990" customWidth="1"/>
    <col min="10762" max="10762" width="3.85546875" style="990" customWidth="1"/>
    <col min="10763" max="10763" width="3.7109375" style="990" customWidth="1"/>
    <col min="10764" max="10764" width="12.7109375" style="990" customWidth="1"/>
    <col min="10765" max="10765" width="52.7109375" style="990" customWidth="1"/>
    <col min="10766" max="10769" width="0" style="990" hidden="1" customWidth="1"/>
    <col min="10770" max="10770" width="12.28515625" style="990" customWidth="1"/>
    <col min="10771" max="10771" width="6.42578125" style="990" customWidth="1"/>
    <col min="10772" max="10772" width="12.28515625" style="990" customWidth="1"/>
    <col min="10773" max="10773" width="0" style="990" hidden="1" customWidth="1"/>
    <col min="10774" max="10774" width="3.7109375" style="990" customWidth="1"/>
    <col min="10775" max="10775" width="11.140625" style="990" bestFit="1" customWidth="1"/>
    <col min="10776" max="10777" width="10.5703125" style="990"/>
    <col min="10778" max="10778" width="11.140625" style="990" customWidth="1"/>
    <col min="10779" max="11008" width="10.5703125" style="990"/>
    <col min="11009" max="11016" width="0" style="990" hidden="1" customWidth="1"/>
    <col min="11017" max="11017" width="3.7109375" style="990" customWidth="1"/>
    <col min="11018" max="11018" width="3.85546875" style="990" customWidth="1"/>
    <col min="11019" max="11019" width="3.7109375" style="990" customWidth="1"/>
    <col min="11020" max="11020" width="12.7109375" style="990" customWidth="1"/>
    <col min="11021" max="11021" width="52.7109375" style="990" customWidth="1"/>
    <col min="11022" max="11025" width="0" style="990" hidden="1" customWidth="1"/>
    <col min="11026" max="11026" width="12.28515625" style="990" customWidth="1"/>
    <col min="11027" max="11027" width="6.42578125" style="990" customWidth="1"/>
    <col min="11028" max="11028" width="12.28515625" style="990" customWidth="1"/>
    <col min="11029" max="11029" width="0" style="990" hidden="1" customWidth="1"/>
    <col min="11030" max="11030" width="3.7109375" style="990" customWidth="1"/>
    <col min="11031" max="11031" width="11.140625" style="990" bestFit="1" customWidth="1"/>
    <col min="11032" max="11033" width="10.5703125" style="990"/>
    <col min="11034" max="11034" width="11.140625" style="990" customWidth="1"/>
    <col min="11035" max="11264" width="10.5703125" style="990"/>
    <col min="11265" max="11272" width="0" style="990" hidden="1" customWidth="1"/>
    <col min="11273" max="11273" width="3.7109375" style="990" customWidth="1"/>
    <col min="11274" max="11274" width="3.85546875" style="990" customWidth="1"/>
    <col min="11275" max="11275" width="3.7109375" style="990" customWidth="1"/>
    <col min="11276" max="11276" width="12.7109375" style="990" customWidth="1"/>
    <col min="11277" max="11277" width="52.7109375" style="990" customWidth="1"/>
    <col min="11278" max="11281" width="0" style="990" hidden="1" customWidth="1"/>
    <col min="11282" max="11282" width="12.28515625" style="990" customWidth="1"/>
    <col min="11283" max="11283" width="6.42578125" style="990" customWidth="1"/>
    <col min="11284" max="11284" width="12.28515625" style="990" customWidth="1"/>
    <col min="11285" max="11285" width="0" style="990" hidden="1" customWidth="1"/>
    <col min="11286" max="11286" width="3.7109375" style="990" customWidth="1"/>
    <col min="11287" max="11287" width="11.140625" style="990" bestFit="1" customWidth="1"/>
    <col min="11288" max="11289" width="10.5703125" style="990"/>
    <col min="11290" max="11290" width="11.140625" style="990" customWidth="1"/>
    <col min="11291" max="11520" width="10.5703125" style="990"/>
    <col min="11521" max="11528" width="0" style="990" hidden="1" customWidth="1"/>
    <col min="11529" max="11529" width="3.7109375" style="990" customWidth="1"/>
    <col min="11530" max="11530" width="3.85546875" style="990" customWidth="1"/>
    <col min="11531" max="11531" width="3.7109375" style="990" customWidth="1"/>
    <col min="11532" max="11532" width="12.7109375" style="990" customWidth="1"/>
    <col min="11533" max="11533" width="52.7109375" style="990" customWidth="1"/>
    <col min="11534" max="11537" width="0" style="990" hidden="1" customWidth="1"/>
    <col min="11538" max="11538" width="12.28515625" style="990" customWidth="1"/>
    <col min="11539" max="11539" width="6.42578125" style="990" customWidth="1"/>
    <col min="11540" max="11540" width="12.28515625" style="990" customWidth="1"/>
    <col min="11541" max="11541" width="0" style="990" hidden="1" customWidth="1"/>
    <col min="11542" max="11542" width="3.7109375" style="990" customWidth="1"/>
    <col min="11543" max="11543" width="11.140625" style="990" bestFit="1" customWidth="1"/>
    <col min="11544" max="11545" width="10.5703125" style="990"/>
    <col min="11546" max="11546" width="11.140625" style="990" customWidth="1"/>
    <col min="11547" max="11776" width="10.5703125" style="990"/>
    <col min="11777" max="11784" width="0" style="990" hidden="1" customWidth="1"/>
    <col min="11785" max="11785" width="3.7109375" style="990" customWidth="1"/>
    <col min="11786" max="11786" width="3.85546875" style="990" customWidth="1"/>
    <col min="11787" max="11787" width="3.7109375" style="990" customWidth="1"/>
    <col min="11788" max="11788" width="12.7109375" style="990" customWidth="1"/>
    <col min="11789" max="11789" width="52.7109375" style="990" customWidth="1"/>
    <col min="11790" max="11793" width="0" style="990" hidden="1" customWidth="1"/>
    <col min="11794" max="11794" width="12.28515625" style="990" customWidth="1"/>
    <col min="11795" max="11795" width="6.42578125" style="990" customWidth="1"/>
    <col min="11796" max="11796" width="12.28515625" style="990" customWidth="1"/>
    <col min="11797" max="11797" width="0" style="990" hidden="1" customWidth="1"/>
    <col min="11798" max="11798" width="3.7109375" style="990" customWidth="1"/>
    <col min="11799" max="11799" width="11.140625" style="990" bestFit="1" customWidth="1"/>
    <col min="11800" max="11801" width="10.5703125" style="990"/>
    <col min="11802" max="11802" width="11.140625" style="990" customWidth="1"/>
    <col min="11803" max="12032" width="10.5703125" style="990"/>
    <col min="12033" max="12040" width="0" style="990" hidden="1" customWidth="1"/>
    <col min="12041" max="12041" width="3.7109375" style="990" customWidth="1"/>
    <col min="12042" max="12042" width="3.85546875" style="990" customWidth="1"/>
    <col min="12043" max="12043" width="3.7109375" style="990" customWidth="1"/>
    <col min="12044" max="12044" width="12.7109375" style="990" customWidth="1"/>
    <col min="12045" max="12045" width="52.7109375" style="990" customWidth="1"/>
    <col min="12046" max="12049" width="0" style="990" hidden="1" customWidth="1"/>
    <col min="12050" max="12050" width="12.28515625" style="990" customWidth="1"/>
    <col min="12051" max="12051" width="6.42578125" style="990" customWidth="1"/>
    <col min="12052" max="12052" width="12.28515625" style="990" customWidth="1"/>
    <col min="12053" max="12053" width="0" style="990" hidden="1" customWidth="1"/>
    <col min="12054" max="12054" width="3.7109375" style="990" customWidth="1"/>
    <col min="12055" max="12055" width="11.140625" style="990" bestFit="1" customWidth="1"/>
    <col min="12056" max="12057" width="10.5703125" style="990"/>
    <col min="12058" max="12058" width="11.140625" style="990" customWidth="1"/>
    <col min="12059" max="12288" width="10.5703125" style="990"/>
    <col min="12289" max="12296" width="0" style="990" hidden="1" customWidth="1"/>
    <col min="12297" max="12297" width="3.7109375" style="990" customWidth="1"/>
    <col min="12298" max="12298" width="3.85546875" style="990" customWidth="1"/>
    <col min="12299" max="12299" width="3.7109375" style="990" customWidth="1"/>
    <col min="12300" max="12300" width="12.7109375" style="990" customWidth="1"/>
    <col min="12301" max="12301" width="52.7109375" style="990" customWidth="1"/>
    <col min="12302" max="12305" width="0" style="990" hidden="1" customWidth="1"/>
    <col min="12306" max="12306" width="12.28515625" style="990" customWidth="1"/>
    <col min="12307" max="12307" width="6.42578125" style="990" customWidth="1"/>
    <col min="12308" max="12308" width="12.28515625" style="990" customWidth="1"/>
    <col min="12309" max="12309" width="0" style="990" hidden="1" customWidth="1"/>
    <col min="12310" max="12310" width="3.7109375" style="990" customWidth="1"/>
    <col min="12311" max="12311" width="11.140625" style="990" bestFit="1" customWidth="1"/>
    <col min="12312" max="12313" width="10.5703125" style="990"/>
    <col min="12314" max="12314" width="11.140625" style="990" customWidth="1"/>
    <col min="12315" max="12544" width="10.5703125" style="990"/>
    <col min="12545" max="12552" width="0" style="990" hidden="1" customWidth="1"/>
    <col min="12553" max="12553" width="3.7109375" style="990" customWidth="1"/>
    <col min="12554" max="12554" width="3.85546875" style="990" customWidth="1"/>
    <col min="12555" max="12555" width="3.7109375" style="990" customWidth="1"/>
    <col min="12556" max="12556" width="12.7109375" style="990" customWidth="1"/>
    <col min="12557" max="12557" width="52.7109375" style="990" customWidth="1"/>
    <col min="12558" max="12561" width="0" style="990" hidden="1" customWidth="1"/>
    <col min="12562" max="12562" width="12.28515625" style="990" customWidth="1"/>
    <col min="12563" max="12563" width="6.42578125" style="990" customWidth="1"/>
    <col min="12564" max="12564" width="12.28515625" style="990" customWidth="1"/>
    <col min="12565" max="12565" width="0" style="990" hidden="1" customWidth="1"/>
    <col min="12566" max="12566" width="3.7109375" style="990" customWidth="1"/>
    <col min="12567" max="12567" width="11.140625" style="990" bestFit="1" customWidth="1"/>
    <col min="12568" max="12569" width="10.5703125" style="990"/>
    <col min="12570" max="12570" width="11.140625" style="990" customWidth="1"/>
    <col min="12571" max="12800" width="10.5703125" style="990"/>
    <col min="12801" max="12808" width="0" style="990" hidden="1" customWidth="1"/>
    <col min="12809" max="12809" width="3.7109375" style="990" customWidth="1"/>
    <col min="12810" max="12810" width="3.85546875" style="990" customWidth="1"/>
    <col min="12811" max="12811" width="3.7109375" style="990" customWidth="1"/>
    <col min="12812" max="12812" width="12.7109375" style="990" customWidth="1"/>
    <col min="12813" max="12813" width="52.7109375" style="990" customWidth="1"/>
    <col min="12814" max="12817" width="0" style="990" hidden="1" customWidth="1"/>
    <col min="12818" max="12818" width="12.28515625" style="990" customWidth="1"/>
    <col min="12819" max="12819" width="6.42578125" style="990" customWidth="1"/>
    <col min="12820" max="12820" width="12.28515625" style="990" customWidth="1"/>
    <col min="12821" max="12821" width="0" style="990" hidden="1" customWidth="1"/>
    <col min="12822" max="12822" width="3.7109375" style="990" customWidth="1"/>
    <col min="12823" max="12823" width="11.140625" style="990" bestFit="1" customWidth="1"/>
    <col min="12824" max="12825" width="10.5703125" style="990"/>
    <col min="12826" max="12826" width="11.140625" style="990" customWidth="1"/>
    <col min="12827" max="13056" width="10.5703125" style="990"/>
    <col min="13057" max="13064" width="0" style="990" hidden="1" customWidth="1"/>
    <col min="13065" max="13065" width="3.7109375" style="990" customWidth="1"/>
    <col min="13066" max="13066" width="3.85546875" style="990" customWidth="1"/>
    <col min="13067" max="13067" width="3.7109375" style="990" customWidth="1"/>
    <col min="13068" max="13068" width="12.7109375" style="990" customWidth="1"/>
    <col min="13069" max="13069" width="52.7109375" style="990" customWidth="1"/>
    <col min="13070" max="13073" width="0" style="990" hidden="1" customWidth="1"/>
    <col min="13074" max="13074" width="12.28515625" style="990" customWidth="1"/>
    <col min="13075" max="13075" width="6.42578125" style="990" customWidth="1"/>
    <col min="13076" max="13076" width="12.28515625" style="990" customWidth="1"/>
    <col min="13077" max="13077" width="0" style="990" hidden="1" customWidth="1"/>
    <col min="13078" max="13078" width="3.7109375" style="990" customWidth="1"/>
    <col min="13079" max="13079" width="11.140625" style="990" bestFit="1" customWidth="1"/>
    <col min="13080" max="13081" width="10.5703125" style="990"/>
    <col min="13082" max="13082" width="11.140625" style="990" customWidth="1"/>
    <col min="13083" max="13312" width="10.5703125" style="990"/>
    <col min="13313" max="13320" width="0" style="990" hidden="1" customWidth="1"/>
    <col min="13321" max="13321" width="3.7109375" style="990" customWidth="1"/>
    <col min="13322" max="13322" width="3.85546875" style="990" customWidth="1"/>
    <col min="13323" max="13323" width="3.7109375" style="990" customWidth="1"/>
    <col min="13324" max="13324" width="12.7109375" style="990" customWidth="1"/>
    <col min="13325" max="13325" width="52.7109375" style="990" customWidth="1"/>
    <col min="13326" max="13329" width="0" style="990" hidden="1" customWidth="1"/>
    <col min="13330" max="13330" width="12.28515625" style="990" customWidth="1"/>
    <col min="13331" max="13331" width="6.42578125" style="990" customWidth="1"/>
    <col min="13332" max="13332" width="12.28515625" style="990" customWidth="1"/>
    <col min="13333" max="13333" width="0" style="990" hidden="1" customWidth="1"/>
    <col min="13334" max="13334" width="3.7109375" style="990" customWidth="1"/>
    <col min="13335" max="13335" width="11.140625" style="990" bestFit="1" customWidth="1"/>
    <col min="13336" max="13337" width="10.5703125" style="990"/>
    <col min="13338" max="13338" width="11.140625" style="990" customWidth="1"/>
    <col min="13339" max="13568" width="10.5703125" style="990"/>
    <col min="13569" max="13576" width="0" style="990" hidden="1" customWidth="1"/>
    <col min="13577" max="13577" width="3.7109375" style="990" customWidth="1"/>
    <col min="13578" max="13578" width="3.85546875" style="990" customWidth="1"/>
    <col min="13579" max="13579" width="3.7109375" style="990" customWidth="1"/>
    <col min="13580" max="13580" width="12.7109375" style="990" customWidth="1"/>
    <col min="13581" max="13581" width="52.7109375" style="990" customWidth="1"/>
    <col min="13582" max="13585" width="0" style="990" hidden="1" customWidth="1"/>
    <col min="13586" max="13586" width="12.28515625" style="990" customWidth="1"/>
    <col min="13587" max="13587" width="6.42578125" style="990" customWidth="1"/>
    <col min="13588" max="13588" width="12.28515625" style="990" customWidth="1"/>
    <col min="13589" max="13589" width="0" style="990" hidden="1" customWidth="1"/>
    <col min="13590" max="13590" width="3.7109375" style="990" customWidth="1"/>
    <col min="13591" max="13591" width="11.140625" style="990" bestFit="1" customWidth="1"/>
    <col min="13592" max="13593" width="10.5703125" style="990"/>
    <col min="13594" max="13594" width="11.140625" style="990" customWidth="1"/>
    <col min="13595" max="13824" width="10.5703125" style="990"/>
    <col min="13825" max="13832" width="0" style="990" hidden="1" customWidth="1"/>
    <col min="13833" max="13833" width="3.7109375" style="990" customWidth="1"/>
    <col min="13834" max="13834" width="3.85546875" style="990" customWidth="1"/>
    <col min="13835" max="13835" width="3.7109375" style="990" customWidth="1"/>
    <col min="13836" max="13836" width="12.7109375" style="990" customWidth="1"/>
    <col min="13837" max="13837" width="52.7109375" style="990" customWidth="1"/>
    <col min="13838" max="13841" width="0" style="990" hidden="1" customWidth="1"/>
    <col min="13842" max="13842" width="12.28515625" style="990" customWidth="1"/>
    <col min="13843" max="13843" width="6.42578125" style="990" customWidth="1"/>
    <col min="13844" max="13844" width="12.28515625" style="990" customWidth="1"/>
    <col min="13845" max="13845" width="0" style="990" hidden="1" customWidth="1"/>
    <col min="13846" max="13846" width="3.7109375" style="990" customWidth="1"/>
    <col min="13847" max="13847" width="11.140625" style="990" bestFit="1" customWidth="1"/>
    <col min="13848" max="13849" width="10.5703125" style="990"/>
    <col min="13850" max="13850" width="11.140625" style="990" customWidth="1"/>
    <col min="13851" max="14080" width="10.5703125" style="990"/>
    <col min="14081" max="14088" width="0" style="990" hidden="1" customWidth="1"/>
    <col min="14089" max="14089" width="3.7109375" style="990" customWidth="1"/>
    <col min="14090" max="14090" width="3.85546875" style="990" customWidth="1"/>
    <col min="14091" max="14091" width="3.7109375" style="990" customWidth="1"/>
    <col min="14092" max="14092" width="12.7109375" style="990" customWidth="1"/>
    <col min="14093" max="14093" width="52.7109375" style="990" customWidth="1"/>
    <col min="14094" max="14097" width="0" style="990" hidden="1" customWidth="1"/>
    <col min="14098" max="14098" width="12.28515625" style="990" customWidth="1"/>
    <col min="14099" max="14099" width="6.42578125" style="990" customWidth="1"/>
    <col min="14100" max="14100" width="12.28515625" style="990" customWidth="1"/>
    <col min="14101" max="14101" width="0" style="990" hidden="1" customWidth="1"/>
    <col min="14102" max="14102" width="3.7109375" style="990" customWidth="1"/>
    <col min="14103" max="14103" width="11.140625" style="990" bestFit="1" customWidth="1"/>
    <col min="14104" max="14105" width="10.5703125" style="990"/>
    <col min="14106" max="14106" width="11.140625" style="990" customWidth="1"/>
    <col min="14107" max="14336" width="10.5703125" style="990"/>
    <col min="14337" max="14344" width="0" style="990" hidden="1" customWidth="1"/>
    <col min="14345" max="14345" width="3.7109375" style="990" customWidth="1"/>
    <col min="14346" max="14346" width="3.85546875" style="990" customWidth="1"/>
    <col min="14347" max="14347" width="3.7109375" style="990" customWidth="1"/>
    <col min="14348" max="14348" width="12.7109375" style="990" customWidth="1"/>
    <col min="14349" max="14349" width="52.7109375" style="990" customWidth="1"/>
    <col min="14350" max="14353" width="0" style="990" hidden="1" customWidth="1"/>
    <col min="14354" max="14354" width="12.28515625" style="990" customWidth="1"/>
    <col min="14355" max="14355" width="6.42578125" style="990" customWidth="1"/>
    <col min="14356" max="14356" width="12.28515625" style="990" customWidth="1"/>
    <col min="14357" max="14357" width="0" style="990" hidden="1" customWidth="1"/>
    <col min="14358" max="14358" width="3.7109375" style="990" customWidth="1"/>
    <col min="14359" max="14359" width="11.140625" style="990" bestFit="1" customWidth="1"/>
    <col min="14360" max="14361" width="10.5703125" style="990"/>
    <col min="14362" max="14362" width="11.140625" style="990" customWidth="1"/>
    <col min="14363" max="14592" width="10.5703125" style="990"/>
    <col min="14593" max="14600" width="0" style="990" hidden="1" customWidth="1"/>
    <col min="14601" max="14601" width="3.7109375" style="990" customWidth="1"/>
    <col min="14602" max="14602" width="3.85546875" style="990" customWidth="1"/>
    <col min="14603" max="14603" width="3.7109375" style="990" customWidth="1"/>
    <col min="14604" max="14604" width="12.7109375" style="990" customWidth="1"/>
    <col min="14605" max="14605" width="52.7109375" style="990" customWidth="1"/>
    <col min="14606" max="14609" width="0" style="990" hidden="1" customWidth="1"/>
    <col min="14610" max="14610" width="12.28515625" style="990" customWidth="1"/>
    <col min="14611" max="14611" width="6.42578125" style="990" customWidth="1"/>
    <col min="14612" max="14612" width="12.28515625" style="990" customWidth="1"/>
    <col min="14613" max="14613" width="0" style="990" hidden="1" customWidth="1"/>
    <col min="14614" max="14614" width="3.7109375" style="990" customWidth="1"/>
    <col min="14615" max="14615" width="11.140625" style="990" bestFit="1" customWidth="1"/>
    <col min="14616" max="14617" width="10.5703125" style="990"/>
    <col min="14618" max="14618" width="11.140625" style="990" customWidth="1"/>
    <col min="14619" max="14848" width="10.5703125" style="990"/>
    <col min="14849" max="14856" width="0" style="990" hidden="1" customWidth="1"/>
    <col min="14857" max="14857" width="3.7109375" style="990" customWidth="1"/>
    <col min="14858" max="14858" width="3.85546875" style="990" customWidth="1"/>
    <col min="14859" max="14859" width="3.7109375" style="990" customWidth="1"/>
    <col min="14860" max="14860" width="12.7109375" style="990" customWidth="1"/>
    <col min="14861" max="14861" width="52.7109375" style="990" customWidth="1"/>
    <col min="14862" max="14865" width="0" style="990" hidden="1" customWidth="1"/>
    <col min="14866" max="14866" width="12.28515625" style="990" customWidth="1"/>
    <col min="14867" max="14867" width="6.42578125" style="990" customWidth="1"/>
    <col min="14868" max="14868" width="12.28515625" style="990" customWidth="1"/>
    <col min="14869" max="14869" width="0" style="990" hidden="1" customWidth="1"/>
    <col min="14870" max="14870" width="3.7109375" style="990" customWidth="1"/>
    <col min="14871" max="14871" width="11.140625" style="990" bestFit="1" customWidth="1"/>
    <col min="14872" max="14873" width="10.5703125" style="990"/>
    <col min="14874" max="14874" width="11.140625" style="990" customWidth="1"/>
    <col min="14875" max="15104" width="10.5703125" style="990"/>
    <col min="15105" max="15112" width="0" style="990" hidden="1" customWidth="1"/>
    <col min="15113" max="15113" width="3.7109375" style="990" customWidth="1"/>
    <col min="15114" max="15114" width="3.85546875" style="990" customWidth="1"/>
    <col min="15115" max="15115" width="3.7109375" style="990" customWidth="1"/>
    <col min="15116" max="15116" width="12.7109375" style="990" customWidth="1"/>
    <col min="15117" max="15117" width="52.7109375" style="990" customWidth="1"/>
    <col min="15118" max="15121" width="0" style="990" hidden="1" customWidth="1"/>
    <col min="15122" max="15122" width="12.28515625" style="990" customWidth="1"/>
    <col min="15123" max="15123" width="6.42578125" style="990" customWidth="1"/>
    <col min="15124" max="15124" width="12.28515625" style="990" customWidth="1"/>
    <col min="15125" max="15125" width="0" style="990" hidden="1" customWidth="1"/>
    <col min="15126" max="15126" width="3.7109375" style="990" customWidth="1"/>
    <col min="15127" max="15127" width="11.140625" style="990" bestFit="1" customWidth="1"/>
    <col min="15128" max="15129" width="10.5703125" style="990"/>
    <col min="15130" max="15130" width="11.140625" style="990" customWidth="1"/>
    <col min="15131" max="15360" width="10.5703125" style="990"/>
    <col min="15361" max="15368" width="0" style="990" hidden="1" customWidth="1"/>
    <col min="15369" max="15369" width="3.7109375" style="990" customWidth="1"/>
    <col min="15370" max="15370" width="3.85546875" style="990" customWidth="1"/>
    <col min="15371" max="15371" width="3.7109375" style="990" customWidth="1"/>
    <col min="15372" max="15372" width="12.7109375" style="990" customWidth="1"/>
    <col min="15373" max="15373" width="52.7109375" style="990" customWidth="1"/>
    <col min="15374" max="15377" width="0" style="990" hidden="1" customWidth="1"/>
    <col min="15378" max="15378" width="12.28515625" style="990" customWidth="1"/>
    <col min="15379" max="15379" width="6.42578125" style="990" customWidth="1"/>
    <col min="15380" max="15380" width="12.28515625" style="990" customWidth="1"/>
    <col min="15381" max="15381" width="0" style="990" hidden="1" customWidth="1"/>
    <col min="15382" max="15382" width="3.7109375" style="990" customWidth="1"/>
    <col min="15383" max="15383" width="11.140625" style="990" bestFit="1" customWidth="1"/>
    <col min="15384" max="15385" width="10.5703125" style="990"/>
    <col min="15386" max="15386" width="11.140625" style="990" customWidth="1"/>
    <col min="15387" max="15616" width="10.5703125" style="990"/>
    <col min="15617" max="15624" width="0" style="990" hidden="1" customWidth="1"/>
    <col min="15625" max="15625" width="3.7109375" style="990" customWidth="1"/>
    <col min="15626" max="15626" width="3.85546875" style="990" customWidth="1"/>
    <col min="15627" max="15627" width="3.7109375" style="990" customWidth="1"/>
    <col min="15628" max="15628" width="12.7109375" style="990" customWidth="1"/>
    <col min="15629" max="15629" width="52.7109375" style="990" customWidth="1"/>
    <col min="15630" max="15633" width="0" style="990" hidden="1" customWidth="1"/>
    <col min="15634" max="15634" width="12.28515625" style="990" customWidth="1"/>
    <col min="15635" max="15635" width="6.42578125" style="990" customWidth="1"/>
    <col min="15636" max="15636" width="12.28515625" style="990" customWidth="1"/>
    <col min="15637" max="15637" width="0" style="990" hidden="1" customWidth="1"/>
    <col min="15638" max="15638" width="3.7109375" style="990" customWidth="1"/>
    <col min="15639" max="15639" width="11.140625" style="990" bestFit="1" customWidth="1"/>
    <col min="15640" max="15641" width="10.5703125" style="990"/>
    <col min="15642" max="15642" width="11.140625" style="990" customWidth="1"/>
    <col min="15643" max="15872" width="10.5703125" style="990"/>
    <col min="15873" max="15880" width="0" style="990" hidden="1" customWidth="1"/>
    <col min="15881" max="15881" width="3.7109375" style="990" customWidth="1"/>
    <col min="15882" max="15882" width="3.85546875" style="990" customWidth="1"/>
    <col min="15883" max="15883" width="3.7109375" style="990" customWidth="1"/>
    <col min="15884" max="15884" width="12.7109375" style="990" customWidth="1"/>
    <col min="15885" max="15885" width="52.7109375" style="990" customWidth="1"/>
    <col min="15886" max="15889" width="0" style="990" hidden="1" customWidth="1"/>
    <col min="15890" max="15890" width="12.28515625" style="990" customWidth="1"/>
    <col min="15891" max="15891" width="6.42578125" style="990" customWidth="1"/>
    <col min="15892" max="15892" width="12.28515625" style="990" customWidth="1"/>
    <col min="15893" max="15893" width="0" style="990" hidden="1" customWidth="1"/>
    <col min="15894" max="15894" width="3.7109375" style="990" customWidth="1"/>
    <col min="15895" max="15895" width="11.140625" style="990" bestFit="1" customWidth="1"/>
    <col min="15896" max="15897" width="10.5703125" style="990"/>
    <col min="15898" max="15898" width="11.140625" style="990" customWidth="1"/>
    <col min="15899" max="16128" width="10.5703125" style="990"/>
    <col min="16129" max="16136" width="0" style="990" hidden="1" customWidth="1"/>
    <col min="16137" max="16137" width="3.7109375" style="990" customWidth="1"/>
    <col min="16138" max="16138" width="3.85546875" style="990" customWidth="1"/>
    <col min="16139" max="16139" width="3.7109375" style="990" customWidth="1"/>
    <col min="16140" max="16140" width="12.7109375" style="990" customWidth="1"/>
    <col min="16141" max="16141" width="52.7109375" style="990" customWidth="1"/>
    <col min="16142" max="16145" width="0" style="990" hidden="1" customWidth="1"/>
    <col min="16146" max="16146" width="12.28515625" style="990" customWidth="1"/>
    <col min="16147" max="16147" width="6.42578125" style="990" customWidth="1"/>
    <col min="16148" max="16148" width="12.28515625" style="990" customWidth="1"/>
    <col min="16149" max="16149" width="0" style="990" hidden="1" customWidth="1"/>
    <col min="16150" max="16150" width="3.7109375" style="990" customWidth="1"/>
    <col min="16151" max="16151" width="11.140625" style="990" bestFit="1" customWidth="1"/>
    <col min="16152" max="16153" width="10.5703125" style="990"/>
    <col min="16154" max="16154" width="11.140625" style="990" customWidth="1"/>
    <col min="16155" max="16384" width="10.5703125" style="990"/>
  </cols>
  <sheetData>
    <row r="1" spans="1:34" hidden="1">
      <c r="Q1" s="768"/>
      <c r="R1" s="768"/>
    </row>
    <row r="2" spans="1:34" hidden="1">
      <c r="U2" s="768"/>
    </row>
    <row r="3" spans="1:34" hidden="1"/>
    <row r="4" spans="1:34" ht="3" customHeight="1">
      <c r="J4" s="995"/>
      <c r="K4" s="995"/>
      <c r="L4" s="991"/>
      <c r="M4" s="991"/>
      <c r="N4" s="991"/>
      <c r="O4" s="998"/>
      <c r="P4" s="998"/>
      <c r="Q4" s="998"/>
      <c r="R4" s="998"/>
      <c r="S4" s="998"/>
      <c r="T4" s="998"/>
      <c r="U4" s="998"/>
    </row>
    <row r="5" spans="1:34" ht="22.5" customHeight="1">
      <c r="J5" s="995"/>
      <c r="K5" s="995"/>
      <c r="L5" s="1217" t="s">
        <v>631</v>
      </c>
      <c r="M5" s="1217"/>
      <c r="N5" s="1217"/>
      <c r="O5" s="1217"/>
      <c r="P5" s="1217"/>
      <c r="Q5" s="1217"/>
      <c r="R5" s="1217"/>
      <c r="S5" s="1217"/>
      <c r="T5" s="1217"/>
      <c r="U5" s="664"/>
    </row>
    <row r="6" spans="1:34" ht="3" customHeight="1">
      <c r="J6" s="995"/>
      <c r="K6" s="995"/>
      <c r="L6" s="991"/>
      <c r="M6" s="991"/>
      <c r="N6" s="991"/>
      <c r="O6" s="755"/>
      <c r="P6" s="755"/>
      <c r="Q6" s="755"/>
      <c r="R6" s="755"/>
      <c r="S6" s="755"/>
      <c r="T6" s="755"/>
      <c r="U6" s="755"/>
      <c r="V6" s="998"/>
    </row>
    <row r="7" spans="1:34" s="1007" customFormat="1" ht="22.5">
      <c r="A7" s="1013"/>
      <c r="B7" s="1013"/>
      <c r="C7" s="1013"/>
      <c r="D7" s="1013"/>
      <c r="E7" s="1013"/>
      <c r="F7" s="1013"/>
      <c r="G7" s="1013"/>
      <c r="H7" s="1013"/>
      <c r="L7" s="499"/>
      <c r="M7" s="617" t="s">
        <v>502</v>
      </c>
      <c r="N7" s="666"/>
      <c r="O7" s="1223" t="str">
        <f>IF(NameOrPr_ch="",IF(NameOrPr="","",NameOrPr),NameOrPr_ch)</f>
        <v>Министерство тарифного регулирования и энергетики Челябинской области</v>
      </c>
      <c r="P7" s="1223"/>
      <c r="Q7" s="1223"/>
      <c r="R7" s="1223"/>
      <c r="S7" s="1223"/>
      <c r="T7" s="1223"/>
      <c r="U7" s="767"/>
      <c r="V7" s="767"/>
      <c r="W7" s="519"/>
      <c r="X7" s="1013"/>
      <c r="Y7" s="1013"/>
      <c r="Z7" s="1013"/>
      <c r="AA7" s="1013"/>
      <c r="AB7" s="1013"/>
      <c r="AC7" s="1013"/>
      <c r="AD7" s="1013"/>
      <c r="AE7" s="1013"/>
      <c r="AF7" s="1013"/>
      <c r="AG7" s="1013"/>
      <c r="AH7" s="1013"/>
    </row>
    <row r="8" spans="1:34" s="1007" customFormat="1" ht="18.75">
      <c r="A8" s="1013"/>
      <c r="B8" s="1013"/>
      <c r="C8" s="1013"/>
      <c r="D8" s="1013"/>
      <c r="E8" s="1013"/>
      <c r="F8" s="1013"/>
      <c r="G8" s="1013"/>
      <c r="H8" s="1013"/>
      <c r="L8" s="499"/>
      <c r="M8" s="617" t="s">
        <v>596</v>
      </c>
      <c r="N8" s="666"/>
      <c r="O8" s="1223" t="str">
        <f>IF(datePr_ch="",IF(datePr="","",datePr),datePr_ch)</f>
        <v>05.12.2022</v>
      </c>
      <c r="P8" s="1223"/>
      <c r="Q8" s="1223"/>
      <c r="R8" s="1223"/>
      <c r="S8" s="1223"/>
      <c r="T8" s="1223"/>
      <c r="U8" s="767"/>
      <c r="V8" s="767"/>
      <c r="W8" s="519"/>
      <c r="X8" s="1013"/>
      <c r="Y8" s="1013"/>
      <c r="Z8" s="1013"/>
      <c r="AA8" s="1013"/>
      <c r="AB8" s="1013"/>
      <c r="AC8" s="1013"/>
      <c r="AD8" s="1013"/>
      <c r="AE8" s="1013"/>
      <c r="AF8" s="1013"/>
      <c r="AG8" s="1013"/>
      <c r="AH8" s="1013"/>
    </row>
    <row r="9" spans="1:34" s="1007" customFormat="1" ht="18.75">
      <c r="A9" s="1013"/>
      <c r="B9" s="1013"/>
      <c r="C9" s="1013"/>
      <c r="D9" s="1013"/>
      <c r="E9" s="1013"/>
      <c r="F9" s="1013"/>
      <c r="G9" s="1013"/>
      <c r="H9" s="1013"/>
      <c r="L9" s="761"/>
      <c r="M9" s="617" t="s">
        <v>595</v>
      </c>
      <c r="N9" s="666"/>
      <c r="O9" s="1223" t="str">
        <f>IF(numberPr_ch="",IF(numberPr="","",numberPr),numberPr_ch)</f>
        <v>105/9</v>
      </c>
      <c r="P9" s="1223"/>
      <c r="Q9" s="1223"/>
      <c r="R9" s="1223"/>
      <c r="S9" s="1223"/>
      <c r="T9" s="1223"/>
      <c r="U9" s="767"/>
      <c r="V9" s="767"/>
      <c r="W9" s="519"/>
      <c r="X9" s="1013"/>
      <c r="Y9" s="1013"/>
      <c r="Z9" s="1013"/>
      <c r="AA9" s="1013"/>
      <c r="AB9" s="1013"/>
      <c r="AC9" s="1013"/>
      <c r="AD9" s="1013"/>
      <c r="AE9" s="1013"/>
      <c r="AF9" s="1013"/>
      <c r="AG9" s="1013"/>
      <c r="AH9" s="1013"/>
    </row>
    <row r="10" spans="1:34" s="1007" customFormat="1" ht="18.75">
      <c r="A10" s="1013"/>
      <c r="B10" s="1013"/>
      <c r="C10" s="1013"/>
      <c r="D10" s="1013"/>
      <c r="E10" s="1013"/>
      <c r="F10" s="1013"/>
      <c r="G10" s="1013"/>
      <c r="H10" s="1013"/>
      <c r="L10" s="761"/>
      <c r="M10" s="617" t="s">
        <v>501</v>
      </c>
      <c r="N10" s="666"/>
      <c r="O10" s="1223" t="str">
        <f>IF(IstPub_ch="",IF(IstPub="","",IstPub),IstPub_ch)</f>
        <v>Официальный сайт Министерства тарифного регулирования и энергетики Челябинской области</v>
      </c>
      <c r="P10" s="1223"/>
      <c r="Q10" s="1223"/>
      <c r="R10" s="1223"/>
      <c r="S10" s="1223"/>
      <c r="T10" s="1223"/>
      <c r="U10" s="767"/>
      <c r="V10" s="767"/>
      <c r="W10" s="519"/>
      <c r="X10" s="1013"/>
      <c r="Y10" s="1013"/>
      <c r="Z10" s="1013"/>
      <c r="AA10" s="1013"/>
      <c r="AB10" s="1013"/>
      <c r="AC10" s="1013"/>
      <c r="AD10" s="1013"/>
      <c r="AE10" s="1013"/>
      <c r="AF10" s="1013"/>
      <c r="AG10" s="1013"/>
      <c r="AH10" s="1013"/>
    </row>
    <row r="11" spans="1:34" s="1007" customFormat="1" ht="11.25" hidden="1">
      <c r="A11" s="1013"/>
      <c r="B11" s="1013"/>
      <c r="C11" s="1013"/>
      <c r="D11" s="1013"/>
      <c r="E11" s="1013"/>
      <c r="F11" s="1013"/>
      <c r="G11" s="1013"/>
      <c r="H11" s="1013"/>
      <c r="L11" s="1218"/>
      <c r="M11" s="1218"/>
      <c r="N11" s="1024"/>
      <c r="O11" s="767"/>
      <c r="P11" s="767"/>
      <c r="Q11" s="767"/>
      <c r="R11" s="767"/>
      <c r="S11" s="767"/>
      <c r="T11" s="767"/>
      <c r="U11" s="1011" t="s">
        <v>373</v>
      </c>
      <c r="X11" s="1013"/>
      <c r="Y11" s="1013"/>
      <c r="Z11" s="1013"/>
      <c r="AA11" s="1013"/>
      <c r="AB11" s="1013"/>
      <c r="AC11" s="1013"/>
      <c r="AD11" s="1013"/>
      <c r="AE11" s="1013"/>
      <c r="AF11" s="1013"/>
      <c r="AG11" s="1013"/>
      <c r="AH11" s="1013"/>
    </row>
    <row r="12" spans="1:34">
      <c r="J12" s="995"/>
      <c r="K12" s="995"/>
      <c r="L12" s="991"/>
      <c r="M12" s="991"/>
      <c r="N12" s="502"/>
      <c r="O12" s="1224"/>
      <c r="P12" s="1224"/>
      <c r="Q12" s="1224"/>
      <c r="R12" s="1224"/>
      <c r="S12" s="1224"/>
      <c r="T12" s="1224"/>
      <c r="U12" s="1224"/>
    </row>
    <row r="13" spans="1:34">
      <c r="J13" s="995"/>
      <c r="K13" s="995"/>
      <c r="L13" s="1149" t="s">
        <v>454</v>
      </c>
      <c r="M13" s="1149"/>
      <c r="N13" s="1149"/>
      <c r="O13" s="1149"/>
      <c r="P13" s="1149"/>
      <c r="Q13" s="1149"/>
      <c r="R13" s="1149"/>
      <c r="S13" s="1149"/>
      <c r="T13" s="1149"/>
      <c r="U13" s="1149"/>
      <c r="V13" s="1149"/>
      <c r="W13" s="1149" t="s">
        <v>455</v>
      </c>
    </row>
    <row r="14" spans="1:34" ht="14.25" customHeight="1">
      <c r="J14" s="995"/>
      <c r="K14" s="995"/>
      <c r="L14" s="1230" t="s">
        <v>92</v>
      </c>
      <c r="M14" s="1230" t="s">
        <v>639</v>
      </c>
      <c r="N14" s="661"/>
      <c r="O14" s="1231" t="s">
        <v>641</v>
      </c>
      <c r="P14" s="1232"/>
      <c r="Q14" s="1232"/>
      <c r="R14" s="1232"/>
      <c r="S14" s="1232"/>
      <c r="T14" s="1233"/>
      <c r="U14" s="1214" t="s">
        <v>341</v>
      </c>
      <c r="V14" s="1227" t="s">
        <v>275</v>
      </c>
      <c r="W14" s="1149"/>
    </row>
    <row r="15" spans="1:34" ht="14.25" customHeight="1">
      <c r="J15" s="995"/>
      <c r="K15" s="995"/>
      <c r="L15" s="1230"/>
      <c r="M15" s="1230"/>
      <c r="N15" s="662"/>
      <c r="O15" s="1236" t="s">
        <v>605</v>
      </c>
      <c r="P15" s="1234" t="s">
        <v>271</v>
      </c>
      <c r="Q15" s="1235"/>
      <c r="R15" s="1211" t="s">
        <v>654</v>
      </c>
      <c r="S15" s="1212"/>
      <c r="T15" s="1213"/>
      <c r="U15" s="1215"/>
      <c r="V15" s="1228"/>
      <c r="W15" s="1149"/>
    </row>
    <row r="16" spans="1:34" ht="33.75" customHeight="1">
      <c r="J16" s="995"/>
      <c r="K16" s="995"/>
      <c r="L16" s="1230"/>
      <c r="M16" s="1230"/>
      <c r="N16" s="663"/>
      <c r="O16" s="1237"/>
      <c r="P16" s="756" t="s">
        <v>606</v>
      </c>
      <c r="Q16" s="756" t="s">
        <v>6</v>
      </c>
      <c r="R16" s="1028" t="s">
        <v>274</v>
      </c>
      <c r="S16" s="1225" t="s">
        <v>273</v>
      </c>
      <c r="T16" s="1226"/>
      <c r="U16" s="1216"/>
      <c r="V16" s="1229"/>
      <c r="W16" s="1149"/>
    </row>
    <row r="17" spans="1:36">
      <c r="J17" s="995"/>
      <c r="K17" s="569">
        <v>1</v>
      </c>
      <c r="L17" s="647" t="s">
        <v>93</v>
      </c>
      <c r="M17" s="647" t="s">
        <v>49</v>
      </c>
      <c r="N17" s="649" t="str">
        <f ca="1">OFFSET(N17,0,-1)</f>
        <v>2</v>
      </c>
      <c r="O17" s="1025">
        <f ca="1">OFFSET(O17,0,-1)+1</f>
        <v>3</v>
      </c>
      <c r="P17" s="1025">
        <f ca="1">OFFSET(P17,0,-1)+1</f>
        <v>4</v>
      </c>
      <c r="Q17" s="1025">
        <f ca="1">OFFSET(Q17,0,-1)+1</f>
        <v>5</v>
      </c>
      <c r="R17" s="1025">
        <f ca="1">OFFSET(R17,0,-1)+1</f>
        <v>6</v>
      </c>
      <c r="S17" s="1219">
        <f ca="1">OFFSET(S17,0,-1)+1</f>
        <v>7</v>
      </c>
      <c r="T17" s="1219"/>
      <c r="U17" s="1025">
        <f ca="1">OFFSET(U17,0,-2)+1</f>
        <v>8</v>
      </c>
      <c r="V17" s="649">
        <f ca="1">OFFSET(V17,0,-1)</f>
        <v>8</v>
      </c>
      <c r="W17" s="1025">
        <f ca="1">OFFSET(W17,0,-1)+1</f>
        <v>9</v>
      </c>
    </row>
    <row r="18" spans="1:36" ht="22.5">
      <c r="A18" s="1203">
        <v>1</v>
      </c>
      <c r="B18" s="1015"/>
      <c r="C18" s="1015"/>
      <c r="D18" s="1015"/>
      <c r="E18" s="981"/>
      <c r="F18" s="1026"/>
      <c r="G18" s="1026"/>
      <c r="H18" s="1026"/>
      <c r="I18" s="983"/>
      <c r="J18" s="979"/>
      <c r="K18" s="963"/>
      <c r="L18" s="1030">
        <f>mergeValue(A18)</f>
        <v>1</v>
      </c>
      <c r="M18" s="641" t="s">
        <v>20</v>
      </c>
      <c r="N18" s="646"/>
      <c r="O18" s="1204" t="str">
        <f>IF('Перечень тарифов'!J21="","","" &amp; 'Перечень тарифов'!J21 &amp; "")</f>
        <v>Тарифы на тепловую энергию, поставляемую АО "УСТЭК-Челябинск" потребителям зоны теплоснабжения № 01 Челябинского городского округа</v>
      </c>
      <c r="P18" s="1204"/>
      <c r="Q18" s="1204"/>
      <c r="R18" s="1204"/>
      <c r="S18" s="1204"/>
      <c r="T18" s="1204"/>
      <c r="U18" s="1204"/>
      <c r="V18" s="1204"/>
      <c r="W18" s="630" t="s">
        <v>476</v>
      </c>
      <c r="Y18" s="829"/>
      <c r="Z18" s="829" t="str">
        <f t="shared" ref="Z18:Z28" si="0">IF(M18="","",M18 )</f>
        <v>Наименование тарифа</v>
      </c>
      <c r="AA18" s="829"/>
      <c r="AB18" s="829"/>
      <c r="AC18" s="829"/>
      <c r="AI18" s="1008"/>
      <c r="AJ18" s="1008"/>
    </row>
    <row r="19" spans="1:36" hidden="1">
      <c r="A19" s="1203"/>
      <c r="B19" s="1203">
        <v>1</v>
      </c>
      <c r="C19" s="1015"/>
      <c r="D19" s="1015"/>
      <c r="E19" s="1026"/>
      <c r="F19" s="1026"/>
      <c r="G19" s="1026"/>
      <c r="H19" s="1026"/>
      <c r="I19" s="1021"/>
      <c r="J19" s="954"/>
      <c r="K19" s="957"/>
      <c r="L19" s="1030" t="str">
        <f>mergeValue(A19) &amp;"."&amp; mergeValue(B19)</f>
        <v>1.1</v>
      </c>
      <c r="M19" s="692"/>
      <c r="N19" s="646"/>
      <c r="O19" s="1204"/>
      <c r="P19" s="1204"/>
      <c r="Q19" s="1204"/>
      <c r="R19" s="1204"/>
      <c r="S19" s="1204"/>
      <c r="T19" s="1204"/>
      <c r="U19" s="1204"/>
      <c r="V19" s="1204"/>
      <c r="W19" s="630"/>
      <c r="Y19" s="829"/>
      <c r="Z19" s="829" t="str">
        <f t="shared" si="0"/>
        <v/>
      </c>
      <c r="AA19" s="829"/>
      <c r="AB19" s="829"/>
      <c r="AC19" s="829"/>
      <c r="AI19" s="1008"/>
      <c r="AJ19" s="1008"/>
    </row>
    <row r="20" spans="1:36" ht="22.5">
      <c r="A20" s="1203"/>
      <c r="B20" s="1203"/>
      <c r="C20" s="1203">
        <v>1</v>
      </c>
      <c r="D20" s="1015"/>
      <c r="E20" s="1026"/>
      <c r="F20" s="1026"/>
      <c r="G20" s="1026"/>
      <c r="H20" s="1026"/>
      <c r="I20" s="962"/>
      <c r="J20" s="954"/>
      <c r="K20" s="957"/>
      <c r="L20" s="1030" t="str">
        <f>mergeValue(A20) &amp;"."&amp; mergeValue(B20)&amp;"."&amp; mergeValue(C20)</f>
        <v>1.1.1</v>
      </c>
      <c r="M20" s="693" t="s">
        <v>7</v>
      </c>
      <c r="N20" s="646"/>
      <c r="O20" s="1204" t="str">
        <f>IF('Перечень тарифов'!R21="","","" &amp; 'Перечень тарифов'!R21 &amp; "")</f>
        <v>Зона теплоснабжения №01 Челябинского городского округа</v>
      </c>
      <c r="P20" s="1204"/>
      <c r="Q20" s="1204"/>
      <c r="R20" s="1204"/>
      <c r="S20" s="1204"/>
      <c r="T20" s="1204"/>
      <c r="U20" s="1204"/>
      <c r="V20" s="1204"/>
      <c r="W20" s="630" t="s">
        <v>633</v>
      </c>
      <c r="Y20" s="829"/>
      <c r="Z20" s="829" t="str">
        <f t="shared" si="0"/>
        <v xml:space="preserve">Наименование системы теплоснабжения </v>
      </c>
      <c r="AA20" s="829"/>
      <c r="AB20" s="829"/>
      <c r="AC20" s="829"/>
      <c r="AI20" s="1008"/>
      <c r="AJ20" s="1008"/>
    </row>
    <row r="21" spans="1:36" hidden="1">
      <c r="A21" s="1203"/>
      <c r="B21" s="1203"/>
      <c r="C21" s="1203"/>
      <c r="D21" s="1203">
        <v>1</v>
      </c>
      <c r="E21" s="1026"/>
      <c r="F21" s="1026"/>
      <c r="G21" s="1026"/>
      <c r="H21" s="1026"/>
      <c r="I21" s="962"/>
      <c r="J21" s="954"/>
      <c r="K21" s="957"/>
      <c r="L21" s="1030" t="str">
        <f>mergeValue(A21) &amp;"."&amp; mergeValue(B21)&amp;"."&amp; mergeValue(C21)&amp;"."&amp; mergeValue(D21)</f>
        <v>1.1.1.1</v>
      </c>
      <c r="M21" s="694"/>
      <c r="N21" s="646"/>
      <c r="O21" s="1204"/>
      <c r="P21" s="1204"/>
      <c r="Q21" s="1204"/>
      <c r="R21" s="1204"/>
      <c r="S21" s="1204"/>
      <c r="T21" s="1204"/>
      <c r="U21" s="1204"/>
      <c r="V21" s="1204"/>
      <c r="W21" s="630"/>
      <c r="Y21" s="829"/>
      <c r="Z21" s="829" t="str">
        <f t="shared" si="0"/>
        <v/>
      </c>
      <c r="AA21" s="829"/>
      <c r="AB21" s="829"/>
      <c r="AC21" s="829"/>
      <c r="AI21" s="1008"/>
      <c r="AJ21" s="1008"/>
    </row>
    <row r="22" spans="1:36" ht="101.25">
      <c r="A22" s="1203"/>
      <c r="B22" s="1203"/>
      <c r="C22" s="1203"/>
      <c r="D22" s="1203"/>
      <c r="E22" s="1203">
        <v>1</v>
      </c>
      <c r="F22" s="1026"/>
      <c r="G22" s="1026"/>
      <c r="H22" s="1015">
        <v>1</v>
      </c>
      <c r="I22" s="1203">
        <v>1</v>
      </c>
      <c r="J22" s="1026"/>
      <c r="K22" s="965"/>
      <c r="L22" s="1030" t="str">
        <f>mergeValue(A22) &amp;"."&amp; mergeValue(B22)&amp;"."&amp; mergeValue(C22)&amp;"."&amp; mergeValue(D22)&amp;"."&amp; mergeValue(E22)</f>
        <v>1.1.1.1.1</v>
      </c>
      <c r="M22" s="554" t="s">
        <v>9</v>
      </c>
      <c r="N22" s="646"/>
      <c r="O22" s="1206" t="s">
        <v>3</v>
      </c>
      <c r="P22" s="1207"/>
      <c r="Q22" s="1207"/>
      <c r="R22" s="1207"/>
      <c r="S22" s="1207"/>
      <c r="T22" s="1207"/>
      <c r="U22" s="1207"/>
      <c r="V22" s="1208"/>
      <c r="W22" s="630" t="s">
        <v>638</v>
      </c>
      <c r="Y22" s="829"/>
      <c r="Z22" s="829" t="str">
        <f t="shared" si="0"/>
        <v>Схема подключения теплопотребляющей установки к коллектору источника тепловой энергии</v>
      </c>
      <c r="AA22" s="829"/>
      <c r="AB22" s="829"/>
      <c r="AC22" s="829"/>
      <c r="AI22" s="1008"/>
      <c r="AJ22" s="1008"/>
    </row>
    <row r="23" spans="1:36" ht="90">
      <c r="A23" s="1203"/>
      <c r="B23" s="1203"/>
      <c r="C23" s="1203"/>
      <c r="D23" s="1203"/>
      <c r="E23" s="1203"/>
      <c r="F23" s="1203">
        <v>1</v>
      </c>
      <c r="G23" s="1015"/>
      <c r="H23" s="1015"/>
      <c r="I23" s="1203"/>
      <c r="J23" s="1203">
        <v>1</v>
      </c>
      <c r="K23" s="966"/>
      <c r="L23" s="1030" t="str">
        <f>mergeValue(A23) &amp;"."&amp; mergeValue(B23)&amp;"."&amp; mergeValue(C23)&amp;"."&amp; mergeValue(D23)&amp;"."&amp; mergeValue(E23)&amp;"."&amp; mergeValue(F23)</f>
        <v>1.1.1.1.1.1</v>
      </c>
      <c r="M23" s="555" t="s">
        <v>10</v>
      </c>
      <c r="N23" s="646"/>
      <c r="O23" s="1206" t="s">
        <v>773</v>
      </c>
      <c r="P23" s="1207"/>
      <c r="Q23" s="1207"/>
      <c r="R23" s="1207"/>
      <c r="S23" s="1207"/>
      <c r="T23" s="1207"/>
      <c r="U23" s="1207"/>
      <c r="V23" s="1208"/>
      <c r="W23" s="630" t="s">
        <v>636</v>
      </c>
      <c r="Y23" s="829"/>
      <c r="Z23" s="829" t="str">
        <f t="shared" si="0"/>
        <v>Группа потребителей</v>
      </c>
      <c r="AA23" s="829"/>
      <c r="AB23" s="829"/>
      <c r="AC23" s="829"/>
      <c r="AI23" s="1008"/>
      <c r="AJ23" s="1008"/>
    </row>
    <row r="24" spans="1:36" ht="17.100000000000001" customHeight="1">
      <c r="A24" s="1203"/>
      <c r="B24" s="1203"/>
      <c r="C24" s="1203"/>
      <c r="D24" s="1203"/>
      <c r="E24" s="1203"/>
      <c r="F24" s="1203"/>
      <c r="G24" s="1015">
        <v>1</v>
      </c>
      <c r="H24" s="1015"/>
      <c r="I24" s="1203"/>
      <c r="J24" s="1203"/>
      <c r="K24" s="966">
        <v>1</v>
      </c>
      <c r="L24" s="1030" t="str">
        <f>mergeValue(A24) &amp;"."&amp; mergeValue(B24)&amp;"."&amp; mergeValue(C24)&amp;"."&amp; mergeValue(D24)&amp;"."&amp; mergeValue(E24)&amp;"."&amp; mergeValue(F24)&amp;"."&amp; mergeValue(G24)</f>
        <v>1.1.1.1.1.1.1</v>
      </c>
      <c r="M24" s="1069" t="s">
        <v>642</v>
      </c>
      <c r="N24" s="646"/>
      <c r="O24" s="683">
        <v>1900.86</v>
      </c>
      <c r="P24" s="763"/>
      <c r="Q24" s="1094"/>
      <c r="R24" s="1238" t="s">
        <v>776</v>
      </c>
      <c r="S24" s="1210" t="s">
        <v>84</v>
      </c>
      <c r="T24" s="1238" t="s">
        <v>2957</v>
      </c>
      <c r="U24" s="1210" t="s">
        <v>85</v>
      </c>
      <c r="V24" s="763"/>
      <c r="W24" s="1220" t="s">
        <v>655</v>
      </c>
      <c r="X24" s="1008" t="str">
        <f>strCheckDate(O25:V25)</f>
        <v/>
      </c>
      <c r="Y24" s="829"/>
      <c r="Z24" s="829" t="str">
        <f t="shared" si="0"/>
        <v>вода</v>
      </c>
      <c r="AA24" s="829"/>
      <c r="AB24" s="829"/>
      <c r="AC24" s="829"/>
      <c r="AI24" s="1008"/>
      <c r="AJ24" s="1008"/>
    </row>
    <row r="25" spans="1:36" ht="11.25" hidden="1">
      <c r="A25" s="1203"/>
      <c r="B25" s="1203"/>
      <c r="C25" s="1203"/>
      <c r="D25" s="1203"/>
      <c r="E25" s="1203"/>
      <c r="F25" s="1203"/>
      <c r="G25" s="1015"/>
      <c r="H25" s="1015"/>
      <c r="I25" s="1203"/>
      <c r="J25" s="1203"/>
      <c r="K25" s="966"/>
      <c r="L25" s="800"/>
      <c r="M25" s="646"/>
      <c r="N25" s="646"/>
      <c r="O25" s="763"/>
      <c r="P25" s="763"/>
      <c r="Q25" s="769" t="str">
        <f>R24 &amp; "-" &amp; T24</f>
        <v>01.12.2022-31.12.2023</v>
      </c>
      <c r="R25" s="1209"/>
      <c r="S25" s="1210"/>
      <c r="T25" s="1209"/>
      <c r="U25" s="1210"/>
      <c r="V25" s="763"/>
      <c r="W25" s="1221"/>
      <c r="Y25" s="829"/>
      <c r="Z25" s="829" t="str">
        <f t="shared" si="0"/>
        <v/>
      </c>
      <c r="AA25" s="829"/>
      <c r="AB25" s="829"/>
      <c r="AC25" s="829"/>
      <c r="AI25" s="1008"/>
      <c r="AJ25" s="1008"/>
    </row>
    <row r="26" spans="1:36" ht="15" customHeight="1">
      <c r="A26" s="1203"/>
      <c r="B26" s="1203"/>
      <c r="C26" s="1203"/>
      <c r="D26" s="1203"/>
      <c r="E26" s="1203"/>
      <c r="F26" s="1203"/>
      <c r="G26" s="1026"/>
      <c r="H26" s="1015"/>
      <c r="I26" s="1203"/>
      <c r="J26" s="1203"/>
      <c r="K26" s="965"/>
      <c r="L26" s="688"/>
      <c r="M26" s="557" t="s">
        <v>25</v>
      </c>
      <c r="N26" s="1006"/>
      <c r="O26" s="1006"/>
      <c r="P26" s="1006"/>
      <c r="Q26" s="1006"/>
      <c r="R26" s="1006"/>
      <c r="S26" s="1006"/>
      <c r="T26" s="1006"/>
      <c r="U26" s="1006"/>
      <c r="V26" s="762"/>
      <c r="W26" s="1222"/>
      <c r="Y26" s="829"/>
      <c r="Z26" s="829" t="str">
        <f t="shared" si="0"/>
        <v>Добавить вид теплоносителя (параметры теплоносителя)</v>
      </c>
      <c r="AA26" s="829"/>
      <c r="AB26" s="829"/>
      <c r="AC26" s="829"/>
      <c r="AI26" s="1008"/>
      <c r="AJ26" s="1008"/>
    </row>
    <row r="27" spans="1:36" ht="15" customHeight="1">
      <c r="A27" s="1203"/>
      <c r="B27" s="1203"/>
      <c r="C27" s="1203"/>
      <c r="D27" s="1203"/>
      <c r="E27" s="1203"/>
      <c r="F27" s="1026"/>
      <c r="G27" s="1026"/>
      <c r="H27" s="1015"/>
      <c r="I27" s="1203"/>
      <c r="J27" s="1026"/>
      <c r="K27" s="965"/>
      <c r="L27" s="688"/>
      <c r="M27" s="556" t="s">
        <v>11</v>
      </c>
      <c r="N27" s="1006"/>
      <c r="O27" s="1006"/>
      <c r="P27" s="1006"/>
      <c r="Q27" s="1006"/>
      <c r="R27" s="1006"/>
      <c r="S27" s="1006"/>
      <c r="T27" s="1006"/>
      <c r="U27" s="1005"/>
      <c r="V27" s="1006"/>
      <c r="W27" s="665"/>
      <c r="Y27" s="829"/>
      <c r="Z27" s="829" t="str">
        <f t="shared" si="0"/>
        <v>Добавить группу потребителей</v>
      </c>
      <c r="AA27" s="829"/>
      <c r="AB27" s="829"/>
      <c r="AC27" s="829"/>
      <c r="AI27" s="1008"/>
      <c r="AJ27" s="1008"/>
    </row>
    <row r="28" spans="1:36" ht="15" customHeight="1">
      <c r="A28" s="1203"/>
      <c r="B28" s="1203"/>
      <c r="C28" s="1203"/>
      <c r="D28" s="1203"/>
      <c r="E28" s="964"/>
      <c r="F28" s="1026"/>
      <c r="G28" s="1026"/>
      <c r="H28" s="1026"/>
      <c r="I28" s="979"/>
      <c r="J28" s="994"/>
      <c r="K28" s="963"/>
      <c r="L28" s="688"/>
      <c r="M28" s="1001" t="s">
        <v>12</v>
      </c>
      <c r="N28" s="1006"/>
      <c r="O28" s="1006"/>
      <c r="P28" s="1006"/>
      <c r="Q28" s="1006"/>
      <c r="R28" s="1006"/>
      <c r="S28" s="1006"/>
      <c r="T28" s="1006"/>
      <c r="U28" s="1005"/>
      <c r="V28" s="1006"/>
      <c r="W28" s="665"/>
      <c r="Y28" s="829"/>
      <c r="Z28" s="829" t="str">
        <f t="shared" si="0"/>
        <v>Добавить схему подключения</v>
      </c>
      <c r="AA28" s="829"/>
      <c r="AB28" s="829"/>
      <c r="AC28" s="829"/>
      <c r="AI28" s="1008"/>
      <c r="AJ28" s="1008"/>
    </row>
    <row r="29" spans="1:36" ht="11.25">
      <c r="A29" s="990"/>
      <c r="B29" s="990"/>
      <c r="C29" s="990"/>
      <c r="D29" s="990"/>
      <c r="E29" s="990"/>
      <c r="F29" s="990"/>
      <c r="G29" s="990"/>
      <c r="H29" s="990"/>
      <c r="I29" s="990"/>
      <c r="J29" s="990"/>
      <c r="K29" s="990"/>
      <c r="X29" s="990"/>
      <c r="Y29" s="990"/>
      <c r="Z29" s="990"/>
      <c r="AA29" s="990"/>
      <c r="AB29" s="990"/>
      <c r="AC29" s="990"/>
      <c r="AD29" s="990"/>
      <c r="AE29" s="990"/>
      <c r="AF29" s="990"/>
      <c r="AG29" s="990"/>
      <c r="AH29" s="990"/>
    </row>
    <row r="30" spans="1:36" ht="90" customHeight="1">
      <c r="L30" s="1">
        <v>1</v>
      </c>
      <c r="M30" s="1196" t="s">
        <v>632</v>
      </c>
      <c r="N30" s="1196"/>
      <c r="O30" s="1196"/>
      <c r="P30" s="1196"/>
      <c r="Q30" s="1196"/>
      <c r="R30" s="1196"/>
      <c r="S30" s="1196"/>
      <c r="T30" s="1196"/>
      <c r="U30" s="1196"/>
      <c r="V30" s="1196"/>
      <c r="W30" s="1196"/>
    </row>
  </sheetData>
  <sheetProtection password="FA9C" sheet="1" objects="1" scenarios="1" formatColumns="0" formatRows="0"/>
  <dataConsolidate leftLabels="1"/>
  <mergeCells count="39">
    <mergeCell ref="W24:W26"/>
    <mergeCell ref="M30:W30"/>
    <mergeCell ref="O21:V21"/>
    <mergeCell ref="E22:E27"/>
    <mergeCell ref="I22:I27"/>
    <mergeCell ref="O22:V22"/>
    <mergeCell ref="F23:F26"/>
    <mergeCell ref="J23:J26"/>
    <mergeCell ref="O23:V23"/>
    <mergeCell ref="R24:R25"/>
    <mergeCell ref="S24:S25"/>
    <mergeCell ref="T24:T25"/>
    <mergeCell ref="S17:T17"/>
    <mergeCell ref="A18:A28"/>
    <mergeCell ref="O18:V18"/>
    <mergeCell ref="B19:B28"/>
    <mergeCell ref="O19:V19"/>
    <mergeCell ref="C20:C28"/>
    <mergeCell ref="O20:V20"/>
    <mergeCell ref="D21:D28"/>
    <mergeCell ref="U24:U25"/>
    <mergeCell ref="O12:U12"/>
    <mergeCell ref="L13:V13"/>
    <mergeCell ref="W13:W16"/>
    <mergeCell ref="L14:L16"/>
    <mergeCell ref="M14:M16"/>
    <mergeCell ref="O14:T14"/>
    <mergeCell ref="U14:U16"/>
    <mergeCell ref="V14:V16"/>
    <mergeCell ref="O15:O16"/>
    <mergeCell ref="P15:Q15"/>
    <mergeCell ref="R15:T15"/>
    <mergeCell ref="S16:T16"/>
    <mergeCell ref="L11:M11"/>
    <mergeCell ref="L5:T5"/>
    <mergeCell ref="O7:T7"/>
    <mergeCell ref="O8:T8"/>
    <mergeCell ref="O9:T9"/>
    <mergeCell ref="O10:T10"/>
  </mergeCells>
  <dataValidations count="11">
    <dataValidation allowBlank="1" sqref="WVT983062:WWE983068 JH65558:JS65564 TD65558:TO65564 ACZ65558:ADK65564 AMV65558:ANG65564 AWR65558:AXC65564 BGN65558:BGY65564 BQJ65558:BQU65564 CAF65558:CAQ65564 CKB65558:CKM65564 CTX65558:CUI65564 DDT65558:DEE65564 DNP65558:DOA65564 DXL65558:DXW65564 EHH65558:EHS65564 ERD65558:ERO65564 FAZ65558:FBK65564 FKV65558:FLG65564 FUR65558:FVC65564 GEN65558:GEY65564 GOJ65558:GOU65564 GYF65558:GYQ65564 HIB65558:HIM65564 HRX65558:HSI65564 IBT65558:ICE65564 ILP65558:IMA65564 IVL65558:IVW65564 JFH65558:JFS65564 JPD65558:JPO65564 JYZ65558:JZK65564 KIV65558:KJG65564 KSR65558:KTC65564 LCN65558:LCY65564 LMJ65558:LMU65564 LWF65558:LWQ65564 MGB65558:MGM65564 MPX65558:MQI65564 MZT65558:NAE65564 NJP65558:NKA65564 NTL65558:NTW65564 ODH65558:ODS65564 OND65558:ONO65564 OWZ65558:OXK65564 PGV65558:PHG65564 PQR65558:PRC65564 QAN65558:QAY65564 QKJ65558:QKU65564 QUF65558:QUQ65564 REB65558:REM65564 RNX65558:ROI65564 RXT65558:RYE65564 SHP65558:SIA65564 SRL65558:SRW65564 TBH65558:TBS65564 TLD65558:TLO65564 TUZ65558:TVK65564 UEV65558:UFG65564 UOR65558:UPC65564 UYN65558:UYY65564 VIJ65558:VIU65564 VSF65558:VSQ65564 WCB65558:WCM65564 WLX65558:WMI65564 WVT65558:WWE65564 JH131094:JS131100 TD131094:TO131100 ACZ131094:ADK131100 AMV131094:ANG131100 AWR131094:AXC131100 BGN131094:BGY131100 BQJ131094:BQU131100 CAF131094:CAQ131100 CKB131094:CKM131100 CTX131094:CUI131100 DDT131094:DEE131100 DNP131094:DOA131100 DXL131094:DXW131100 EHH131094:EHS131100 ERD131094:ERO131100 FAZ131094:FBK131100 FKV131094:FLG131100 FUR131094:FVC131100 GEN131094:GEY131100 GOJ131094:GOU131100 GYF131094:GYQ131100 HIB131094:HIM131100 HRX131094:HSI131100 IBT131094:ICE131100 ILP131094:IMA131100 IVL131094:IVW131100 JFH131094:JFS131100 JPD131094:JPO131100 JYZ131094:JZK131100 KIV131094:KJG131100 KSR131094:KTC131100 LCN131094:LCY131100 LMJ131094:LMU131100 LWF131094:LWQ131100 MGB131094:MGM131100 MPX131094:MQI131100 MZT131094:NAE131100 NJP131094:NKA131100 NTL131094:NTW131100 ODH131094:ODS131100 OND131094:ONO131100 OWZ131094:OXK131100 PGV131094:PHG131100 PQR131094:PRC131100 QAN131094:QAY131100 QKJ131094:QKU131100 QUF131094:QUQ131100 REB131094:REM131100 RNX131094:ROI131100 RXT131094:RYE131100 SHP131094:SIA131100 SRL131094:SRW131100 TBH131094:TBS131100 TLD131094:TLO131100 TUZ131094:TVK131100 UEV131094:UFG131100 UOR131094:UPC131100 UYN131094:UYY131100 VIJ131094:VIU131100 VSF131094:VSQ131100 WCB131094:WCM131100 WLX131094:WMI131100 WVT131094:WWE131100 JH196630:JS196636 TD196630:TO196636 ACZ196630:ADK196636 AMV196630:ANG196636 AWR196630:AXC196636 BGN196630:BGY196636 BQJ196630:BQU196636 CAF196630:CAQ196636 CKB196630:CKM196636 CTX196630:CUI196636 DDT196630:DEE196636 DNP196630:DOA196636 DXL196630:DXW196636 EHH196630:EHS196636 ERD196630:ERO196636 FAZ196630:FBK196636 FKV196630:FLG196636 FUR196630:FVC196636 GEN196630:GEY196636 GOJ196630:GOU196636 GYF196630:GYQ196636 HIB196630:HIM196636 HRX196630:HSI196636 IBT196630:ICE196636 ILP196630:IMA196636 IVL196630:IVW196636 JFH196630:JFS196636 JPD196630:JPO196636 JYZ196630:JZK196636 KIV196630:KJG196636 KSR196630:KTC196636 LCN196630:LCY196636 LMJ196630:LMU196636 LWF196630:LWQ196636 MGB196630:MGM196636 MPX196630:MQI196636 MZT196630:NAE196636 NJP196630:NKA196636 NTL196630:NTW196636 ODH196630:ODS196636 OND196630:ONO196636 OWZ196630:OXK196636 PGV196630:PHG196636 PQR196630:PRC196636 QAN196630:QAY196636 QKJ196630:QKU196636 QUF196630:QUQ196636 REB196630:REM196636 RNX196630:ROI196636 RXT196630:RYE196636 SHP196630:SIA196636 SRL196630:SRW196636 TBH196630:TBS196636 TLD196630:TLO196636 TUZ196630:TVK196636 UEV196630:UFG196636 UOR196630:UPC196636 UYN196630:UYY196636 VIJ196630:VIU196636 VSF196630:VSQ196636 WCB196630:WCM196636 WLX196630:WMI196636 WVT196630:WWE196636 JH262166:JS262172 TD262166:TO262172 ACZ262166:ADK262172 AMV262166:ANG262172 AWR262166:AXC262172 BGN262166:BGY262172 BQJ262166:BQU262172 CAF262166:CAQ262172 CKB262166:CKM262172 CTX262166:CUI262172 DDT262166:DEE262172 DNP262166:DOA262172 DXL262166:DXW262172 EHH262166:EHS262172 ERD262166:ERO262172 FAZ262166:FBK262172 FKV262166:FLG262172 FUR262166:FVC262172 GEN262166:GEY262172 GOJ262166:GOU262172 GYF262166:GYQ262172 HIB262166:HIM262172 HRX262166:HSI262172 IBT262166:ICE262172 ILP262166:IMA262172 IVL262166:IVW262172 JFH262166:JFS262172 JPD262166:JPO262172 JYZ262166:JZK262172 KIV262166:KJG262172 KSR262166:KTC262172 LCN262166:LCY262172 LMJ262166:LMU262172 LWF262166:LWQ262172 MGB262166:MGM262172 MPX262166:MQI262172 MZT262166:NAE262172 NJP262166:NKA262172 NTL262166:NTW262172 ODH262166:ODS262172 OND262166:ONO262172 OWZ262166:OXK262172 PGV262166:PHG262172 PQR262166:PRC262172 QAN262166:QAY262172 QKJ262166:QKU262172 QUF262166:QUQ262172 REB262166:REM262172 RNX262166:ROI262172 RXT262166:RYE262172 SHP262166:SIA262172 SRL262166:SRW262172 TBH262166:TBS262172 TLD262166:TLO262172 TUZ262166:TVK262172 UEV262166:UFG262172 UOR262166:UPC262172 UYN262166:UYY262172 VIJ262166:VIU262172 VSF262166:VSQ262172 WCB262166:WCM262172 WLX262166:WMI262172 WVT262166:WWE262172 JH327702:JS327708 TD327702:TO327708 ACZ327702:ADK327708 AMV327702:ANG327708 AWR327702:AXC327708 BGN327702:BGY327708 BQJ327702:BQU327708 CAF327702:CAQ327708 CKB327702:CKM327708 CTX327702:CUI327708 DDT327702:DEE327708 DNP327702:DOA327708 DXL327702:DXW327708 EHH327702:EHS327708 ERD327702:ERO327708 FAZ327702:FBK327708 FKV327702:FLG327708 FUR327702:FVC327708 GEN327702:GEY327708 GOJ327702:GOU327708 GYF327702:GYQ327708 HIB327702:HIM327708 HRX327702:HSI327708 IBT327702:ICE327708 ILP327702:IMA327708 IVL327702:IVW327708 JFH327702:JFS327708 JPD327702:JPO327708 JYZ327702:JZK327708 KIV327702:KJG327708 KSR327702:KTC327708 LCN327702:LCY327708 LMJ327702:LMU327708 LWF327702:LWQ327708 MGB327702:MGM327708 MPX327702:MQI327708 MZT327702:NAE327708 NJP327702:NKA327708 NTL327702:NTW327708 ODH327702:ODS327708 OND327702:ONO327708 OWZ327702:OXK327708 PGV327702:PHG327708 PQR327702:PRC327708 QAN327702:QAY327708 QKJ327702:QKU327708 QUF327702:QUQ327708 REB327702:REM327708 RNX327702:ROI327708 RXT327702:RYE327708 SHP327702:SIA327708 SRL327702:SRW327708 TBH327702:TBS327708 TLD327702:TLO327708 TUZ327702:TVK327708 UEV327702:UFG327708 UOR327702:UPC327708 UYN327702:UYY327708 VIJ327702:VIU327708 VSF327702:VSQ327708 WCB327702:WCM327708 WLX327702:WMI327708 WVT327702:WWE327708 JH393238:JS393244 TD393238:TO393244 ACZ393238:ADK393244 AMV393238:ANG393244 AWR393238:AXC393244 BGN393238:BGY393244 BQJ393238:BQU393244 CAF393238:CAQ393244 CKB393238:CKM393244 CTX393238:CUI393244 DDT393238:DEE393244 DNP393238:DOA393244 DXL393238:DXW393244 EHH393238:EHS393244 ERD393238:ERO393244 FAZ393238:FBK393244 FKV393238:FLG393244 FUR393238:FVC393244 GEN393238:GEY393244 GOJ393238:GOU393244 GYF393238:GYQ393244 HIB393238:HIM393244 HRX393238:HSI393244 IBT393238:ICE393244 ILP393238:IMA393244 IVL393238:IVW393244 JFH393238:JFS393244 JPD393238:JPO393244 JYZ393238:JZK393244 KIV393238:KJG393244 KSR393238:KTC393244 LCN393238:LCY393244 LMJ393238:LMU393244 LWF393238:LWQ393244 MGB393238:MGM393244 MPX393238:MQI393244 MZT393238:NAE393244 NJP393238:NKA393244 NTL393238:NTW393244 ODH393238:ODS393244 OND393238:ONO393244 OWZ393238:OXK393244 PGV393238:PHG393244 PQR393238:PRC393244 QAN393238:QAY393244 QKJ393238:QKU393244 QUF393238:QUQ393244 REB393238:REM393244 RNX393238:ROI393244 RXT393238:RYE393244 SHP393238:SIA393244 SRL393238:SRW393244 TBH393238:TBS393244 TLD393238:TLO393244 TUZ393238:TVK393244 UEV393238:UFG393244 UOR393238:UPC393244 UYN393238:UYY393244 VIJ393238:VIU393244 VSF393238:VSQ393244 WCB393238:WCM393244 WLX393238:WMI393244 WVT393238:WWE393244 JH458774:JS458780 TD458774:TO458780 ACZ458774:ADK458780 AMV458774:ANG458780 AWR458774:AXC458780 BGN458774:BGY458780 BQJ458774:BQU458780 CAF458774:CAQ458780 CKB458774:CKM458780 CTX458774:CUI458780 DDT458774:DEE458780 DNP458774:DOA458780 DXL458774:DXW458780 EHH458774:EHS458780 ERD458774:ERO458780 FAZ458774:FBK458780 FKV458774:FLG458780 FUR458774:FVC458780 GEN458774:GEY458780 GOJ458774:GOU458780 GYF458774:GYQ458780 HIB458774:HIM458780 HRX458774:HSI458780 IBT458774:ICE458780 ILP458774:IMA458780 IVL458774:IVW458780 JFH458774:JFS458780 JPD458774:JPO458780 JYZ458774:JZK458780 KIV458774:KJG458780 KSR458774:KTC458780 LCN458774:LCY458780 LMJ458774:LMU458780 LWF458774:LWQ458780 MGB458774:MGM458780 MPX458774:MQI458780 MZT458774:NAE458780 NJP458774:NKA458780 NTL458774:NTW458780 ODH458774:ODS458780 OND458774:ONO458780 OWZ458774:OXK458780 PGV458774:PHG458780 PQR458774:PRC458780 QAN458774:QAY458780 QKJ458774:QKU458780 QUF458774:QUQ458780 REB458774:REM458780 RNX458774:ROI458780 RXT458774:RYE458780 SHP458774:SIA458780 SRL458774:SRW458780 TBH458774:TBS458780 TLD458774:TLO458780 TUZ458774:TVK458780 UEV458774:UFG458780 UOR458774:UPC458780 UYN458774:UYY458780 VIJ458774:VIU458780 VSF458774:VSQ458780 WCB458774:WCM458780 WLX458774:WMI458780 WVT458774:WWE458780 JH524310:JS524316 TD524310:TO524316 ACZ524310:ADK524316 AMV524310:ANG524316 AWR524310:AXC524316 BGN524310:BGY524316 BQJ524310:BQU524316 CAF524310:CAQ524316 CKB524310:CKM524316 CTX524310:CUI524316 DDT524310:DEE524316 DNP524310:DOA524316 DXL524310:DXW524316 EHH524310:EHS524316 ERD524310:ERO524316 FAZ524310:FBK524316 FKV524310:FLG524316 FUR524310:FVC524316 GEN524310:GEY524316 GOJ524310:GOU524316 GYF524310:GYQ524316 HIB524310:HIM524316 HRX524310:HSI524316 IBT524310:ICE524316 ILP524310:IMA524316 IVL524310:IVW524316 JFH524310:JFS524316 JPD524310:JPO524316 JYZ524310:JZK524316 KIV524310:KJG524316 KSR524310:KTC524316 LCN524310:LCY524316 LMJ524310:LMU524316 LWF524310:LWQ524316 MGB524310:MGM524316 MPX524310:MQI524316 MZT524310:NAE524316 NJP524310:NKA524316 NTL524310:NTW524316 ODH524310:ODS524316 OND524310:ONO524316 OWZ524310:OXK524316 PGV524310:PHG524316 PQR524310:PRC524316 QAN524310:QAY524316 QKJ524310:QKU524316 QUF524310:QUQ524316 REB524310:REM524316 RNX524310:ROI524316 RXT524310:RYE524316 SHP524310:SIA524316 SRL524310:SRW524316 TBH524310:TBS524316 TLD524310:TLO524316 TUZ524310:TVK524316 UEV524310:UFG524316 UOR524310:UPC524316 UYN524310:UYY524316 VIJ524310:VIU524316 VSF524310:VSQ524316 WCB524310:WCM524316 WLX524310:WMI524316 WVT524310:WWE524316 JH589846:JS589852 TD589846:TO589852 ACZ589846:ADK589852 AMV589846:ANG589852 AWR589846:AXC589852 BGN589846:BGY589852 BQJ589846:BQU589852 CAF589846:CAQ589852 CKB589846:CKM589852 CTX589846:CUI589852 DDT589846:DEE589852 DNP589846:DOA589852 DXL589846:DXW589852 EHH589846:EHS589852 ERD589846:ERO589852 FAZ589846:FBK589852 FKV589846:FLG589852 FUR589846:FVC589852 GEN589846:GEY589852 GOJ589846:GOU589852 GYF589846:GYQ589852 HIB589846:HIM589852 HRX589846:HSI589852 IBT589846:ICE589852 ILP589846:IMA589852 IVL589846:IVW589852 JFH589846:JFS589852 JPD589846:JPO589852 JYZ589846:JZK589852 KIV589846:KJG589852 KSR589846:KTC589852 LCN589846:LCY589852 LMJ589846:LMU589852 LWF589846:LWQ589852 MGB589846:MGM589852 MPX589846:MQI589852 MZT589846:NAE589852 NJP589846:NKA589852 NTL589846:NTW589852 ODH589846:ODS589852 OND589846:ONO589852 OWZ589846:OXK589852 PGV589846:PHG589852 PQR589846:PRC589852 QAN589846:QAY589852 QKJ589846:QKU589852 QUF589846:QUQ589852 REB589846:REM589852 RNX589846:ROI589852 RXT589846:RYE589852 SHP589846:SIA589852 SRL589846:SRW589852 TBH589846:TBS589852 TLD589846:TLO589852 TUZ589846:TVK589852 UEV589846:UFG589852 UOR589846:UPC589852 UYN589846:UYY589852 VIJ589846:VIU589852 VSF589846:VSQ589852 WCB589846:WCM589852 WLX589846:WMI589852 WVT589846:WWE589852 JH655382:JS655388 TD655382:TO655388 ACZ655382:ADK655388 AMV655382:ANG655388 AWR655382:AXC655388 BGN655382:BGY655388 BQJ655382:BQU655388 CAF655382:CAQ655388 CKB655382:CKM655388 CTX655382:CUI655388 DDT655382:DEE655388 DNP655382:DOA655388 DXL655382:DXW655388 EHH655382:EHS655388 ERD655382:ERO655388 FAZ655382:FBK655388 FKV655382:FLG655388 FUR655382:FVC655388 GEN655382:GEY655388 GOJ655382:GOU655388 GYF655382:GYQ655388 HIB655382:HIM655388 HRX655382:HSI655388 IBT655382:ICE655388 ILP655382:IMA655388 IVL655382:IVW655388 JFH655382:JFS655388 JPD655382:JPO655388 JYZ655382:JZK655388 KIV655382:KJG655388 KSR655382:KTC655388 LCN655382:LCY655388 LMJ655382:LMU655388 LWF655382:LWQ655388 MGB655382:MGM655388 MPX655382:MQI655388 MZT655382:NAE655388 NJP655382:NKA655388 NTL655382:NTW655388 ODH655382:ODS655388 OND655382:ONO655388 OWZ655382:OXK655388 PGV655382:PHG655388 PQR655382:PRC655388 QAN655382:QAY655388 QKJ655382:QKU655388 QUF655382:QUQ655388 REB655382:REM655388 RNX655382:ROI655388 RXT655382:RYE655388 SHP655382:SIA655388 SRL655382:SRW655388 TBH655382:TBS655388 TLD655382:TLO655388 TUZ655382:TVK655388 UEV655382:UFG655388 UOR655382:UPC655388 UYN655382:UYY655388 VIJ655382:VIU655388 VSF655382:VSQ655388 WCB655382:WCM655388 WLX655382:WMI655388 WVT655382:WWE655388 JH720918:JS720924 TD720918:TO720924 ACZ720918:ADK720924 AMV720918:ANG720924 AWR720918:AXC720924 BGN720918:BGY720924 BQJ720918:BQU720924 CAF720918:CAQ720924 CKB720918:CKM720924 CTX720918:CUI720924 DDT720918:DEE720924 DNP720918:DOA720924 DXL720918:DXW720924 EHH720918:EHS720924 ERD720918:ERO720924 FAZ720918:FBK720924 FKV720918:FLG720924 FUR720918:FVC720924 GEN720918:GEY720924 GOJ720918:GOU720924 GYF720918:GYQ720924 HIB720918:HIM720924 HRX720918:HSI720924 IBT720918:ICE720924 ILP720918:IMA720924 IVL720918:IVW720924 JFH720918:JFS720924 JPD720918:JPO720924 JYZ720918:JZK720924 KIV720918:KJG720924 KSR720918:KTC720924 LCN720918:LCY720924 LMJ720918:LMU720924 LWF720918:LWQ720924 MGB720918:MGM720924 MPX720918:MQI720924 MZT720918:NAE720924 NJP720918:NKA720924 NTL720918:NTW720924 ODH720918:ODS720924 OND720918:ONO720924 OWZ720918:OXK720924 PGV720918:PHG720924 PQR720918:PRC720924 QAN720918:QAY720924 QKJ720918:QKU720924 QUF720918:QUQ720924 REB720918:REM720924 RNX720918:ROI720924 RXT720918:RYE720924 SHP720918:SIA720924 SRL720918:SRW720924 TBH720918:TBS720924 TLD720918:TLO720924 TUZ720918:TVK720924 UEV720918:UFG720924 UOR720918:UPC720924 UYN720918:UYY720924 VIJ720918:VIU720924 VSF720918:VSQ720924 WCB720918:WCM720924 WLX720918:WMI720924 WVT720918:WWE720924 JH786454:JS786460 TD786454:TO786460 ACZ786454:ADK786460 AMV786454:ANG786460 AWR786454:AXC786460 BGN786454:BGY786460 BQJ786454:BQU786460 CAF786454:CAQ786460 CKB786454:CKM786460 CTX786454:CUI786460 DDT786454:DEE786460 DNP786454:DOA786460 DXL786454:DXW786460 EHH786454:EHS786460 ERD786454:ERO786460 FAZ786454:FBK786460 FKV786454:FLG786460 FUR786454:FVC786460 GEN786454:GEY786460 GOJ786454:GOU786460 GYF786454:GYQ786460 HIB786454:HIM786460 HRX786454:HSI786460 IBT786454:ICE786460 ILP786454:IMA786460 IVL786454:IVW786460 JFH786454:JFS786460 JPD786454:JPO786460 JYZ786454:JZK786460 KIV786454:KJG786460 KSR786454:KTC786460 LCN786454:LCY786460 LMJ786454:LMU786460 LWF786454:LWQ786460 MGB786454:MGM786460 MPX786454:MQI786460 MZT786454:NAE786460 NJP786454:NKA786460 NTL786454:NTW786460 ODH786454:ODS786460 OND786454:ONO786460 OWZ786454:OXK786460 PGV786454:PHG786460 PQR786454:PRC786460 QAN786454:QAY786460 QKJ786454:QKU786460 QUF786454:QUQ786460 REB786454:REM786460 RNX786454:ROI786460 RXT786454:RYE786460 SHP786454:SIA786460 SRL786454:SRW786460 TBH786454:TBS786460 TLD786454:TLO786460 TUZ786454:TVK786460 UEV786454:UFG786460 UOR786454:UPC786460 UYN786454:UYY786460 VIJ786454:VIU786460 VSF786454:VSQ786460 WCB786454:WCM786460 WLX786454:WMI786460 WVT786454:WWE786460 JH851990:JS851996 TD851990:TO851996 ACZ851990:ADK851996 AMV851990:ANG851996 AWR851990:AXC851996 BGN851990:BGY851996 BQJ851990:BQU851996 CAF851990:CAQ851996 CKB851990:CKM851996 CTX851990:CUI851996 DDT851990:DEE851996 DNP851990:DOA851996 DXL851990:DXW851996 EHH851990:EHS851996 ERD851990:ERO851996 FAZ851990:FBK851996 FKV851990:FLG851996 FUR851990:FVC851996 GEN851990:GEY851996 GOJ851990:GOU851996 GYF851990:GYQ851996 HIB851990:HIM851996 HRX851990:HSI851996 IBT851990:ICE851996 ILP851990:IMA851996 IVL851990:IVW851996 JFH851990:JFS851996 JPD851990:JPO851996 JYZ851990:JZK851996 KIV851990:KJG851996 KSR851990:KTC851996 LCN851990:LCY851996 LMJ851990:LMU851996 LWF851990:LWQ851996 MGB851990:MGM851996 MPX851990:MQI851996 MZT851990:NAE851996 NJP851990:NKA851996 NTL851990:NTW851996 ODH851990:ODS851996 OND851990:ONO851996 OWZ851990:OXK851996 PGV851990:PHG851996 PQR851990:PRC851996 QAN851990:QAY851996 QKJ851990:QKU851996 QUF851990:QUQ851996 REB851990:REM851996 RNX851990:ROI851996 RXT851990:RYE851996 SHP851990:SIA851996 SRL851990:SRW851996 TBH851990:TBS851996 TLD851990:TLO851996 TUZ851990:TVK851996 UEV851990:UFG851996 UOR851990:UPC851996 UYN851990:UYY851996 VIJ851990:VIU851996 VSF851990:VSQ851996 WCB851990:WCM851996 WLX851990:WMI851996 WVT851990:WWE851996 JH917526:JS917532 TD917526:TO917532 ACZ917526:ADK917532 AMV917526:ANG917532 AWR917526:AXC917532 BGN917526:BGY917532 BQJ917526:BQU917532 CAF917526:CAQ917532 CKB917526:CKM917532 CTX917526:CUI917532 DDT917526:DEE917532 DNP917526:DOA917532 DXL917526:DXW917532 EHH917526:EHS917532 ERD917526:ERO917532 FAZ917526:FBK917532 FKV917526:FLG917532 FUR917526:FVC917532 GEN917526:GEY917532 GOJ917526:GOU917532 GYF917526:GYQ917532 HIB917526:HIM917532 HRX917526:HSI917532 IBT917526:ICE917532 ILP917526:IMA917532 IVL917526:IVW917532 JFH917526:JFS917532 JPD917526:JPO917532 JYZ917526:JZK917532 KIV917526:KJG917532 KSR917526:KTC917532 LCN917526:LCY917532 LMJ917526:LMU917532 LWF917526:LWQ917532 MGB917526:MGM917532 MPX917526:MQI917532 MZT917526:NAE917532 NJP917526:NKA917532 NTL917526:NTW917532 ODH917526:ODS917532 OND917526:ONO917532 OWZ917526:OXK917532 PGV917526:PHG917532 PQR917526:PRC917532 QAN917526:QAY917532 QKJ917526:QKU917532 QUF917526:QUQ917532 REB917526:REM917532 RNX917526:ROI917532 RXT917526:RYE917532 SHP917526:SIA917532 SRL917526:SRW917532 TBH917526:TBS917532 TLD917526:TLO917532 TUZ917526:TVK917532 UEV917526:UFG917532 UOR917526:UPC917532 UYN917526:UYY917532 VIJ917526:VIU917532 VSF917526:VSQ917532 WCB917526:WCM917532 WLX917526:WMI917532 WVT917526:WWE917532 JH983062:JS983068 TD983062:TO983068 ACZ983062:ADK983068 AMV983062:ANG983068 AWR983062:AXC983068 BGN983062:BGY983068 BQJ983062:BQU983068 CAF983062:CAQ983068 CKB983062:CKM983068 CTX983062:CUI983068 DDT983062:DEE983068 DNP983062:DOA983068 DXL983062:DXW983068 EHH983062:EHS983068 ERD983062:ERO983068 FAZ983062:FBK983068 FKV983062:FLG983068 FUR983062:FVC983068 GEN983062:GEY983068 GOJ983062:GOU983068 GYF983062:GYQ983068 HIB983062:HIM983068 HRX983062:HSI983068 IBT983062:ICE983068 ILP983062:IMA983068 IVL983062:IVW983068 JFH983062:JFS983068 JPD983062:JPO983068 JYZ983062:JZK983068 KIV983062:KJG983068 KSR983062:KTC983068 LCN983062:LCY983068 LMJ983062:LMU983068 LWF983062:LWQ983068 MGB983062:MGM983068 MPX983062:MQI983068 MZT983062:NAE983068 NJP983062:NKA983068 NTL983062:NTW983068 ODH983062:ODS983068 OND983062:ONO983068 OWZ983062:OXK983068 PGV983062:PHG983068 PQR983062:PRC983068 QAN983062:QAY983068 QKJ983062:QKU983068 QUF983062:QUQ983068 REB983062:REM983068 RNX983062:ROI983068 RXT983062:RYE983068 SHP983062:SIA983068 SRL983062:SRW983068 TBH983062:TBS983068 TLD983062:TLO983068 TUZ983062:TVK983068 UEV983062:UFG983068 UOR983062:UPC983068 UYN983062:UYY983068 VIJ983062:VIU983068 VSF983062:VSQ983068 WCB983062:WCM983068 WLX983062:WMI983068 L27:W28 L131094:W131100 L196630:W196636 L262166:W262172 L327702:W327708 L393238:W393244 L458774:W458780 L524310:W524316 L589846:W589852 L655382:W655388 L720918:W720924 L786454:W786460 L851990:W851996 L917526:W917532 L983062:W983068 L65558:W65564 L26:V26 AMV26:ANG28 AWR26:AXC28 BGN26:BGY28 BQJ26:BQU28 CAF26:CAQ28 CKB26:CKM28 CTX26:CUI28 DDT26:DEE28 DNP26:DOA28 DXL26:DXW28 EHH26:EHS28 ERD26:ERO28 FAZ26:FBK28 FKV26:FLG28 FUR26:FVC28 GEN26:GEY28 GOJ26:GOU28 GYF26:GYQ28 HIB26:HIM28 HRX26:HSI28 IBT26:ICE28 ILP26:IMA28 IVL26:IVW28 JFH26:JFS28 JPD26:JPO28 JYZ26:JZK28 KIV26:KJG28 KSR26:KTC28 LCN26:LCY28 LMJ26:LMU28 LWF26:LWQ28 MGB26:MGM28 MPX26:MQI28 MZT26:NAE28 NJP26:NKA28 NTL26:NTW28 ODH26:ODS28 OND26:ONO28 OWZ26:OXK28 PGV26:PHG28 PQR26:PRC28 QAN26:QAY28 QKJ26:QKU28 QUF26:QUQ28 REB26:REM28 RNX26:ROI28 RXT26:RYE28 SHP26:SIA28 SRL26:SRW28 TBH26:TBS28 TLD26:TLO28 TUZ26:TVK28 UEV26:UFG28 UOR26:UPC28 UYN26:UYY28 VIJ26:VIU28 VSF26:VSQ28 WCB26:WCM28 WLX26:WMI28 WVT26:WWE28 JH26:JS28 TD26:TO28 ACZ26:ADK28"/>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57 JM65557 TI65557 ADE65557 ANA65557 AWW65557 BGS65557 BQO65557 CAK65557 CKG65557 CUC65557 DDY65557 DNU65557 DXQ65557 EHM65557 ERI65557 FBE65557 FLA65557 FUW65557 GES65557 GOO65557 GYK65557 HIG65557 HSC65557 IBY65557 ILU65557 IVQ65557 JFM65557 JPI65557 JZE65557 KJA65557 KSW65557 LCS65557 LMO65557 LWK65557 MGG65557 MQC65557 MZY65557 NJU65557 NTQ65557 ODM65557 ONI65557 OXE65557 PHA65557 PQW65557 QAS65557 QKO65557 QUK65557 REG65557 ROC65557 RXY65557 SHU65557 SRQ65557 TBM65557 TLI65557 TVE65557 UFA65557 UOW65557 UYS65557 VIO65557 VSK65557 WCG65557 WMC65557 WVY65557 Q131093 JM131093 TI131093 ADE131093 ANA131093 AWW131093 BGS131093 BQO131093 CAK131093 CKG131093 CUC131093 DDY131093 DNU131093 DXQ131093 EHM131093 ERI131093 FBE131093 FLA131093 FUW131093 GES131093 GOO131093 GYK131093 HIG131093 HSC131093 IBY131093 ILU131093 IVQ131093 JFM131093 JPI131093 JZE131093 KJA131093 KSW131093 LCS131093 LMO131093 LWK131093 MGG131093 MQC131093 MZY131093 NJU131093 NTQ131093 ODM131093 ONI131093 OXE131093 PHA131093 PQW131093 QAS131093 QKO131093 QUK131093 REG131093 ROC131093 RXY131093 SHU131093 SRQ131093 TBM131093 TLI131093 TVE131093 UFA131093 UOW131093 UYS131093 VIO131093 VSK131093 WCG131093 WMC131093 WVY131093 Q196629 JM196629 TI196629 ADE196629 ANA196629 AWW196629 BGS196629 BQO196629 CAK196629 CKG196629 CUC196629 DDY196629 DNU196629 DXQ196629 EHM196629 ERI196629 FBE196629 FLA196629 FUW196629 GES196629 GOO196629 GYK196629 HIG196629 HSC196629 IBY196629 ILU196629 IVQ196629 JFM196629 JPI196629 JZE196629 KJA196629 KSW196629 LCS196629 LMO196629 LWK196629 MGG196629 MQC196629 MZY196629 NJU196629 NTQ196629 ODM196629 ONI196629 OXE196629 PHA196629 PQW196629 QAS196629 QKO196629 QUK196629 REG196629 ROC196629 RXY196629 SHU196629 SRQ196629 TBM196629 TLI196629 TVE196629 UFA196629 UOW196629 UYS196629 VIO196629 VSK196629 WCG196629 WMC196629 WVY196629 Q262165 JM262165 TI262165 ADE262165 ANA262165 AWW262165 BGS262165 BQO262165 CAK262165 CKG262165 CUC262165 DDY262165 DNU262165 DXQ262165 EHM262165 ERI262165 FBE262165 FLA262165 FUW262165 GES262165 GOO262165 GYK262165 HIG262165 HSC262165 IBY262165 ILU262165 IVQ262165 JFM262165 JPI262165 JZE262165 KJA262165 KSW262165 LCS262165 LMO262165 LWK262165 MGG262165 MQC262165 MZY262165 NJU262165 NTQ262165 ODM262165 ONI262165 OXE262165 PHA262165 PQW262165 QAS262165 QKO262165 QUK262165 REG262165 ROC262165 RXY262165 SHU262165 SRQ262165 TBM262165 TLI262165 TVE262165 UFA262165 UOW262165 UYS262165 VIO262165 VSK262165 WCG262165 WMC262165 WVY262165 Q327701 JM327701 TI327701 ADE327701 ANA327701 AWW327701 BGS327701 BQO327701 CAK327701 CKG327701 CUC327701 DDY327701 DNU327701 DXQ327701 EHM327701 ERI327701 FBE327701 FLA327701 FUW327701 GES327701 GOO327701 GYK327701 HIG327701 HSC327701 IBY327701 ILU327701 IVQ327701 JFM327701 JPI327701 JZE327701 KJA327701 KSW327701 LCS327701 LMO327701 LWK327701 MGG327701 MQC327701 MZY327701 NJU327701 NTQ327701 ODM327701 ONI327701 OXE327701 PHA327701 PQW327701 QAS327701 QKO327701 QUK327701 REG327701 ROC327701 RXY327701 SHU327701 SRQ327701 TBM327701 TLI327701 TVE327701 UFA327701 UOW327701 UYS327701 VIO327701 VSK327701 WCG327701 WMC327701 WVY327701 Q393237 JM393237 TI393237 ADE393237 ANA393237 AWW393237 BGS393237 BQO393237 CAK393237 CKG393237 CUC393237 DDY393237 DNU393237 DXQ393237 EHM393237 ERI393237 FBE393237 FLA393237 FUW393237 GES393237 GOO393237 GYK393237 HIG393237 HSC393237 IBY393237 ILU393237 IVQ393237 JFM393237 JPI393237 JZE393237 KJA393237 KSW393237 LCS393237 LMO393237 LWK393237 MGG393237 MQC393237 MZY393237 NJU393237 NTQ393237 ODM393237 ONI393237 OXE393237 PHA393237 PQW393237 QAS393237 QKO393237 QUK393237 REG393237 ROC393237 RXY393237 SHU393237 SRQ393237 TBM393237 TLI393237 TVE393237 UFA393237 UOW393237 UYS393237 VIO393237 VSK393237 WCG393237 WMC393237 WVY393237 Q458773 JM458773 TI458773 ADE458773 ANA458773 AWW458773 BGS458773 BQO458773 CAK458773 CKG458773 CUC458773 DDY458773 DNU458773 DXQ458773 EHM458773 ERI458773 FBE458773 FLA458773 FUW458773 GES458773 GOO458773 GYK458773 HIG458773 HSC458773 IBY458773 ILU458773 IVQ458773 JFM458773 JPI458773 JZE458773 KJA458773 KSW458773 LCS458773 LMO458773 LWK458773 MGG458773 MQC458773 MZY458773 NJU458773 NTQ458773 ODM458773 ONI458773 OXE458773 PHA458773 PQW458773 QAS458773 QKO458773 QUK458773 REG458773 ROC458773 RXY458773 SHU458773 SRQ458773 TBM458773 TLI458773 TVE458773 UFA458773 UOW458773 UYS458773 VIO458773 VSK458773 WCG458773 WMC458773 WVY458773 Q524309 JM524309 TI524309 ADE524309 ANA524309 AWW524309 BGS524309 BQO524309 CAK524309 CKG524309 CUC524309 DDY524309 DNU524309 DXQ524309 EHM524309 ERI524309 FBE524309 FLA524309 FUW524309 GES524309 GOO524309 GYK524309 HIG524309 HSC524309 IBY524309 ILU524309 IVQ524309 JFM524309 JPI524309 JZE524309 KJA524309 KSW524309 LCS524309 LMO524309 LWK524309 MGG524309 MQC524309 MZY524309 NJU524309 NTQ524309 ODM524309 ONI524309 OXE524309 PHA524309 PQW524309 QAS524309 QKO524309 QUK524309 REG524309 ROC524309 RXY524309 SHU524309 SRQ524309 TBM524309 TLI524309 TVE524309 UFA524309 UOW524309 UYS524309 VIO524309 VSK524309 WCG524309 WMC524309 WVY524309 Q589845 JM589845 TI589845 ADE589845 ANA589845 AWW589845 BGS589845 BQO589845 CAK589845 CKG589845 CUC589845 DDY589845 DNU589845 DXQ589845 EHM589845 ERI589845 FBE589845 FLA589845 FUW589845 GES589845 GOO589845 GYK589845 HIG589845 HSC589845 IBY589845 ILU589845 IVQ589845 JFM589845 JPI589845 JZE589845 KJA589845 KSW589845 LCS589845 LMO589845 LWK589845 MGG589845 MQC589845 MZY589845 NJU589845 NTQ589845 ODM589845 ONI589845 OXE589845 PHA589845 PQW589845 QAS589845 QKO589845 QUK589845 REG589845 ROC589845 RXY589845 SHU589845 SRQ589845 TBM589845 TLI589845 TVE589845 UFA589845 UOW589845 UYS589845 VIO589845 VSK589845 WCG589845 WMC589845 WVY589845 Q655381 JM655381 TI655381 ADE655381 ANA655381 AWW655381 BGS655381 BQO655381 CAK655381 CKG655381 CUC655381 DDY655381 DNU655381 DXQ655381 EHM655381 ERI655381 FBE655381 FLA655381 FUW655381 GES655381 GOO655381 GYK655381 HIG655381 HSC655381 IBY655381 ILU655381 IVQ655381 JFM655381 JPI655381 JZE655381 KJA655381 KSW655381 LCS655381 LMO655381 LWK655381 MGG655381 MQC655381 MZY655381 NJU655381 NTQ655381 ODM655381 ONI655381 OXE655381 PHA655381 PQW655381 QAS655381 QKO655381 QUK655381 REG655381 ROC655381 RXY655381 SHU655381 SRQ655381 TBM655381 TLI655381 TVE655381 UFA655381 UOW655381 UYS655381 VIO655381 VSK655381 WCG655381 WMC655381 WVY655381 Q720917 JM720917 TI720917 ADE720917 ANA720917 AWW720917 BGS720917 BQO720917 CAK720917 CKG720917 CUC720917 DDY720917 DNU720917 DXQ720917 EHM720917 ERI720917 FBE720917 FLA720917 FUW720917 GES720917 GOO720917 GYK720917 HIG720917 HSC720917 IBY720917 ILU720917 IVQ720917 JFM720917 JPI720917 JZE720917 KJA720917 KSW720917 LCS720917 LMO720917 LWK720917 MGG720917 MQC720917 MZY720917 NJU720917 NTQ720917 ODM720917 ONI720917 OXE720917 PHA720917 PQW720917 QAS720917 QKO720917 QUK720917 REG720917 ROC720917 RXY720917 SHU720917 SRQ720917 TBM720917 TLI720917 TVE720917 UFA720917 UOW720917 UYS720917 VIO720917 VSK720917 WCG720917 WMC720917 WVY720917 Q786453 JM786453 TI786453 ADE786453 ANA786453 AWW786453 BGS786453 BQO786453 CAK786453 CKG786453 CUC786453 DDY786453 DNU786453 DXQ786453 EHM786453 ERI786453 FBE786453 FLA786453 FUW786453 GES786453 GOO786453 GYK786453 HIG786453 HSC786453 IBY786453 ILU786453 IVQ786453 JFM786453 JPI786453 JZE786453 KJA786453 KSW786453 LCS786453 LMO786453 LWK786453 MGG786453 MQC786453 MZY786453 NJU786453 NTQ786453 ODM786453 ONI786453 OXE786453 PHA786453 PQW786453 QAS786453 QKO786453 QUK786453 REG786453 ROC786453 RXY786453 SHU786453 SRQ786453 TBM786453 TLI786453 TVE786453 UFA786453 UOW786453 UYS786453 VIO786453 VSK786453 WCG786453 WMC786453 WVY786453 Q851989 JM851989 TI851989 ADE851989 ANA851989 AWW851989 BGS851989 BQO851989 CAK851989 CKG851989 CUC851989 DDY851989 DNU851989 DXQ851989 EHM851989 ERI851989 FBE851989 FLA851989 FUW851989 GES851989 GOO851989 GYK851989 HIG851989 HSC851989 IBY851989 ILU851989 IVQ851989 JFM851989 JPI851989 JZE851989 KJA851989 KSW851989 LCS851989 LMO851989 LWK851989 MGG851989 MQC851989 MZY851989 NJU851989 NTQ851989 ODM851989 ONI851989 OXE851989 PHA851989 PQW851989 QAS851989 QKO851989 QUK851989 REG851989 ROC851989 RXY851989 SHU851989 SRQ851989 TBM851989 TLI851989 TVE851989 UFA851989 UOW851989 UYS851989 VIO851989 VSK851989 WCG851989 WMC851989 WVY851989 Q917525 JM917525 TI917525 ADE917525 ANA917525 AWW917525 BGS917525 BQO917525 CAK917525 CKG917525 CUC917525 DDY917525 DNU917525 DXQ917525 EHM917525 ERI917525 FBE917525 FLA917525 FUW917525 GES917525 GOO917525 GYK917525 HIG917525 HSC917525 IBY917525 ILU917525 IVQ917525 JFM917525 JPI917525 JZE917525 KJA917525 KSW917525 LCS917525 LMO917525 LWK917525 MGG917525 MQC917525 MZY917525 NJU917525 NTQ917525 ODM917525 ONI917525 OXE917525 PHA917525 PQW917525 QAS917525 QKO917525 QUK917525 REG917525 ROC917525 RXY917525 SHU917525 SRQ917525 TBM917525 TLI917525 TVE917525 UFA917525 UOW917525 UYS917525 VIO917525 VSK917525 WCG917525 WMC917525 WVY917525 Q983061 JM983061 TI983061 ADE983061 ANA983061 AWW983061 BGS983061 BQO983061 CAK983061 CKG983061 CUC983061 DDY983061 DNU983061 DXQ983061 EHM983061 ERI983061 FBE983061 FLA983061 FUW983061 GES983061 GOO983061 GYK983061 HIG983061 HSC983061 IBY983061 ILU983061 IVQ983061 JFM983061 JPI983061 JZE983061 KJA983061 KSW983061 LCS983061 LMO983061 LWK983061 MGG983061 MQC983061 MZY983061 NJU983061 NTQ983061 ODM983061 ONI983061 OXE983061 PHA983061 PQW983061 QAS983061 QKO983061 QUK983061 REG983061 ROC983061 RXY983061 SHU983061 SRQ983061 TBM983061 TLI983061 TVE983061 UFA983061 UOW983061 UYS983061 VIO983061 VSK983061 WCG983061 WMC983061 WVY983061"/>
    <dataValidation allowBlank="1" showInputMessage="1" showErrorMessage="1" prompt="Для выбора выполните двойной щелчок левой клавиши мыши по соответствующей ячейке." sqref="S65556 JO65556 TK65556 ADG65556 ANC65556 AWY65556 BGU65556 BQQ65556 CAM65556 CKI65556 CUE65556 DEA65556 DNW65556 DXS65556 EHO65556 ERK65556 FBG65556 FLC65556 FUY65556 GEU65556 GOQ65556 GYM65556 HII65556 HSE65556 ICA65556 ILW65556 IVS65556 JFO65556 JPK65556 JZG65556 KJC65556 KSY65556 LCU65556 LMQ65556 LWM65556 MGI65556 MQE65556 NAA65556 NJW65556 NTS65556 ODO65556 ONK65556 OXG65556 PHC65556 PQY65556 QAU65556 QKQ65556 QUM65556 REI65556 ROE65556 RYA65556 SHW65556 SRS65556 TBO65556 TLK65556 TVG65556 UFC65556 UOY65556 UYU65556 VIQ65556 VSM65556 WCI65556 WME65556 WWA65556 S131092 JO131092 TK131092 ADG131092 ANC131092 AWY131092 BGU131092 BQQ131092 CAM131092 CKI131092 CUE131092 DEA131092 DNW131092 DXS131092 EHO131092 ERK131092 FBG131092 FLC131092 FUY131092 GEU131092 GOQ131092 GYM131092 HII131092 HSE131092 ICA131092 ILW131092 IVS131092 JFO131092 JPK131092 JZG131092 KJC131092 KSY131092 LCU131092 LMQ131092 LWM131092 MGI131092 MQE131092 NAA131092 NJW131092 NTS131092 ODO131092 ONK131092 OXG131092 PHC131092 PQY131092 QAU131092 QKQ131092 QUM131092 REI131092 ROE131092 RYA131092 SHW131092 SRS131092 TBO131092 TLK131092 TVG131092 UFC131092 UOY131092 UYU131092 VIQ131092 VSM131092 WCI131092 WME131092 WWA131092 S196628 JO196628 TK196628 ADG196628 ANC196628 AWY196628 BGU196628 BQQ196628 CAM196628 CKI196628 CUE196628 DEA196628 DNW196628 DXS196628 EHO196628 ERK196628 FBG196628 FLC196628 FUY196628 GEU196628 GOQ196628 GYM196628 HII196628 HSE196628 ICA196628 ILW196628 IVS196628 JFO196628 JPK196628 JZG196628 KJC196628 KSY196628 LCU196628 LMQ196628 LWM196628 MGI196628 MQE196628 NAA196628 NJW196628 NTS196628 ODO196628 ONK196628 OXG196628 PHC196628 PQY196628 QAU196628 QKQ196628 QUM196628 REI196628 ROE196628 RYA196628 SHW196628 SRS196628 TBO196628 TLK196628 TVG196628 UFC196628 UOY196628 UYU196628 VIQ196628 VSM196628 WCI196628 WME196628 WWA196628 S262164 JO262164 TK262164 ADG262164 ANC262164 AWY262164 BGU262164 BQQ262164 CAM262164 CKI262164 CUE262164 DEA262164 DNW262164 DXS262164 EHO262164 ERK262164 FBG262164 FLC262164 FUY262164 GEU262164 GOQ262164 GYM262164 HII262164 HSE262164 ICA262164 ILW262164 IVS262164 JFO262164 JPK262164 JZG262164 KJC262164 KSY262164 LCU262164 LMQ262164 LWM262164 MGI262164 MQE262164 NAA262164 NJW262164 NTS262164 ODO262164 ONK262164 OXG262164 PHC262164 PQY262164 QAU262164 QKQ262164 QUM262164 REI262164 ROE262164 RYA262164 SHW262164 SRS262164 TBO262164 TLK262164 TVG262164 UFC262164 UOY262164 UYU262164 VIQ262164 VSM262164 WCI262164 WME262164 WWA262164 S327700 JO327700 TK327700 ADG327700 ANC327700 AWY327700 BGU327700 BQQ327700 CAM327700 CKI327700 CUE327700 DEA327700 DNW327700 DXS327700 EHO327700 ERK327700 FBG327700 FLC327700 FUY327700 GEU327700 GOQ327700 GYM327700 HII327700 HSE327700 ICA327700 ILW327700 IVS327700 JFO327700 JPK327700 JZG327700 KJC327700 KSY327700 LCU327700 LMQ327700 LWM327700 MGI327700 MQE327700 NAA327700 NJW327700 NTS327700 ODO327700 ONK327700 OXG327700 PHC327700 PQY327700 QAU327700 QKQ327700 QUM327700 REI327700 ROE327700 RYA327700 SHW327700 SRS327700 TBO327700 TLK327700 TVG327700 UFC327700 UOY327700 UYU327700 VIQ327700 VSM327700 WCI327700 WME327700 WWA327700 S393236 JO393236 TK393236 ADG393236 ANC393236 AWY393236 BGU393236 BQQ393236 CAM393236 CKI393236 CUE393236 DEA393236 DNW393236 DXS393236 EHO393236 ERK393236 FBG393236 FLC393236 FUY393236 GEU393236 GOQ393236 GYM393236 HII393236 HSE393236 ICA393236 ILW393236 IVS393236 JFO393236 JPK393236 JZG393236 KJC393236 KSY393236 LCU393236 LMQ393236 LWM393236 MGI393236 MQE393236 NAA393236 NJW393236 NTS393236 ODO393236 ONK393236 OXG393236 PHC393236 PQY393236 QAU393236 QKQ393236 QUM393236 REI393236 ROE393236 RYA393236 SHW393236 SRS393236 TBO393236 TLK393236 TVG393236 UFC393236 UOY393236 UYU393236 VIQ393236 VSM393236 WCI393236 WME393236 WWA393236 S458772 JO458772 TK458772 ADG458772 ANC458772 AWY458772 BGU458772 BQQ458772 CAM458772 CKI458772 CUE458772 DEA458772 DNW458772 DXS458772 EHO458772 ERK458772 FBG458772 FLC458772 FUY458772 GEU458772 GOQ458772 GYM458772 HII458772 HSE458772 ICA458772 ILW458772 IVS458772 JFO458772 JPK458772 JZG458772 KJC458772 KSY458772 LCU458772 LMQ458772 LWM458772 MGI458772 MQE458772 NAA458772 NJW458772 NTS458772 ODO458772 ONK458772 OXG458772 PHC458772 PQY458772 QAU458772 QKQ458772 QUM458772 REI458772 ROE458772 RYA458772 SHW458772 SRS458772 TBO458772 TLK458772 TVG458772 UFC458772 UOY458772 UYU458772 VIQ458772 VSM458772 WCI458772 WME458772 WWA458772 S524308 JO524308 TK524308 ADG524308 ANC524308 AWY524308 BGU524308 BQQ524308 CAM524308 CKI524308 CUE524308 DEA524308 DNW524308 DXS524308 EHO524308 ERK524308 FBG524308 FLC524308 FUY524308 GEU524308 GOQ524308 GYM524308 HII524308 HSE524308 ICA524308 ILW524308 IVS524308 JFO524308 JPK524308 JZG524308 KJC524308 KSY524308 LCU524308 LMQ524308 LWM524308 MGI524308 MQE524308 NAA524308 NJW524308 NTS524308 ODO524308 ONK524308 OXG524308 PHC524308 PQY524308 QAU524308 QKQ524308 QUM524308 REI524308 ROE524308 RYA524308 SHW524308 SRS524308 TBO524308 TLK524308 TVG524308 UFC524308 UOY524308 UYU524308 VIQ524308 VSM524308 WCI524308 WME524308 WWA524308 S589844 JO589844 TK589844 ADG589844 ANC589844 AWY589844 BGU589844 BQQ589844 CAM589844 CKI589844 CUE589844 DEA589844 DNW589844 DXS589844 EHO589844 ERK589844 FBG589844 FLC589844 FUY589844 GEU589844 GOQ589844 GYM589844 HII589844 HSE589844 ICA589844 ILW589844 IVS589844 JFO589844 JPK589844 JZG589844 KJC589844 KSY589844 LCU589844 LMQ589844 LWM589844 MGI589844 MQE589844 NAA589844 NJW589844 NTS589844 ODO589844 ONK589844 OXG589844 PHC589844 PQY589844 QAU589844 QKQ589844 QUM589844 REI589844 ROE589844 RYA589844 SHW589844 SRS589844 TBO589844 TLK589844 TVG589844 UFC589844 UOY589844 UYU589844 VIQ589844 VSM589844 WCI589844 WME589844 WWA589844 S655380 JO655380 TK655380 ADG655380 ANC655380 AWY655380 BGU655380 BQQ655380 CAM655380 CKI655380 CUE655380 DEA655380 DNW655380 DXS655380 EHO655380 ERK655380 FBG655380 FLC655380 FUY655380 GEU655380 GOQ655380 GYM655380 HII655380 HSE655380 ICA655380 ILW655380 IVS655380 JFO655380 JPK655380 JZG655380 KJC655380 KSY655380 LCU655380 LMQ655380 LWM655380 MGI655380 MQE655380 NAA655380 NJW655380 NTS655380 ODO655380 ONK655380 OXG655380 PHC655380 PQY655380 QAU655380 QKQ655380 QUM655380 REI655380 ROE655380 RYA655380 SHW655380 SRS655380 TBO655380 TLK655380 TVG655380 UFC655380 UOY655380 UYU655380 VIQ655380 VSM655380 WCI655380 WME655380 WWA655380 S720916 JO720916 TK720916 ADG720916 ANC720916 AWY720916 BGU720916 BQQ720916 CAM720916 CKI720916 CUE720916 DEA720916 DNW720916 DXS720916 EHO720916 ERK720916 FBG720916 FLC720916 FUY720916 GEU720916 GOQ720916 GYM720916 HII720916 HSE720916 ICA720916 ILW720916 IVS720916 JFO720916 JPK720916 JZG720916 KJC720916 KSY720916 LCU720916 LMQ720916 LWM720916 MGI720916 MQE720916 NAA720916 NJW720916 NTS720916 ODO720916 ONK720916 OXG720916 PHC720916 PQY720916 QAU720916 QKQ720916 QUM720916 REI720916 ROE720916 RYA720916 SHW720916 SRS720916 TBO720916 TLK720916 TVG720916 UFC720916 UOY720916 UYU720916 VIQ720916 VSM720916 WCI720916 WME720916 WWA720916 S786452 JO786452 TK786452 ADG786452 ANC786452 AWY786452 BGU786452 BQQ786452 CAM786452 CKI786452 CUE786452 DEA786452 DNW786452 DXS786452 EHO786452 ERK786452 FBG786452 FLC786452 FUY786452 GEU786452 GOQ786452 GYM786452 HII786452 HSE786452 ICA786452 ILW786452 IVS786452 JFO786452 JPK786452 JZG786452 KJC786452 KSY786452 LCU786452 LMQ786452 LWM786452 MGI786452 MQE786452 NAA786452 NJW786452 NTS786452 ODO786452 ONK786452 OXG786452 PHC786452 PQY786452 QAU786452 QKQ786452 QUM786452 REI786452 ROE786452 RYA786452 SHW786452 SRS786452 TBO786452 TLK786452 TVG786452 UFC786452 UOY786452 UYU786452 VIQ786452 VSM786452 WCI786452 WME786452 WWA786452 S851988 JO851988 TK851988 ADG851988 ANC851988 AWY851988 BGU851988 BQQ851988 CAM851988 CKI851988 CUE851988 DEA851988 DNW851988 DXS851988 EHO851988 ERK851988 FBG851988 FLC851988 FUY851988 GEU851988 GOQ851988 GYM851988 HII851988 HSE851988 ICA851988 ILW851988 IVS851988 JFO851988 JPK851988 JZG851988 KJC851988 KSY851988 LCU851988 LMQ851988 LWM851988 MGI851988 MQE851988 NAA851988 NJW851988 NTS851988 ODO851988 ONK851988 OXG851988 PHC851988 PQY851988 QAU851988 QKQ851988 QUM851988 REI851988 ROE851988 RYA851988 SHW851988 SRS851988 TBO851988 TLK851988 TVG851988 UFC851988 UOY851988 UYU851988 VIQ851988 VSM851988 WCI851988 WME851988 WWA851988 S917524 JO917524 TK917524 ADG917524 ANC917524 AWY917524 BGU917524 BQQ917524 CAM917524 CKI917524 CUE917524 DEA917524 DNW917524 DXS917524 EHO917524 ERK917524 FBG917524 FLC917524 FUY917524 GEU917524 GOQ917524 GYM917524 HII917524 HSE917524 ICA917524 ILW917524 IVS917524 JFO917524 JPK917524 JZG917524 KJC917524 KSY917524 LCU917524 LMQ917524 LWM917524 MGI917524 MQE917524 NAA917524 NJW917524 NTS917524 ODO917524 ONK917524 OXG917524 PHC917524 PQY917524 QAU917524 QKQ917524 QUM917524 REI917524 ROE917524 RYA917524 SHW917524 SRS917524 TBO917524 TLK917524 TVG917524 UFC917524 UOY917524 UYU917524 VIQ917524 VSM917524 WCI917524 WME917524 WWA917524 S983060 JO983060 TK983060 ADG983060 ANC983060 AWY983060 BGU983060 BQQ983060 CAM983060 CKI983060 CUE983060 DEA983060 DNW983060 DXS983060 EHO983060 ERK983060 FBG983060 FLC983060 FUY983060 GEU983060 GOQ983060 GYM983060 HII983060 HSE983060 ICA983060 ILW983060 IVS983060 JFO983060 JPK983060 JZG983060 KJC983060 KSY983060 LCU983060 LMQ983060 LWM983060 MGI983060 MQE983060 NAA983060 NJW983060 NTS983060 ODO983060 ONK983060 OXG983060 PHC983060 PQY983060 QAU983060 QKQ983060 QUM983060 REI983060 ROE983060 RYA983060 SHW983060 SRS983060 TBO983060 TLK983060 TVG983060 UFC983060 UOY983060 UYU983060 VIQ983060 VSM983060 WCI983060 WME983060 WWA983060 U458772 U524308 JQ65556 TM65556 ADI65556 ANE65556 AXA65556 BGW65556 BQS65556 CAO65556 CKK65556 CUG65556 DEC65556 DNY65556 DXU65556 EHQ65556 ERM65556 FBI65556 FLE65556 FVA65556 GEW65556 GOS65556 GYO65556 HIK65556 HSG65556 ICC65556 ILY65556 IVU65556 JFQ65556 JPM65556 JZI65556 KJE65556 KTA65556 LCW65556 LMS65556 LWO65556 MGK65556 MQG65556 NAC65556 NJY65556 NTU65556 ODQ65556 ONM65556 OXI65556 PHE65556 PRA65556 QAW65556 QKS65556 QUO65556 REK65556 ROG65556 RYC65556 SHY65556 SRU65556 TBQ65556 TLM65556 TVI65556 UFE65556 UPA65556 UYW65556 VIS65556 VSO65556 WCK65556 WMG65556 WWC65556 U589844 JQ131092 TM131092 ADI131092 ANE131092 AXA131092 BGW131092 BQS131092 CAO131092 CKK131092 CUG131092 DEC131092 DNY131092 DXU131092 EHQ131092 ERM131092 FBI131092 FLE131092 FVA131092 GEW131092 GOS131092 GYO131092 HIK131092 HSG131092 ICC131092 ILY131092 IVU131092 JFQ131092 JPM131092 JZI131092 KJE131092 KTA131092 LCW131092 LMS131092 LWO131092 MGK131092 MQG131092 NAC131092 NJY131092 NTU131092 ODQ131092 ONM131092 OXI131092 PHE131092 PRA131092 QAW131092 QKS131092 QUO131092 REK131092 ROG131092 RYC131092 SHY131092 SRU131092 TBQ131092 TLM131092 TVI131092 UFE131092 UPA131092 UYW131092 VIS131092 VSO131092 WCK131092 WMG131092 WWC131092 U655380 JQ196628 TM196628 ADI196628 ANE196628 AXA196628 BGW196628 BQS196628 CAO196628 CKK196628 CUG196628 DEC196628 DNY196628 DXU196628 EHQ196628 ERM196628 FBI196628 FLE196628 FVA196628 GEW196628 GOS196628 GYO196628 HIK196628 HSG196628 ICC196628 ILY196628 IVU196628 JFQ196628 JPM196628 JZI196628 KJE196628 KTA196628 LCW196628 LMS196628 LWO196628 MGK196628 MQG196628 NAC196628 NJY196628 NTU196628 ODQ196628 ONM196628 OXI196628 PHE196628 PRA196628 QAW196628 QKS196628 QUO196628 REK196628 ROG196628 RYC196628 SHY196628 SRU196628 TBQ196628 TLM196628 TVI196628 UFE196628 UPA196628 UYW196628 VIS196628 VSO196628 WCK196628 WMG196628 WWC196628 U720916 JQ262164 TM262164 ADI262164 ANE262164 AXA262164 BGW262164 BQS262164 CAO262164 CKK262164 CUG262164 DEC262164 DNY262164 DXU262164 EHQ262164 ERM262164 FBI262164 FLE262164 FVA262164 GEW262164 GOS262164 GYO262164 HIK262164 HSG262164 ICC262164 ILY262164 IVU262164 JFQ262164 JPM262164 JZI262164 KJE262164 KTA262164 LCW262164 LMS262164 LWO262164 MGK262164 MQG262164 NAC262164 NJY262164 NTU262164 ODQ262164 ONM262164 OXI262164 PHE262164 PRA262164 QAW262164 QKS262164 QUO262164 REK262164 ROG262164 RYC262164 SHY262164 SRU262164 TBQ262164 TLM262164 TVI262164 UFE262164 UPA262164 UYW262164 VIS262164 VSO262164 WCK262164 WMG262164 WWC262164 U786452 JQ327700 TM327700 ADI327700 ANE327700 AXA327700 BGW327700 BQS327700 CAO327700 CKK327700 CUG327700 DEC327700 DNY327700 DXU327700 EHQ327700 ERM327700 FBI327700 FLE327700 FVA327700 GEW327700 GOS327700 GYO327700 HIK327700 HSG327700 ICC327700 ILY327700 IVU327700 JFQ327700 JPM327700 JZI327700 KJE327700 KTA327700 LCW327700 LMS327700 LWO327700 MGK327700 MQG327700 NAC327700 NJY327700 NTU327700 ODQ327700 ONM327700 OXI327700 PHE327700 PRA327700 QAW327700 QKS327700 QUO327700 REK327700 ROG327700 RYC327700 SHY327700 SRU327700 TBQ327700 TLM327700 TVI327700 UFE327700 UPA327700 UYW327700 VIS327700 VSO327700 WCK327700 WMG327700 WWC327700 U851988 JQ393236 TM393236 ADI393236 ANE393236 AXA393236 BGW393236 BQS393236 CAO393236 CKK393236 CUG393236 DEC393236 DNY393236 DXU393236 EHQ393236 ERM393236 FBI393236 FLE393236 FVA393236 GEW393236 GOS393236 GYO393236 HIK393236 HSG393236 ICC393236 ILY393236 IVU393236 JFQ393236 JPM393236 JZI393236 KJE393236 KTA393236 LCW393236 LMS393236 LWO393236 MGK393236 MQG393236 NAC393236 NJY393236 NTU393236 ODQ393236 ONM393236 OXI393236 PHE393236 PRA393236 QAW393236 QKS393236 QUO393236 REK393236 ROG393236 RYC393236 SHY393236 SRU393236 TBQ393236 TLM393236 TVI393236 UFE393236 UPA393236 UYW393236 VIS393236 VSO393236 WCK393236 WMG393236 WWC393236 U917524 JQ458772 TM458772 ADI458772 ANE458772 AXA458772 BGW458772 BQS458772 CAO458772 CKK458772 CUG458772 DEC458772 DNY458772 DXU458772 EHQ458772 ERM458772 FBI458772 FLE458772 FVA458772 GEW458772 GOS458772 GYO458772 HIK458772 HSG458772 ICC458772 ILY458772 IVU458772 JFQ458772 JPM458772 JZI458772 KJE458772 KTA458772 LCW458772 LMS458772 LWO458772 MGK458772 MQG458772 NAC458772 NJY458772 NTU458772 ODQ458772 ONM458772 OXI458772 PHE458772 PRA458772 QAW458772 QKS458772 QUO458772 REK458772 ROG458772 RYC458772 SHY458772 SRU458772 TBQ458772 TLM458772 TVI458772 UFE458772 UPA458772 UYW458772 VIS458772 VSO458772 WCK458772 WMG458772 WWC458772 U983060 JQ524308 TM524308 ADI524308 ANE524308 AXA524308 BGW524308 BQS524308 CAO524308 CKK524308 CUG524308 DEC524308 DNY524308 DXU524308 EHQ524308 ERM524308 FBI524308 FLE524308 FVA524308 GEW524308 GOS524308 GYO524308 HIK524308 HSG524308 ICC524308 ILY524308 IVU524308 JFQ524308 JPM524308 JZI524308 KJE524308 KTA524308 LCW524308 LMS524308 LWO524308 MGK524308 MQG524308 NAC524308 NJY524308 NTU524308 ODQ524308 ONM524308 OXI524308 PHE524308 PRA524308 QAW524308 QKS524308 QUO524308 REK524308 ROG524308 RYC524308 SHY524308 SRU524308 TBQ524308 TLM524308 TVI524308 UFE524308 UPA524308 UYW524308 VIS524308 VSO524308 WCK524308 WMG524308 WWC524308 U65556 JQ589844 TM589844 ADI589844 ANE589844 AXA589844 BGW589844 BQS589844 CAO589844 CKK589844 CUG589844 DEC589844 DNY589844 DXU589844 EHQ589844 ERM589844 FBI589844 FLE589844 FVA589844 GEW589844 GOS589844 GYO589844 HIK589844 HSG589844 ICC589844 ILY589844 IVU589844 JFQ589844 JPM589844 JZI589844 KJE589844 KTA589844 LCW589844 LMS589844 LWO589844 MGK589844 MQG589844 NAC589844 NJY589844 NTU589844 ODQ589844 ONM589844 OXI589844 PHE589844 PRA589844 QAW589844 QKS589844 QUO589844 REK589844 ROG589844 RYC589844 SHY589844 SRU589844 TBQ589844 TLM589844 TVI589844 UFE589844 UPA589844 UYW589844 VIS589844 VSO589844 WCK589844 WMG589844 WWC589844 U131092 JQ655380 TM655380 ADI655380 ANE655380 AXA655380 BGW655380 BQS655380 CAO655380 CKK655380 CUG655380 DEC655380 DNY655380 DXU655380 EHQ655380 ERM655380 FBI655380 FLE655380 FVA655380 GEW655380 GOS655380 GYO655380 HIK655380 HSG655380 ICC655380 ILY655380 IVU655380 JFQ655380 JPM655380 JZI655380 KJE655380 KTA655380 LCW655380 LMS655380 LWO655380 MGK655380 MQG655380 NAC655380 NJY655380 NTU655380 ODQ655380 ONM655380 OXI655380 PHE655380 PRA655380 QAW655380 QKS655380 QUO655380 REK655380 ROG655380 RYC655380 SHY655380 SRU655380 TBQ655380 TLM655380 TVI655380 UFE655380 UPA655380 UYW655380 VIS655380 VSO655380 WCK655380 WMG655380 WWC655380 U196628 JQ720916 TM720916 ADI720916 ANE720916 AXA720916 BGW720916 BQS720916 CAO720916 CKK720916 CUG720916 DEC720916 DNY720916 DXU720916 EHQ720916 ERM720916 FBI720916 FLE720916 FVA720916 GEW720916 GOS720916 GYO720916 HIK720916 HSG720916 ICC720916 ILY720916 IVU720916 JFQ720916 JPM720916 JZI720916 KJE720916 KTA720916 LCW720916 LMS720916 LWO720916 MGK720916 MQG720916 NAC720916 NJY720916 NTU720916 ODQ720916 ONM720916 OXI720916 PHE720916 PRA720916 QAW720916 QKS720916 QUO720916 REK720916 ROG720916 RYC720916 SHY720916 SRU720916 TBQ720916 TLM720916 TVI720916 UFE720916 UPA720916 UYW720916 VIS720916 VSO720916 WCK720916 WMG720916 WWC720916 WWC24 JQ786452 TM786452 ADI786452 ANE786452 AXA786452 BGW786452 BQS786452 CAO786452 CKK786452 CUG786452 DEC786452 DNY786452 DXU786452 EHQ786452 ERM786452 FBI786452 FLE786452 FVA786452 GEW786452 GOS786452 GYO786452 HIK786452 HSG786452 ICC786452 ILY786452 IVU786452 JFQ786452 JPM786452 JZI786452 KJE786452 KTA786452 LCW786452 LMS786452 LWO786452 MGK786452 MQG786452 NAC786452 NJY786452 NTU786452 ODQ786452 ONM786452 OXI786452 PHE786452 PRA786452 QAW786452 QKS786452 QUO786452 REK786452 ROG786452 RYC786452 SHY786452 SRU786452 TBQ786452 TLM786452 TVI786452 UFE786452 UPA786452 UYW786452 VIS786452 VSO786452 WCK786452 WMG786452 WWC786452 U262164 JQ851988 TM851988 ADI851988 ANE851988 AXA851988 BGW851988 BQS851988 CAO851988 CKK851988 CUG851988 DEC851988 DNY851988 DXU851988 EHQ851988 ERM851988 FBI851988 FLE851988 FVA851988 GEW851988 GOS851988 GYO851988 HIK851988 HSG851988 ICC851988 ILY851988 IVU851988 JFQ851988 JPM851988 JZI851988 KJE851988 KTA851988 LCW851988 LMS851988 LWO851988 MGK851988 MQG851988 NAC851988 NJY851988 NTU851988 ODQ851988 ONM851988 OXI851988 PHE851988 PRA851988 QAW851988 QKS851988 QUO851988 REK851988 ROG851988 RYC851988 SHY851988 SRU851988 TBQ851988 TLM851988 TVI851988 UFE851988 UPA851988 UYW851988 VIS851988 VSO851988 WCK851988 WMG851988 WWC851988 JQ917524 TM917524 ADI917524 ANE917524 AXA917524 BGW917524 BQS917524 CAO917524 CKK917524 CUG917524 DEC917524 DNY917524 DXU917524 EHQ917524 ERM917524 FBI917524 FLE917524 FVA917524 GEW917524 GOS917524 GYO917524 HIK917524 HSG917524 ICC917524 ILY917524 IVU917524 JFQ917524 JPM917524 JZI917524 KJE917524 KTA917524 LCW917524 LMS917524 LWO917524 MGK917524 MQG917524 NAC917524 NJY917524 NTU917524 ODQ917524 ONM917524 OXI917524 PHE917524 PRA917524 QAW917524 QKS917524 QUO917524 REK917524 ROG917524 RYC917524 SHY917524 SRU917524 TBQ917524 TLM917524 TVI917524 UFE917524 UPA917524 UYW917524 VIS917524 VSO917524 WCK917524 WMG917524 WWC917524 WWC983060 JQ983060 TM983060 ADI983060 ANE983060 AXA983060 BGW983060 BQS983060 CAO983060 CKK983060 CUG983060 DEC983060 DNY983060 DXU983060 EHQ983060 ERM983060 FBI983060 FLE983060 FVA983060 GEW983060 GOS983060 GYO983060 HIK983060 HSG983060 ICC983060 ILY983060 IVU983060 JFQ983060 JPM983060 JZI983060 KJE983060 KTA983060 LCW983060 LMS983060 LWO983060 MGK983060 MQG983060 NAC983060 NJY983060 NTU983060 ODQ983060 ONM983060 OXI983060 PHE983060 PRA983060 QAW983060 QKS983060 QUO983060 REK983060 ROG983060 RYC983060 SHY983060 SRU983060 TBQ983060 TLM983060 TVI983060 UFE983060 UPA983060 UYW983060 VIS983060 VSO983060 WCK983060 WMG983060 WMG24 WCK24 VSO24 VIS24 UYW24 UPA24 UFE24 TVI24 TLM24 TBQ24 SRU24 SHY24 RYC24 ROG24 REK24 QUO24 QKS24 QAW24 PRA24 PHE24 OXI24 ONM24 ODQ24 NTU24 NJY24 NAC24 MQG24 MGK24 LWO24 LMS24 LCW24 KTA24 KJE24 JZI24 JPM24 JFQ24 IVU24 ILY24 ICC24 HSG24 HIK24 GYO24 GOS24 GEW24 FVA24 FLE24 FBI24 ERM24 EHQ24 DXU24 DNY24 DEC24 CUG24 CKK24 CAO24 BQS24 BGW24 AXA24 ANE24 ADI24 TM24 TK24 JQ24 WWA24 WME24 WCI24 VSM24 VIQ24 UYU24 UOY24 UFC24 TVG24 TLK24 TBO24 SRS24 SHW24 RYA24 ROE24 REI24 QUM24 QKQ24 QAU24 PQY24 PHC24 OXG24 ONK24 ODO24 NTS24 NJW24 NAA24 MQE24 MGI24 LWM24 LMQ24 LCU24 KSY24 KJC24 JZG24 JPK24 JFO24 IVS24 ILW24 ICA24 HSE24 HII24 GYM24 GOQ24 GEU24 FUY24 FLC24 FBG24 ERK24 EHO24 DXS24 DNW24 DEA24 CUE24 CKI24 CAM24 BQQ24 BGU24 AWY24 ANC24 ADG24 JO24 U24 U327700 U393236 S2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56 JN65556 TJ65556 ADF65556 ANB65556 AWX65556 BGT65556 BQP65556 CAL65556 CKH65556 CUD65556 DDZ65556 DNV65556 DXR65556 EHN65556 ERJ65556 FBF65556 FLB65556 FUX65556 GET65556 GOP65556 GYL65556 HIH65556 HSD65556 IBZ65556 ILV65556 IVR65556 JFN65556 JPJ65556 JZF65556 KJB65556 KSX65556 LCT65556 LMP65556 LWL65556 MGH65556 MQD65556 MZZ65556 NJV65556 NTR65556 ODN65556 ONJ65556 OXF65556 PHB65556 PQX65556 QAT65556 QKP65556 QUL65556 REH65556 ROD65556 RXZ65556 SHV65556 SRR65556 TBN65556 TLJ65556 TVF65556 UFB65556 UOX65556 UYT65556 VIP65556 VSL65556 WCH65556 WMD65556 WVZ65556 R131092 JN131092 TJ131092 ADF131092 ANB131092 AWX131092 BGT131092 BQP131092 CAL131092 CKH131092 CUD131092 DDZ131092 DNV131092 DXR131092 EHN131092 ERJ131092 FBF131092 FLB131092 FUX131092 GET131092 GOP131092 GYL131092 HIH131092 HSD131092 IBZ131092 ILV131092 IVR131092 JFN131092 JPJ131092 JZF131092 KJB131092 KSX131092 LCT131092 LMP131092 LWL131092 MGH131092 MQD131092 MZZ131092 NJV131092 NTR131092 ODN131092 ONJ131092 OXF131092 PHB131092 PQX131092 QAT131092 QKP131092 QUL131092 REH131092 ROD131092 RXZ131092 SHV131092 SRR131092 TBN131092 TLJ131092 TVF131092 UFB131092 UOX131092 UYT131092 VIP131092 VSL131092 WCH131092 WMD131092 WVZ131092 R196628 JN196628 TJ196628 ADF196628 ANB196628 AWX196628 BGT196628 BQP196628 CAL196628 CKH196628 CUD196628 DDZ196628 DNV196628 DXR196628 EHN196628 ERJ196628 FBF196628 FLB196628 FUX196628 GET196628 GOP196628 GYL196628 HIH196628 HSD196628 IBZ196628 ILV196628 IVR196628 JFN196628 JPJ196628 JZF196628 KJB196628 KSX196628 LCT196628 LMP196628 LWL196628 MGH196628 MQD196628 MZZ196628 NJV196628 NTR196628 ODN196628 ONJ196628 OXF196628 PHB196628 PQX196628 QAT196628 QKP196628 QUL196628 REH196628 ROD196628 RXZ196628 SHV196628 SRR196628 TBN196628 TLJ196628 TVF196628 UFB196628 UOX196628 UYT196628 VIP196628 VSL196628 WCH196628 WMD196628 WVZ196628 R262164 JN262164 TJ262164 ADF262164 ANB262164 AWX262164 BGT262164 BQP262164 CAL262164 CKH262164 CUD262164 DDZ262164 DNV262164 DXR262164 EHN262164 ERJ262164 FBF262164 FLB262164 FUX262164 GET262164 GOP262164 GYL262164 HIH262164 HSD262164 IBZ262164 ILV262164 IVR262164 JFN262164 JPJ262164 JZF262164 KJB262164 KSX262164 LCT262164 LMP262164 LWL262164 MGH262164 MQD262164 MZZ262164 NJV262164 NTR262164 ODN262164 ONJ262164 OXF262164 PHB262164 PQX262164 QAT262164 QKP262164 QUL262164 REH262164 ROD262164 RXZ262164 SHV262164 SRR262164 TBN262164 TLJ262164 TVF262164 UFB262164 UOX262164 UYT262164 VIP262164 VSL262164 WCH262164 WMD262164 WVZ262164 R327700 JN327700 TJ327700 ADF327700 ANB327700 AWX327700 BGT327700 BQP327700 CAL327700 CKH327700 CUD327700 DDZ327700 DNV327700 DXR327700 EHN327700 ERJ327700 FBF327700 FLB327700 FUX327700 GET327700 GOP327700 GYL327700 HIH327700 HSD327700 IBZ327700 ILV327700 IVR327700 JFN327700 JPJ327700 JZF327700 KJB327700 KSX327700 LCT327700 LMP327700 LWL327700 MGH327700 MQD327700 MZZ327700 NJV327700 NTR327700 ODN327700 ONJ327700 OXF327700 PHB327700 PQX327700 QAT327700 QKP327700 QUL327700 REH327700 ROD327700 RXZ327700 SHV327700 SRR327700 TBN327700 TLJ327700 TVF327700 UFB327700 UOX327700 UYT327700 VIP327700 VSL327700 WCH327700 WMD327700 WVZ327700 R393236 JN393236 TJ393236 ADF393236 ANB393236 AWX393236 BGT393236 BQP393236 CAL393236 CKH393236 CUD393236 DDZ393236 DNV393236 DXR393236 EHN393236 ERJ393236 FBF393236 FLB393236 FUX393236 GET393236 GOP393236 GYL393236 HIH393236 HSD393236 IBZ393236 ILV393236 IVR393236 JFN393236 JPJ393236 JZF393236 KJB393236 KSX393236 LCT393236 LMP393236 LWL393236 MGH393236 MQD393236 MZZ393236 NJV393236 NTR393236 ODN393236 ONJ393236 OXF393236 PHB393236 PQX393236 QAT393236 QKP393236 QUL393236 REH393236 ROD393236 RXZ393236 SHV393236 SRR393236 TBN393236 TLJ393236 TVF393236 UFB393236 UOX393236 UYT393236 VIP393236 VSL393236 WCH393236 WMD393236 WVZ393236 R458772 JN458772 TJ458772 ADF458772 ANB458772 AWX458772 BGT458772 BQP458772 CAL458772 CKH458772 CUD458772 DDZ458772 DNV458772 DXR458772 EHN458772 ERJ458772 FBF458772 FLB458772 FUX458772 GET458772 GOP458772 GYL458772 HIH458772 HSD458772 IBZ458772 ILV458772 IVR458772 JFN458772 JPJ458772 JZF458772 KJB458772 KSX458772 LCT458772 LMP458772 LWL458772 MGH458772 MQD458772 MZZ458772 NJV458772 NTR458772 ODN458772 ONJ458772 OXF458772 PHB458772 PQX458772 QAT458772 QKP458772 QUL458772 REH458772 ROD458772 RXZ458772 SHV458772 SRR458772 TBN458772 TLJ458772 TVF458772 UFB458772 UOX458772 UYT458772 VIP458772 VSL458772 WCH458772 WMD458772 WVZ458772 R524308 JN524308 TJ524308 ADF524308 ANB524308 AWX524308 BGT524308 BQP524308 CAL524308 CKH524308 CUD524308 DDZ524308 DNV524308 DXR524308 EHN524308 ERJ524308 FBF524308 FLB524308 FUX524308 GET524308 GOP524308 GYL524308 HIH524308 HSD524308 IBZ524308 ILV524308 IVR524308 JFN524308 JPJ524308 JZF524308 KJB524308 KSX524308 LCT524308 LMP524308 LWL524308 MGH524308 MQD524308 MZZ524308 NJV524308 NTR524308 ODN524308 ONJ524308 OXF524308 PHB524308 PQX524308 QAT524308 QKP524308 QUL524308 REH524308 ROD524308 RXZ524308 SHV524308 SRR524308 TBN524308 TLJ524308 TVF524308 UFB524308 UOX524308 UYT524308 VIP524308 VSL524308 WCH524308 WMD524308 WVZ524308 R589844 JN589844 TJ589844 ADF589844 ANB589844 AWX589844 BGT589844 BQP589844 CAL589844 CKH589844 CUD589844 DDZ589844 DNV589844 DXR589844 EHN589844 ERJ589844 FBF589844 FLB589844 FUX589844 GET589844 GOP589844 GYL589844 HIH589844 HSD589844 IBZ589844 ILV589844 IVR589844 JFN589844 JPJ589844 JZF589844 KJB589844 KSX589844 LCT589844 LMP589844 LWL589844 MGH589844 MQD589844 MZZ589844 NJV589844 NTR589844 ODN589844 ONJ589844 OXF589844 PHB589844 PQX589844 QAT589844 QKP589844 QUL589844 REH589844 ROD589844 RXZ589844 SHV589844 SRR589844 TBN589844 TLJ589844 TVF589844 UFB589844 UOX589844 UYT589844 VIP589844 VSL589844 WCH589844 WMD589844 WVZ589844 R655380 JN655380 TJ655380 ADF655380 ANB655380 AWX655380 BGT655380 BQP655380 CAL655380 CKH655380 CUD655380 DDZ655380 DNV655380 DXR655380 EHN655380 ERJ655380 FBF655380 FLB655380 FUX655380 GET655380 GOP655380 GYL655380 HIH655380 HSD655380 IBZ655380 ILV655380 IVR655380 JFN655380 JPJ655380 JZF655380 KJB655380 KSX655380 LCT655380 LMP655380 LWL655380 MGH655380 MQD655380 MZZ655380 NJV655380 NTR655380 ODN655380 ONJ655380 OXF655380 PHB655380 PQX655380 QAT655380 QKP655380 QUL655380 REH655380 ROD655380 RXZ655380 SHV655380 SRR655380 TBN655380 TLJ655380 TVF655380 UFB655380 UOX655380 UYT655380 VIP655380 VSL655380 WCH655380 WMD655380 WVZ655380 R720916 JN720916 TJ720916 ADF720916 ANB720916 AWX720916 BGT720916 BQP720916 CAL720916 CKH720916 CUD720916 DDZ720916 DNV720916 DXR720916 EHN720916 ERJ720916 FBF720916 FLB720916 FUX720916 GET720916 GOP720916 GYL720916 HIH720916 HSD720916 IBZ720916 ILV720916 IVR720916 JFN720916 JPJ720916 JZF720916 KJB720916 KSX720916 LCT720916 LMP720916 LWL720916 MGH720916 MQD720916 MZZ720916 NJV720916 NTR720916 ODN720916 ONJ720916 OXF720916 PHB720916 PQX720916 QAT720916 QKP720916 QUL720916 REH720916 ROD720916 RXZ720916 SHV720916 SRR720916 TBN720916 TLJ720916 TVF720916 UFB720916 UOX720916 UYT720916 VIP720916 VSL720916 WCH720916 WMD720916 WVZ720916 R786452 JN786452 TJ786452 ADF786452 ANB786452 AWX786452 BGT786452 BQP786452 CAL786452 CKH786452 CUD786452 DDZ786452 DNV786452 DXR786452 EHN786452 ERJ786452 FBF786452 FLB786452 FUX786452 GET786452 GOP786452 GYL786452 HIH786452 HSD786452 IBZ786452 ILV786452 IVR786452 JFN786452 JPJ786452 JZF786452 KJB786452 KSX786452 LCT786452 LMP786452 LWL786452 MGH786452 MQD786452 MZZ786452 NJV786452 NTR786452 ODN786452 ONJ786452 OXF786452 PHB786452 PQX786452 QAT786452 QKP786452 QUL786452 REH786452 ROD786452 RXZ786452 SHV786452 SRR786452 TBN786452 TLJ786452 TVF786452 UFB786452 UOX786452 UYT786452 VIP786452 VSL786452 WCH786452 WMD786452 WVZ786452 R851988 JN851988 TJ851988 ADF851988 ANB851988 AWX851988 BGT851988 BQP851988 CAL851988 CKH851988 CUD851988 DDZ851988 DNV851988 DXR851988 EHN851988 ERJ851988 FBF851988 FLB851988 FUX851988 GET851988 GOP851988 GYL851988 HIH851988 HSD851988 IBZ851988 ILV851988 IVR851988 JFN851988 JPJ851988 JZF851988 KJB851988 KSX851988 LCT851988 LMP851988 LWL851988 MGH851988 MQD851988 MZZ851988 NJV851988 NTR851988 ODN851988 ONJ851988 OXF851988 PHB851988 PQX851988 QAT851988 QKP851988 QUL851988 REH851988 ROD851988 RXZ851988 SHV851988 SRR851988 TBN851988 TLJ851988 TVF851988 UFB851988 UOX851988 UYT851988 VIP851988 VSL851988 WCH851988 WMD851988 WVZ851988 R917524 JN917524 TJ917524 ADF917524 ANB917524 AWX917524 BGT917524 BQP917524 CAL917524 CKH917524 CUD917524 DDZ917524 DNV917524 DXR917524 EHN917524 ERJ917524 FBF917524 FLB917524 FUX917524 GET917524 GOP917524 GYL917524 HIH917524 HSD917524 IBZ917524 ILV917524 IVR917524 JFN917524 JPJ917524 JZF917524 KJB917524 KSX917524 LCT917524 LMP917524 LWL917524 MGH917524 MQD917524 MZZ917524 NJV917524 NTR917524 ODN917524 ONJ917524 OXF917524 PHB917524 PQX917524 QAT917524 QKP917524 QUL917524 REH917524 ROD917524 RXZ917524 SHV917524 SRR917524 TBN917524 TLJ917524 TVF917524 UFB917524 UOX917524 UYT917524 VIP917524 VSL917524 WCH917524 WMD917524 WVZ917524 R983060 JN983060 TJ983060 ADF983060 ANB983060 AWX983060 BGT983060 BQP983060 CAL983060 CKH983060 CUD983060 DDZ983060 DNV983060 DXR983060 EHN983060 ERJ983060 FBF983060 FLB983060 FUX983060 GET983060 GOP983060 GYL983060 HIH983060 HSD983060 IBZ983060 ILV983060 IVR983060 JFN983060 JPJ983060 JZF983060 KJB983060 KSX983060 LCT983060 LMP983060 LWL983060 MGH983060 MQD983060 MZZ983060 NJV983060 NTR983060 ODN983060 ONJ983060 OXF983060 PHB983060 PQX983060 QAT983060 QKP983060 QUL983060 REH983060 ROD983060 RXZ983060 SHV983060 SRR983060 TBN983060 TLJ983060 TVF983060 UFB983060 UOX983060 UYT983060 VIP983060 VSL983060 WCH983060 WMD983060 WVZ983060 WWB983060 T65556 JP65556 TL65556 ADH65556 AND65556 AWZ65556 BGV65556 BQR65556 CAN65556 CKJ65556 CUF65556 DEB65556 DNX65556 DXT65556 EHP65556 ERL65556 FBH65556 FLD65556 FUZ65556 GEV65556 GOR65556 GYN65556 HIJ65556 HSF65556 ICB65556 ILX65556 IVT65556 JFP65556 JPL65556 JZH65556 KJD65556 KSZ65556 LCV65556 LMR65556 LWN65556 MGJ65556 MQF65556 NAB65556 NJX65556 NTT65556 ODP65556 ONL65556 OXH65556 PHD65556 PQZ65556 QAV65556 QKR65556 QUN65556 REJ65556 ROF65556 RYB65556 SHX65556 SRT65556 TBP65556 TLL65556 TVH65556 UFD65556 UOZ65556 UYV65556 VIR65556 VSN65556 WCJ65556 WMF65556 WWB65556 T131092 JP131092 TL131092 ADH131092 AND131092 AWZ131092 BGV131092 BQR131092 CAN131092 CKJ131092 CUF131092 DEB131092 DNX131092 DXT131092 EHP131092 ERL131092 FBH131092 FLD131092 FUZ131092 GEV131092 GOR131092 GYN131092 HIJ131092 HSF131092 ICB131092 ILX131092 IVT131092 JFP131092 JPL131092 JZH131092 KJD131092 KSZ131092 LCV131092 LMR131092 LWN131092 MGJ131092 MQF131092 NAB131092 NJX131092 NTT131092 ODP131092 ONL131092 OXH131092 PHD131092 PQZ131092 QAV131092 QKR131092 QUN131092 REJ131092 ROF131092 RYB131092 SHX131092 SRT131092 TBP131092 TLL131092 TVH131092 UFD131092 UOZ131092 UYV131092 VIR131092 VSN131092 WCJ131092 WMF131092 WWB131092 T196628 JP196628 TL196628 ADH196628 AND196628 AWZ196628 BGV196628 BQR196628 CAN196628 CKJ196628 CUF196628 DEB196628 DNX196628 DXT196628 EHP196628 ERL196628 FBH196628 FLD196628 FUZ196628 GEV196628 GOR196628 GYN196628 HIJ196628 HSF196628 ICB196628 ILX196628 IVT196628 JFP196628 JPL196628 JZH196628 KJD196628 KSZ196628 LCV196628 LMR196628 LWN196628 MGJ196628 MQF196628 NAB196628 NJX196628 NTT196628 ODP196628 ONL196628 OXH196628 PHD196628 PQZ196628 QAV196628 QKR196628 QUN196628 REJ196628 ROF196628 RYB196628 SHX196628 SRT196628 TBP196628 TLL196628 TVH196628 UFD196628 UOZ196628 UYV196628 VIR196628 VSN196628 WCJ196628 WMF196628 WWB196628 T262164 JP262164 TL262164 ADH262164 AND262164 AWZ262164 BGV262164 BQR262164 CAN262164 CKJ262164 CUF262164 DEB262164 DNX262164 DXT262164 EHP262164 ERL262164 FBH262164 FLD262164 FUZ262164 GEV262164 GOR262164 GYN262164 HIJ262164 HSF262164 ICB262164 ILX262164 IVT262164 JFP262164 JPL262164 JZH262164 KJD262164 KSZ262164 LCV262164 LMR262164 LWN262164 MGJ262164 MQF262164 NAB262164 NJX262164 NTT262164 ODP262164 ONL262164 OXH262164 PHD262164 PQZ262164 QAV262164 QKR262164 QUN262164 REJ262164 ROF262164 RYB262164 SHX262164 SRT262164 TBP262164 TLL262164 TVH262164 UFD262164 UOZ262164 UYV262164 VIR262164 VSN262164 WCJ262164 WMF262164 WWB262164 T327700 JP327700 TL327700 ADH327700 AND327700 AWZ327700 BGV327700 BQR327700 CAN327700 CKJ327700 CUF327700 DEB327700 DNX327700 DXT327700 EHP327700 ERL327700 FBH327700 FLD327700 FUZ327700 GEV327700 GOR327700 GYN327700 HIJ327700 HSF327700 ICB327700 ILX327700 IVT327700 JFP327700 JPL327700 JZH327700 KJD327700 KSZ327700 LCV327700 LMR327700 LWN327700 MGJ327700 MQF327700 NAB327700 NJX327700 NTT327700 ODP327700 ONL327700 OXH327700 PHD327700 PQZ327700 QAV327700 QKR327700 QUN327700 REJ327700 ROF327700 RYB327700 SHX327700 SRT327700 TBP327700 TLL327700 TVH327700 UFD327700 UOZ327700 UYV327700 VIR327700 VSN327700 WCJ327700 WMF327700 WWB327700 T393236 JP393236 TL393236 ADH393236 AND393236 AWZ393236 BGV393236 BQR393236 CAN393236 CKJ393236 CUF393236 DEB393236 DNX393236 DXT393236 EHP393236 ERL393236 FBH393236 FLD393236 FUZ393236 GEV393236 GOR393236 GYN393236 HIJ393236 HSF393236 ICB393236 ILX393236 IVT393236 JFP393236 JPL393236 JZH393236 KJD393236 KSZ393236 LCV393236 LMR393236 LWN393236 MGJ393236 MQF393236 NAB393236 NJX393236 NTT393236 ODP393236 ONL393236 OXH393236 PHD393236 PQZ393236 QAV393236 QKR393236 QUN393236 REJ393236 ROF393236 RYB393236 SHX393236 SRT393236 TBP393236 TLL393236 TVH393236 UFD393236 UOZ393236 UYV393236 VIR393236 VSN393236 WCJ393236 WMF393236 WWB393236 T458772 JP458772 TL458772 ADH458772 AND458772 AWZ458772 BGV458772 BQR458772 CAN458772 CKJ458772 CUF458772 DEB458772 DNX458772 DXT458772 EHP458772 ERL458772 FBH458772 FLD458772 FUZ458772 GEV458772 GOR458772 GYN458772 HIJ458772 HSF458772 ICB458772 ILX458772 IVT458772 JFP458772 JPL458772 JZH458772 KJD458772 KSZ458772 LCV458772 LMR458772 LWN458772 MGJ458772 MQF458772 NAB458772 NJX458772 NTT458772 ODP458772 ONL458772 OXH458772 PHD458772 PQZ458772 QAV458772 QKR458772 QUN458772 REJ458772 ROF458772 RYB458772 SHX458772 SRT458772 TBP458772 TLL458772 TVH458772 UFD458772 UOZ458772 UYV458772 VIR458772 VSN458772 WCJ458772 WMF458772 WWB458772 T524308 JP524308 TL524308 ADH524308 AND524308 AWZ524308 BGV524308 BQR524308 CAN524308 CKJ524308 CUF524308 DEB524308 DNX524308 DXT524308 EHP524308 ERL524308 FBH524308 FLD524308 FUZ524308 GEV524308 GOR524308 GYN524308 HIJ524308 HSF524308 ICB524308 ILX524308 IVT524308 JFP524308 JPL524308 JZH524308 KJD524308 KSZ524308 LCV524308 LMR524308 LWN524308 MGJ524308 MQF524308 NAB524308 NJX524308 NTT524308 ODP524308 ONL524308 OXH524308 PHD524308 PQZ524308 QAV524308 QKR524308 QUN524308 REJ524308 ROF524308 RYB524308 SHX524308 SRT524308 TBP524308 TLL524308 TVH524308 UFD524308 UOZ524308 UYV524308 VIR524308 VSN524308 WCJ524308 WMF524308 WWB524308 T589844 JP589844 TL589844 ADH589844 AND589844 AWZ589844 BGV589844 BQR589844 CAN589844 CKJ589844 CUF589844 DEB589844 DNX589844 DXT589844 EHP589844 ERL589844 FBH589844 FLD589844 FUZ589844 GEV589844 GOR589844 GYN589844 HIJ589844 HSF589844 ICB589844 ILX589844 IVT589844 JFP589844 JPL589844 JZH589844 KJD589844 KSZ589844 LCV589844 LMR589844 LWN589844 MGJ589844 MQF589844 NAB589844 NJX589844 NTT589844 ODP589844 ONL589844 OXH589844 PHD589844 PQZ589844 QAV589844 QKR589844 QUN589844 REJ589844 ROF589844 RYB589844 SHX589844 SRT589844 TBP589844 TLL589844 TVH589844 UFD589844 UOZ589844 UYV589844 VIR589844 VSN589844 WCJ589844 WMF589844 WWB589844 T655380 JP655380 TL655380 ADH655380 AND655380 AWZ655380 BGV655380 BQR655380 CAN655380 CKJ655380 CUF655380 DEB655380 DNX655380 DXT655380 EHP655380 ERL655380 FBH655380 FLD655380 FUZ655380 GEV655380 GOR655380 GYN655380 HIJ655380 HSF655380 ICB655380 ILX655380 IVT655380 JFP655380 JPL655380 JZH655380 KJD655380 KSZ655380 LCV655380 LMR655380 LWN655380 MGJ655380 MQF655380 NAB655380 NJX655380 NTT655380 ODP655380 ONL655380 OXH655380 PHD655380 PQZ655380 QAV655380 QKR655380 QUN655380 REJ655380 ROF655380 RYB655380 SHX655380 SRT655380 TBP655380 TLL655380 TVH655380 UFD655380 UOZ655380 UYV655380 VIR655380 VSN655380 WCJ655380 WMF655380 WWB655380 T720916 JP720916 TL720916 ADH720916 AND720916 AWZ720916 BGV720916 BQR720916 CAN720916 CKJ720916 CUF720916 DEB720916 DNX720916 DXT720916 EHP720916 ERL720916 FBH720916 FLD720916 FUZ720916 GEV720916 GOR720916 GYN720916 HIJ720916 HSF720916 ICB720916 ILX720916 IVT720916 JFP720916 JPL720916 JZH720916 KJD720916 KSZ720916 LCV720916 LMR720916 LWN720916 MGJ720916 MQF720916 NAB720916 NJX720916 NTT720916 ODP720916 ONL720916 OXH720916 PHD720916 PQZ720916 QAV720916 QKR720916 QUN720916 REJ720916 ROF720916 RYB720916 SHX720916 SRT720916 TBP720916 TLL720916 TVH720916 UFD720916 UOZ720916 UYV720916 VIR720916 VSN720916 WCJ720916 WMF720916 WWB720916 T786452 JP786452 TL786452 ADH786452 AND786452 AWZ786452 BGV786452 BQR786452 CAN786452 CKJ786452 CUF786452 DEB786452 DNX786452 DXT786452 EHP786452 ERL786452 FBH786452 FLD786452 FUZ786452 GEV786452 GOR786452 GYN786452 HIJ786452 HSF786452 ICB786452 ILX786452 IVT786452 JFP786452 JPL786452 JZH786452 KJD786452 KSZ786452 LCV786452 LMR786452 LWN786452 MGJ786452 MQF786452 NAB786452 NJX786452 NTT786452 ODP786452 ONL786452 OXH786452 PHD786452 PQZ786452 QAV786452 QKR786452 QUN786452 REJ786452 ROF786452 RYB786452 SHX786452 SRT786452 TBP786452 TLL786452 TVH786452 UFD786452 UOZ786452 UYV786452 VIR786452 VSN786452 WCJ786452 WMF786452 WWB786452 T851988 JP851988 TL851988 ADH851988 AND851988 AWZ851988 BGV851988 BQR851988 CAN851988 CKJ851988 CUF851988 DEB851988 DNX851988 DXT851988 EHP851988 ERL851988 FBH851988 FLD851988 FUZ851988 GEV851988 GOR851988 GYN851988 HIJ851988 HSF851988 ICB851988 ILX851988 IVT851988 JFP851988 JPL851988 JZH851988 KJD851988 KSZ851988 LCV851988 LMR851988 LWN851988 MGJ851988 MQF851988 NAB851988 NJX851988 NTT851988 ODP851988 ONL851988 OXH851988 PHD851988 PQZ851988 QAV851988 QKR851988 QUN851988 REJ851988 ROF851988 RYB851988 SHX851988 SRT851988 TBP851988 TLL851988 TVH851988 UFD851988 UOZ851988 UYV851988 VIR851988 VSN851988 WCJ851988 WMF851988 WWB851988 T917524 JP917524 TL917524 ADH917524 AND917524 AWZ917524 BGV917524 BQR917524 CAN917524 CKJ917524 CUF917524 DEB917524 DNX917524 DXT917524 EHP917524 ERL917524 FBH917524 FLD917524 FUZ917524 GEV917524 GOR917524 GYN917524 HIJ917524 HSF917524 ICB917524 ILX917524 IVT917524 JFP917524 JPL917524 JZH917524 KJD917524 KSZ917524 LCV917524 LMR917524 LWN917524 MGJ917524 MQF917524 NAB917524 NJX917524 NTT917524 ODP917524 ONL917524 OXH917524 PHD917524 PQZ917524 QAV917524 QKR917524 QUN917524 REJ917524 ROF917524 RYB917524 SHX917524 SRT917524 TBP917524 TLL917524 TVH917524 UFD917524 UOZ917524 UYV917524 VIR917524 VSN917524 WCJ917524 WMF917524 WWB917524 T983060 JP983060 TL983060 ADH983060 AND983060 AWZ983060 BGV983060 BQR983060 CAN983060 CKJ983060 CUF983060 DEB983060 DNX983060 DXT983060 EHP983060 ERL983060 FBH983060 FLD983060 FUZ983060 GEV983060 GOR983060 GYN983060 HIJ983060 HSF983060 ICB983060 ILX983060 IVT983060 JFP983060 JPL983060 JZH983060 KJD983060 KSZ983060 LCV983060 LMR983060 LWN983060 MGJ983060 MQF983060 NAB983060 NJX983060 NTT983060 ODP983060 ONL983060 OXH983060 PHD983060 PQZ983060 QAV983060 QKR983060 QUN983060 REJ983060 ROF983060 RYB983060 SHX983060 SRT983060 TBP983060 TLL983060 TVH983060 UFD983060 UOZ983060 UYV983060 VIR983060 VSN983060 WCJ983060 WMF983060 WCJ24 VSN24 VIR24 UYV24 UOZ24 UFD24 TVH24 TLL24 TBP24 SRT24 SHX24 RYB24 ROF24 REJ24 QUN24 QKR24 QAV24 PQZ24 PHD24 OXH24 ONL24 ODP24 NTT24 NJX24 NAB24 MQF24 MGJ24 LWN24 LMR24 LCV24 KSZ24 KJD24 JZH24 JPL24 JFP24 IVT24 ILX24 ICB24 HSF24 HIJ24 GYN24 GOR24 GEV24 FUZ24 FLD24 FBH24 ERL24 EHP24 DXT24 DNX24 DEB24 CUF24 CKJ24 CAN24 BQR24 BGV24 AWZ24 AND24 ADH24 TL24 JP24 WWB24 WVZ24 WMD24 WCH24 VSL24 VIP24 UYT24 UOX24 UFB24 TVF24 TLJ24 TBN24 SRR24 SHV24 RXZ24 ROD24 REH24 QUL24 QKP24 QAT24 PQX24 PHB24 OXF24 ONJ24 ODN24 NTR24 NJV24 MZZ24 MQD24 MGH24 LWL24 LMP24 LCT24 KSX24 KJB24 JZF24 JPJ24 JFN24 IVR24 ILV24 IBZ24 HSD24 HIH24 GYL24 GOP24 GET24 FUX24 FLB24 FBF24 ERJ24 EHN24 DXR24 DNV24 DDZ24 CUD24 CKH24 CAL24 BQP24 BGT24 AWX24 ANB24 ADF24 TJ24 JN24 R24 WMF24"/>
    <dataValidation type="list" allowBlank="1" showInputMessage="1" showErrorMessage="1" errorTitle="Ошибка" error="Выберите значение из списка" sqref="WVU983060 M65556 JI65556 TE65556 ADA65556 AMW65556 AWS65556 BGO65556 BQK65556 CAG65556 CKC65556 CTY65556 DDU65556 DNQ65556 DXM65556 EHI65556 ERE65556 FBA65556 FKW65556 FUS65556 GEO65556 GOK65556 GYG65556 HIC65556 HRY65556 IBU65556 ILQ65556 IVM65556 JFI65556 JPE65556 JZA65556 KIW65556 KSS65556 LCO65556 LMK65556 LWG65556 MGC65556 MPY65556 MZU65556 NJQ65556 NTM65556 ODI65556 ONE65556 OXA65556 PGW65556 PQS65556 QAO65556 QKK65556 QUG65556 REC65556 RNY65556 RXU65556 SHQ65556 SRM65556 TBI65556 TLE65556 TVA65556 UEW65556 UOS65556 UYO65556 VIK65556 VSG65556 WCC65556 WLY65556 WVU65556 M131092 JI131092 TE131092 ADA131092 AMW131092 AWS131092 BGO131092 BQK131092 CAG131092 CKC131092 CTY131092 DDU131092 DNQ131092 DXM131092 EHI131092 ERE131092 FBA131092 FKW131092 FUS131092 GEO131092 GOK131092 GYG131092 HIC131092 HRY131092 IBU131092 ILQ131092 IVM131092 JFI131092 JPE131092 JZA131092 KIW131092 KSS131092 LCO131092 LMK131092 LWG131092 MGC131092 MPY131092 MZU131092 NJQ131092 NTM131092 ODI131092 ONE131092 OXA131092 PGW131092 PQS131092 QAO131092 QKK131092 QUG131092 REC131092 RNY131092 RXU131092 SHQ131092 SRM131092 TBI131092 TLE131092 TVA131092 UEW131092 UOS131092 UYO131092 VIK131092 VSG131092 WCC131092 WLY131092 WVU131092 M196628 JI196628 TE196628 ADA196628 AMW196628 AWS196628 BGO196628 BQK196628 CAG196628 CKC196628 CTY196628 DDU196628 DNQ196628 DXM196628 EHI196628 ERE196628 FBA196628 FKW196628 FUS196628 GEO196628 GOK196628 GYG196628 HIC196628 HRY196628 IBU196628 ILQ196628 IVM196628 JFI196628 JPE196628 JZA196628 KIW196628 KSS196628 LCO196628 LMK196628 LWG196628 MGC196628 MPY196628 MZU196628 NJQ196628 NTM196628 ODI196628 ONE196628 OXA196628 PGW196628 PQS196628 QAO196628 QKK196628 QUG196628 REC196628 RNY196628 RXU196628 SHQ196628 SRM196628 TBI196628 TLE196628 TVA196628 UEW196628 UOS196628 UYO196628 VIK196628 VSG196628 WCC196628 WLY196628 WVU196628 M262164 JI262164 TE262164 ADA262164 AMW262164 AWS262164 BGO262164 BQK262164 CAG262164 CKC262164 CTY262164 DDU262164 DNQ262164 DXM262164 EHI262164 ERE262164 FBA262164 FKW262164 FUS262164 GEO262164 GOK262164 GYG262164 HIC262164 HRY262164 IBU262164 ILQ262164 IVM262164 JFI262164 JPE262164 JZA262164 KIW262164 KSS262164 LCO262164 LMK262164 LWG262164 MGC262164 MPY262164 MZU262164 NJQ262164 NTM262164 ODI262164 ONE262164 OXA262164 PGW262164 PQS262164 QAO262164 QKK262164 QUG262164 REC262164 RNY262164 RXU262164 SHQ262164 SRM262164 TBI262164 TLE262164 TVA262164 UEW262164 UOS262164 UYO262164 VIK262164 VSG262164 WCC262164 WLY262164 WVU262164 M327700 JI327700 TE327700 ADA327700 AMW327700 AWS327700 BGO327700 BQK327700 CAG327700 CKC327700 CTY327700 DDU327700 DNQ327700 DXM327700 EHI327700 ERE327700 FBA327700 FKW327700 FUS327700 GEO327700 GOK327700 GYG327700 HIC327700 HRY327700 IBU327700 ILQ327700 IVM327700 JFI327700 JPE327700 JZA327700 KIW327700 KSS327700 LCO327700 LMK327700 LWG327700 MGC327700 MPY327700 MZU327700 NJQ327700 NTM327700 ODI327700 ONE327700 OXA327700 PGW327700 PQS327700 QAO327700 QKK327700 QUG327700 REC327700 RNY327700 RXU327700 SHQ327700 SRM327700 TBI327700 TLE327700 TVA327700 UEW327700 UOS327700 UYO327700 VIK327700 VSG327700 WCC327700 WLY327700 WVU327700 M393236 JI393236 TE393236 ADA393236 AMW393236 AWS393236 BGO393236 BQK393236 CAG393236 CKC393236 CTY393236 DDU393236 DNQ393236 DXM393236 EHI393236 ERE393236 FBA393236 FKW393236 FUS393236 GEO393236 GOK393236 GYG393236 HIC393236 HRY393236 IBU393236 ILQ393236 IVM393236 JFI393236 JPE393236 JZA393236 KIW393236 KSS393236 LCO393236 LMK393236 LWG393236 MGC393236 MPY393236 MZU393236 NJQ393236 NTM393236 ODI393236 ONE393236 OXA393236 PGW393236 PQS393236 QAO393236 QKK393236 QUG393236 REC393236 RNY393236 RXU393236 SHQ393236 SRM393236 TBI393236 TLE393236 TVA393236 UEW393236 UOS393236 UYO393236 VIK393236 VSG393236 WCC393236 WLY393236 WVU393236 M458772 JI458772 TE458772 ADA458772 AMW458772 AWS458772 BGO458772 BQK458772 CAG458772 CKC458772 CTY458772 DDU458772 DNQ458772 DXM458772 EHI458772 ERE458772 FBA458772 FKW458772 FUS458772 GEO458772 GOK458772 GYG458772 HIC458772 HRY458772 IBU458772 ILQ458772 IVM458772 JFI458772 JPE458772 JZA458772 KIW458772 KSS458772 LCO458772 LMK458772 LWG458772 MGC458772 MPY458772 MZU458772 NJQ458772 NTM458772 ODI458772 ONE458772 OXA458772 PGW458772 PQS458772 QAO458772 QKK458772 QUG458772 REC458772 RNY458772 RXU458772 SHQ458772 SRM458772 TBI458772 TLE458772 TVA458772 UEW458772 UOS458772 UYO458772 VIK458772 VSG458772 WCC458772 WLY458772 WVU458772 M524308 JI524308 TE524308 ADA524308 AMW524308 AWS524308 BGO524308 BQK524308 CAG524308 CKC524308 CTY524308 DDU524308 DNQ524308 DXM524308 EHI524308 ERE524308 FBA524308 FKW524308 FUS524308 GEO524308 GOK524308 GYG524308 HIC524308 HRY524308 IBU524308 ILQ524308 IVM524308 JFI524308 JPE524308 JZA524308 KIW524308 KSS524308 LCO524308 LMK524308 LWG524308 MGC524308 MPY524308 MZU524308 NJQ524308 NTM524308 ODI524308 ONE524308 OXA524308 PGW524308 PQS524308 QAO524308 QKK524308 QUG524308 REC524308 RNY524308 RXU524308 SHQ524308 SRM524308 TBI524308 TLE524308 TVA524308 UEW524308 UOS524308 UYO524308 VIK524308 VSG524308 WCC524308 WLY524308 WVU524308 M589844 JI589844 TE589844 ADA589844 AMW589844 AWS589844 BGO589844 BQK589844 CAG589844 CKC589844 CTY589844 DDU589844 DNQ589844 DXM589844 EHI589844 ERE589844 FBA589844 FKW589844 FUS589844 GEO589844 GOK589844 GYG589844 HIC589844 HRY589844 IBU589844 ILQ589844 IVM589844 JFI589844 JPE589844 JZA589844 KIW589844 KSS589844 LCO589844 LMK589844 LWG589844 MGC589844 MPY589844 MZU589844 NJQ589844 NTM589844 ODI589844 ONE589844 OXA589844 PGW589844 PQS589844 QAO589844 QKK589844 QUG589844 REC589844 RNY589844 RXU589844 SHQ589844 SRM589844 TBI589844 TLE589844 TVA589844 UEW589844 UOS589844 UYO589844 VIK589844 VSG589844 WCC589844 WLY589844 WVU589844 M655380 JI655380 TE655380 ADA655380 AMW655380 AWS655380 BGO655380 BQK655380 CAG655380 CKC655380 CTY655380 DDU655380 DNQ655380 DXM655380 EHI655380 ERE655380 FBA655380 FKW655380 FUS655380 GEO655380 GOK655380 GYG655380 HIC655380 HRY655380 IBU655380 ILQ655380 IVM655380 JFI655380 JPE655380 JZA655380 KIW655380 KSS655380 LCO655380 LMK655380 LWG655380 MGC655380 MPY655380 MZU655380 NJQ655380 NTM655380 ODI655380 ONE655380 OXA655380 PGW655380 PQS655380 QAO655380 QKK655380 QUG655380 REC655380 RNY655380 RXU655380 SHQ655380 SRM655380 TBI655380 TLE655380 TVA655380 UEW655380 UOS655380 UYO655380 VIK655380 VSG655380 WCC655380 WLY655380 WVU655380 M720916 JI720916 TE720916 ADA720916 AMW720916 AWS720916 BGO720916 BQK720916 CAG720916 CKC720916 CTY720916 DDU720916 DNQ720916 DXM720916 EHI720916 ERE720916 FBA720916 FKW720916 FUS720916 GEO720916 GOK720916 GYG720916 HIC720916 HRY720916 IBU720916 ILQ720916 IVM720916 JFI720916 JPE720916 JZA720916 KIW720916 KSS720916 LCO720916 LMK720916 LWG720916 MGC720916 MPY720916 MZU720916 NJQ720916 NTM720916 ODI720916 ONE720916 OXA720916 PGW720916 PQS720916 QAO720916 QKK720916 QUG720916 REC720916 RNY720916 RXU720916 SHQ720916 SRM720916 TBI720916 TLE720916 TVA720916 UEW720916 UOS720916 UYO720916 VIK720916 VSG720916 WCC720916 WLY720916 WVU720916 M786452 JI786452 TE786452 ADA786452 AMW786452 AWS786452 BGO786452 BQK786452 CAG786452 CKC786452 CTY786452 DDU786452 DNQ786452 DXM786452 EHI786452 ERE786452 FBA786452 FKW786452 FUS786452 GEO786452 GOK786452 GYG786452 HIC786452 HRY786452 IBU786452 ILQ786452 IVM786452 JFI786452 JPE786452 JZA786452 KIW786452 KSS786452 LCO786452 LMK786452 LWG786452 MGC786452 MPY786452 MZU786452 NJQ786452 NTM786452 ODI786452 ONE786452 OXA786452 PGW786452 PQS786452 QAO786452 QKK786452 QUG786452 REC786452 RNY786452 RXU786452 SHQ786452 SRM786452 TBI786452 TLE786452 TVA786452 UEW786452 UOS786452 UYO786452 VIK786452 VSG786452 WCC786452 WLY786452 WVU786452 M851988 JI851988 TE851988 ADA851988 AMW851988 AWS851988 BGO851988 BQK851988 CAG851988 CKC851988 CTY851988 DDU851988 DNQ851988 DXM851988 EHI851988 ERE851988 FBA851988 FKW851988 FUS851988 GEO851988 GOK851988 GYG851988 HIC851988 HRY851988 IBU851988 ILQ851988 IVM851988 JFI851988 JPE851988 JZA851988 KIW851988 KSS851988 LCO851988 LMK851988 LWG851988 MGC851988 MPY851988 MZU851988 NJQ851988 NTM851988 ODI851988 ONE851988 OXA851988 PGW851988 PQS851988 QAO851988 QKK851988 QUG851988 REC851988 RNY851988 RXU851988 SHQ851988 SRM851988 TBI851988 TLE851988 TVA851988 UEW851988 UOS851988 UYO851988 VIK851988 VSG851988 WCC851988 WLY851988 WVU851988 M917524 JI917524 TE917524 ADA917524 AMW917524 AWS917524 BGO917524 BQK917524 CAG917524 CKC917524 CTY917524 DDU917524 DNQ917524 DXM917524 EHI917524 ERE917524 FBA917524 FKW917524 FUS917524 GEO917524 GOK917524 GYG917524 HIC917524 HRY917524 IBU917524 ILQ917524 IVM917524 JFI917524 JPE917524 JZA917524 KIW917524 KSS917524 LCO917524 LMK917524 LWG917524 MGC917524 MPY917524 MZU917524 NJQ917524 NTM917524 ODI917524 ONE917524 OXA917524 PGW917524 PQS917524 QAO917524 QKK917524 QUG917524 REC917524 RNY917524 RXU917524 SHQ917524 SRM917524 TBI917524 TLE917524 TVA917524 UEW917524 UOS917524 UYO917524 VIK917524 VSG917524 WCC917524 WLY917524 WVU917524 M983060 JI983060 TE983060 ADA983060 AMW983060 AWS983060 BGO983060 BQK983060 CAG983060 CKC983060 CTY983060 DDU983060 DNQ983060 DXM983060 EHI983060 ERE983060 FBA983060 FKW983060 FUS983060 GEO983060 GOK983060 GYG983060 HIC983060 HRY983060 IBU983060 ILQ983060 IVM983060 JFI983060 JPE983060 JZA983060 KIW983060 KSS983060 LCO983060 LMK983060 LWG983060 MGC983060 MPY983060 MZU983060 NJQ983060 NTM983060 ODI983060 ONE983060 OXA983060 PGW983060 PQS983060 QAO983060 QKK983060 QUG983060 REC983060 RNY983060 RXU983060 SHQ983060 SRM983060 TBI983060 TLE983060 TVA983060 UEW983060 UOS983060 UYO983060 VIK983060 VSG983060 WCC983060 WLY983060 WCC24 VSG24 VIK24 UYO24 UOS24 UEW24 TVA24 TLE24 TBI24 SRM24 SHQ24 RXU24 RNY24 REC24 QUG24 QKK24 QAO24 PQS24 PGW24 OXA24 ONE24 ODI24 NTM24 NJQ24 MZU24 MPY24 MGC24 LWG24 LMK24 LCO24 KSS24 KIW24 JZA24 JPE24 JFI24 IVM24 ILQ24 IBU24 HRY24 HIC24 GYG24 GOK24 GEO24 FUS24 FKW24 FBA24 ERE24 EHI24 DXM24 DNQ24 DDU24 CTY24 CKC24 CAG24 BQK24 BGO24 AWS24 AMW24 ADA24 TE24 JI24 M24 WVU24 WLY24">
      <formula1>kind_of_heat_transfer</formula1>
    </dataValidation>
    <dataValidation type="list" allowBlank="1" showInputMessage="1" errorTitle="Ошибка" error="Выберите значение из списка" prompt="Выберите значение из списка" sqref="JK23:JR23 TG23:TN23 ADC23:ADJ23 AMY23:ANF23 AWU23:AXB23 BGQ23:BGX23 BQM23:BQT23 CAI23:CAP23 CKE23:CKL23 CUA23:CUH23 DDW23:DED23 DNS23:DNZ23 DXO23:DXV23 EHK23:EHR23 ERG23:ERN23 FBC23:FBJ23 FKY23:FLF23 FUU23:FVB23 GEQ23:GEX23 GOM23:GOT23 GYI23:GYP23 HIE23:HIL23 HSA23:HSH23 IBW23:ICD23 ILS23:ILZ23 IVO23:IVV23 JFK23:JFR23 JPG23:JPN23 JZC23:JZJ23 KIY23:KJF23 KSU23:KTB23 LCQ23:LCX23 LMM23:LMT23 LWI23:LWP23 MGE23:MGL23 MQA23:MQH23 MZW23:NAD23 NJS23:NJZ23 NTO23:NTV23 ODK23:ODR23 ONG23:ONN23 OXC23:OXJ23 PGY23:PHF23 PQU23:PRB23 QAQ23:QAX23 QKM23:QKT23 QUI23:QUP23 REE23:REL23 ROA23:ROH23 RXW23:RYD23 SHS23:SHZ23 SRO23:SRV23 TBK23:TBR23 TLG23:TLN23 TVC23:TVJ23 UEY23:UFF23 UOU23:UPB23 UYQ23:UYX23 VIM23:VIT23 VSI23:VSP23 WCE23:WCL23 WMA23:WMH23 WVW23:WWD23 JK65555:JR65555 TG65555:TN65555 ADC65555:ADJ65555 AMY65555:ANF65555 AWU65555:AXB65555 BGQ65555:BGX65555 BQM65555:BQT65555 CAI65555:CAP65555 CKE65555:CKL65555 CUA65555:CUH65555 DDW65555:DED65555 DNS65555:DNZ65555 DXO65555:DXV65555 EHK65555:EHR65555 ERG65555:ERN65555 FBC65555:FBJ65555 FKY65555:FLF65555 FUU65555:FVB65555 GEQ65555:GEX65555 GOM65555:GOT65555 GYI65555:GYP65555 HIE65555:HIL65555 HSA65555:HSH65555 IBW65555:ICD65555 ILS65555:ILZ65555 IVO65555:IVV65555 JFK65555:JFR65555 JPG65555:JPN65555 JZC65555:JZJ65555 KIY65555:KJF65555 KSU65555:KTB65555 LCQ65555:LCX65555 LMM65555:LMT65555 LWI65555:LWP65555 MGE65555:MGL65555 MQA65555:MQH65555 MZW65555:NAD65555 NJS65555:NJZ65555 NTO65555:NTV65555 ODK65555:ODR65555 ONG65555:ONN65555 OXC65555:OXJ65555 PGY65555:PHF65555 PQU65555:PRB65555 QAQ65555:QAX65555 QKM65555:QKT65555 QUI65555:QUP65555 REE65555:REL65555 ROA65555:ROH65555 RXW65555:RYD65555 SHS65555:SHZ65555 SRO65555:SRV65555 TBK65555:TBR65555 TLG65555:TLN65555 TVC65555:TVJ65555 UEY65555:UFF65555 UOU65555:UPB65555 UYQ65555:UYX65555 VIM65555:VIT65555 VSI65555:VSP65555 WCE65555:WCL65555 WMA65555:WMH65555 WVW65555:WWD65555 JK131091:JR131091 TG131091:TN131091 ADC131091:ADJ131091 AMY131091:ANF131091 AWU131091:AXB131091 BGQ131091:BGX131091 BQM131091:BQT131091 CAI131091:CAP131091 CKE131091:CKL131091 CUA131091:CUH131091 DDW131091:DED131091 DNS131091:DNZ131091 DXO131091:DXV131091 EHK131091:EHR131091 ERG131091:ERN131091 FBC131091:FBJ131091 FKY131091:FLF131091 FUU131091:FVB131091 GEQ131091:GEX131091 GOM131091:GOT131091 GYI131091:GYP131091 HIE131091:HIL131091 HSA131091:HSH131091 IBW131091:ICD131091 ILS131091:ILZ131091 IVO131091:IVV131091 JFK131091:JFR131091 JPG131091:JPN131091 JZC131091:JZJ131091 KIY131091:KJF131091 KSU131091:KTB131091 LCQ131091:LCX131091 LMM131091:LMT131091 LWI131091:LWP131091 MGE131091:MGL131091 MQA131091:MQH131091 MZW131091:NAD131091 NJS131091:NJZ131091 NTO131091:NTV131091 ODK131091:ODR131091 ONG131091:ONN131091 OXC131091:OXJ131091 PGY131091:PHF131091 PQU131091:PRB131091 QAQ131091:QAX131091 QKM131091:QKT131091 QUI131091:QUP131091 REE131091:REL131091 ROA131091:ROH131091 RXW131091:RYD131091 SHS131091:SHZ131091 SRO131091:SRV131091 TBK131091:TBR131091 TLG131091:TLN131091 TVC131091:TVJ131091 UEY131091:UFF131091 UOU131091:UPB131091 UYQ131091:UYX131091 VIM131091:VIT131091 VSI131091:VSP131091 WCE131091:WCL131091 WMA131091:WMH131091 WVW131091:WWD131091 JK196627:JR196627 TG196627:TN196627 ADC196627:ADJ196627 AMY196627:ANF196627 AWU196627:AXB196627 BGQ196627:BGX196627 BQM196627:BQT196627 CAI196627:CAP196627 CKE196627:CKL196627 CUA196627:CUH196627 DDW196627:DED196627 DNS196627:DNZ196627 DXO196627:DXV196627 EHK196627:EHR196627 ERG196627:ERN196627 FBC196627:FBJ196627 FKY196627:FLF196627 FUU196627:FVB196627 GEQ196627:GEX196627 GOM196627:GOT196627 GYI196627:GYP196627 HIE196627:HIL196627 HSA196627:HSH196627 IBW196627:ICD196627 ILS196627:ILZ196627 IVO196627:IVV196627 JFK196627:JFR196627 JPG196627:JPN196627 JZC196627:JZJ196627 KIY196627:KJF196627 KSU196627:KTB196627 LCQ196627:LCX196627 LMM196627:LMT196627 LWI196627:LWP196627 MGE196627:MGL196627 MQA196627:MQH196627 MZW196627:NAD196627 NJS196627:NJZ196627 NTO196627:NTV196627 ODK196627:ODR196627 ONG196627:ONN196627 OXC196627:OXJ196627 PGY196627:PHF196627 PQU196627:PRB196627 QAQ196627:QAX196627 QKM196627:QKT196627 QUI196627:QUP196627 REE196627:REL196627 ROA196627:ROH196627 RXW196627:RYD196627 SHS196627:SHZ196627 SRO196627:SRV196627 TBK196627:TBR196627 TLG196627:TLN196627 TVC196627:TVJ196627 UEY196627:UFF196627 UOU196627:UPB196627 UYQ196627:UYX196627 VIM196627:VIT196627 VSI196627:VSP196627 WCE196627:WCL196627 WMA196627:WMH196627 WVW196627:WWD196627 JK262163:JR262163 TG262163:TN262163 ADC262163:ADJ262163 AMY262163:ANF262163 AWU262163:AXB262163 BGQ262163:BGX262163 BQM262163:BQT262163 CAI262163:CAP262163 CKE262163:CKL262163 CUA262163:CUH262163 DDW262163:DED262163 DNS262163:DNZ262163 DXO262163:DXV262163 EHK262163:EHR262163 ERG262163:ERN262163 FBC262163:FBJ262163 FKY262163:FLF262163 FUU262163:FVB262163 GEQ262163:GEX262163 GOM262163:GOT262163 GYI262163:GYP262163 HIE262163:HIL262163 HSA262163:HSH262163 IBW262163:ICD262163 ILS262163:ILZ262163 IVO262163:IVV262163 JFK262163:JFR262163 JPG262163:JPN262163 JZC262163:JZJ262163 KIY262163:KJF262163 KSU262163:KTB262163 LCQ262163:LCX262163 LMM262163:LMT262163 LWI262163:LWP262163 MGE262163:MGL262163 MQA262163:MQH262163 MZW262163:NAD262163 NJS262163:NJZ262163 NTO262163:NTV262163 ODK262163:ODR262163 ONG262163:ONN262163 OXC262163:OXJ262163 PGY262163:PHF262163 PQU262163:PRB262163 QAQ262163:QAX262163 QKM262163:QKT262163 QUI262163:QUP262163 REE262163:REL262163 ROA262163:ROH262163 RXW262163:RYD262163 SHS262163:SHZ262163 SRO262163:SRV262163 TBK262163:TBR262163 TLG262163:TLN262163 TVC262163:TVJ262163 UEY262163:UFF262163 UOU262163:UPB262163 UYQ262163:UYX262163 VIM262163:VIT262163 VSI262163:VSP262163 WCE262163:WCL262163 WMA262163:WMH262163 WVW262163:WWD262163 JK327699:JR327699 TG327699:TN327699 ADC327699:ADJ327699 AMY327699:ANF327699 AWU327699:AXB327699 BGQ327699:BGX327699 BQM327699:BQT327699 CAI327699:CAP327699 CKE327699:CKL327699 CUA327699:CUH327699 DDW327699:DED327699 DNS327699:DNZ327699 DXO327699:DXV327699 EHK327699:EHR327699 ERG327699:ERN327699 FBC327699:FBJ327699 FKY327699:FLF327699 FUU327699:FVB327699 GEQ327699:GEX327699 GOM327699:GOT327699 GYI327699:GYP327699 HIE327699:HIL327699 HSA327699:HSH327699 IBW327699:ICD327699 ILS327699:ILZ327699 IVO327699:IVV327699 JFK327699:JFR327699 JPG327699:JPN327699 JZC327699:JZJ327699 KIY327699:KJF327699 KSU327699:KTB327699 LCQ327699:LCX327699 LMM327699:LMT327699 LWI327699:LWP327699 MGE327699:MGL327699 MQA327699:MQH327699 MZW327699:NAD327699 NJS327699:NJZ327699 NTO327699:NTV327699 ODK327699:ODR327699 ONG327699:ONN327699 OXC327699:OXJ327699 PGY327699:PHF327699 PQU327699:PRB327699 QAQ327699:QAX327699 QKM327699:QKT327699 QUI327699:QUP327699 REE327699:REL327699 ROA327699:ROH327699 RXW327699:RYD327699 SHS327699:SHZ327699 SRO327699:SRV327699 TBK327699:TBR327699 TLG327699:TLN327699 TVC327699:TVJ327699 UEY327699:UFF327699 UOU327699:UPB327699 UYQ327699:UYX327699 VIM327699:VIT327699 VSI327699:VSP327699 WCE327699:WCL327699 WMA327699:WMH327699 WVW327699:WWD327699 JK393235:JR393235 TG393235:TN393235 ADC393235:ADJ393235 AMY393235:ANF393235 AWU393235:AXB393235 BGQ393235:BGX393235 BQM393235:BQT393235 CAI393235:CAP393235 CKE393235:CKL393235 CUA393235:CUH393235 DDW393235:DED393235 DNS393235:DNZ393235 DXO393235:DXV393235 EHK393235:EHR393235 ERG393235:ERN393235 FBC393235:FBJ393235 FKY393235:FLF393235 FUU393235:FVB393235 GEQ393235:GEX393235 GOM393235:GOT393235 GYI393235:GYP393235 HIE393235:HIL393235 HSA393235:HSH393235 IBW393235:ICD393235 ILS393235:ILZ393235 IVO393235:IVV393235 JFK393235:JFR393235 JPG393235:JPN393235 JZC393235:JZJ393235 KIY393235:KJF393235 KSU393235:KTB393235 LCQ393235:LCX393235 LMM393235:LMT393235 LWI393235:LWP393235 MGE393235:MGL393235 MQA393235:MQH393235 MZW393235:NAD393235 NJS393235:NJZ393235 NTO393235:NTV393235 ODK393235:ODR393235 ONG393235:ONN393235 OXC393235:OXJ393235 PGY393235:PHF393235 PQU393235:PRB393235 QAQ393235:QAX393235 QKM393235:QKT393235 QUI393235:QUP393235 REE393235:REL393235 ROA393235:ROH393235 RXW393235:RYD393235 SHS393235:SHZ393235 SRO393235:SRV393235 TBK393235:TBR393235 TLG393235:TLN393235 TVC393235:TVJ393235 UEY393235:UFF393235 UOU393235:UPB393235 UYQ393235:UYX393235 VIM393235:VIT393235 VSI393235:VSP393235 WCE393235:WCL393235 WMA393235:WMH393235 WVW393235:WWD393235 JK458771:JR458771 TG458771:TN458771 ADC458771:ADJ458771 AMY458771:ANF458771 AWU458771:AXB458771 BGQ458771:BGX458771 BQM458771:BQT458771 CAI458771:CAP458771 CKE458771:CKL458771 CUA458771:CUH458771 DDW458771:DED458771 DNS458771:DNZ458771 DXO458771:DXV458771 EHK458771:EHR458771 ERG458771:ERN458771 FBC458771:FBJ458771 FKY458771:FLF458771 FUU458771:FVB458771 GEQ458771:GEX458771 GOM458771:GOT458771 GYI458771:GYP458771 HIE458771:HIL458771 HSA458771:HSH458771 IBW458771:ICD458771 ILS458771:ILZ458771 IVO458771:IVV458771 JFK458771:JFR458771 JPG458771:JPN458771 JZC458771:JZJ458771 KIY458771:KJF458771 KSU458771:KTB458771 LCQ458771:LCX458771 LMM458771:LMT458771 LWI458771:LWP458771 MGE458771:MGL458771 MQA458771:MQH458771 MZW458771:NAD458771 NJS458771:NJZ458771 NTO458771:NTV458771 ODK458771:ODR458771 ONG458771:ONN458771 OXC458771:OXJ458771 PGY458771:PHF458771 PQU458771:PRB458771 QAQ458771:QAX458771 QKM458771:QKT458771 QUI458771:QUP458771 REE458771:REL458771 ROA458771:ROH458771 RXW458771:RYD458771 SHS458771:SHZ458771 SRO458771:SRV458771 TBK458771:TBR458771 TLG458771:TLN458771 TVC458771:TVJ458771 UEY458771:UFF458771 UOU458771:UPB458771 UYQ458771:UYX458771 VIM458771:VIT458771 VSI458771:VSP458771 WCE458771:WCL458771 WMA458771:WMH458771 WVW458771:WWD458771 JK524307:JR524307 TG524307:TN524307 ADC524307:ADJ524307 AMY524307:ANF524307 AWU524307:AXB524307 BGQ524307:BGX524307 BQM524307:BQT524307 CAI524307:CAP524307 CKE524307:CKL524307 CUA524307:CUH524307 DDW524307:DED524307 DNS524307:DNZ524307 DXO524307:DXV524307 EHK524307:EHR524307 ERG524307:ERN524307 FBC524307:FBJ524307 FKY524307:FLF524307 FUU524307:FVB524307 GEQ524307:GEX524307 GOM524307:GOT524307 GYI524307:GYP524307 HIE524307:HIL524307 HSA524307:HSH524307 IBW524307:ICD524307 ILS524307:ILZ524307 IVO524307:IVV524307 JFK524307:JFR524307 JPG524307:JPN524307 JZC524307:JZJ524307 KIY524307:KJF524307 KSU524307:KTB524307 LCQ524307:LCX524307 LMM524307:LMT524307 LWI524307:LWP524307 MGE524307:MGL524307 MQA524307:MQH524307 MZW524307:NAD524307 NJS524307:NJZ524307 NTO524307:NTV524307 ODK524307:ODR524307 ONG524307:ONN524307 OXC524307:OXJ524307 PGY524307:PHF524307 PQU524307:PRB524307 QAQ524307:QAX524307 QKM524307:QKT524307 QUI524307:QUP524307 REE524307:REL524307 ROA524307:ROH524307 RXW524307:RYD524307 SHS524307:SHZ524307 SRO524307:SRV524307 TBK524307:TBR524307 TLG524307:TLN524307 TVC524307:TVJ524307 UEY524307:UFF524307 UOU524307:UPB524307 UYQ524307:UYX524307 VIM524307:VIT524307 VSI524307:VSP524307 WCE524307:WCL524307 WMA524307:WMH524307 WVW524307:WWD524307 JK589843:JR589843 TG589843:TN589843 ADC589843:ADJ589843 AMY589843:ANF589843 AWU589843:AXB589843 BGQ589843:BGX589843 BQM589843:BQT589843 CAI589843:CAP589843 CKE589843:CKL589843 CUA589843:CUH589843 DDW589843:DED589843 DNS589843:DNZ589843 DXO589843:DXV589843 EHK589843:EHR589843 ERG589843:ERN589843 FBC589843:FBJ589843 FKY589843:FLF589843 FUU589843:FVB589843 GEQ589843:GEX589843 GOM589843:GOT589843 GYI589843:GYP589843 HIE589843:HIL589843 HSA589843:HSH589843 IBW589843:ICD589843 ILS589843:ILZ589843 IVO589843:IVV589843 JFK589843:JFR589843 JPG589843:JPN589843 JZC589843:JZJ589843 KIY589843:KJF589843 KSU589843:KTB589843 LCQ589843:LCX589843 LMM589843:LMT589843 LWI589843:LWP589843 MGE589843:MGL589843 MQA589843:MQH589843 MZW589843:NAD589843 NJS589843:NJZ589843 NTO589843:NTV589843 ODK589843:ODR589843 ONG589843:ONN589843 OXC589843:OXJ589843 PGY589843:PHF589843 PQU589843:PRB589843 QAQ589843:QAX589843 QKM589843:QKT589843 QUI589843:QUP589843 REE589843:REL589843 ROA589843:ROH589843 RXW589843:RYD589843 SHS589843:SHZ589843 SRO589843:SRV589843 TBK589843:TBR589843 TLG589843:TLN589843 TVC589843:TVJ589843 UEY589843:UFF589843 UOU589843:UPB589843 UYQ589843:UYX589843 VIM589843:VIT589843 VSI589843:VSP589843 WCE589843:WCL589843 WMA589843:WMH589843 WVW589843:WWD589843 JK655379:JR655379 TG655379:TN655379 ADC655379:ADJ655379 AMY655379:ANF655379 AWU655379:AXB655379 BGQ655379:BGX655379 BQM655379:BQT655379 CAI655379:CAP655379 CKE655379:CKL655379 CUA655379:CUH655379 DDW655379:DED655379 DNS655379:DNZ655379 DXO655379:DXV655379 EHK655379:EHR655379 ERG655379:ERN655379 FBC655379:FBJ655379 FKY655379:FLF655379 FUU655379:FVB655379 GEQ655379:GEX655379 GOM655379:GOT655379 GYI655379:GYP655379 HIE655379:HIL655379 HSA655379:HSH655379 IBW655379:ICD655379 ILS655379:ILZ655379 IVO655379:IVV655379 JFK655379:JFR655379 JPG655379:JPN655379 JZC655379:JZJ655379 KIY655379:KJF655379 KSU655379:KTB655379 LCQ655379:LCX655379 LMM655379:LMT655379 LWI655379:LWP655379 MGE655379:MGL655379 MQA655379:MQH655379 MZW655379:NAD655379 NJS655379:NJZ655379 NTO655379:NTV655379 ODK655379:ODR655379 ONG655379:ONN655379 OXC655379:OXJ655379 PGY655379:PHF655379 PQU655379:PRB655379 QAQ655379:QAX655379 QKM655379:QKT655379 QUI655379:QUP655379 REE655379:REL655379 ROA655379:ROH655379 RXW655379:RYD655379 SHS655379:SHZ655379 SRO655379:SRV655379 TBK655379:TBR655379 TLG655379:TLN655379 TVC655379:TVJ655379 UEY655379:UFF655379 UOU655379:UPB655379 UYQ655379:UYX655379 VIM655379:VIT655379 VSI655379:VSP655379 WCE655379:WCL655379 WMA655379:WMH655379 WVW655379:WWD655379 JK720915:JR720915 TG720915:TN720915 ADC720915:ADJ720915 AMY720915:ANF720915 AWU720915:AXB720915 BGQ720915:BGX720915 BQM720915:BQT720915 CAI720915:CAP720915 CKE720915:CKL720915 CUA720915:CUH720915 DDW720915:DED720915 DNS720915:DNZ720915 DXO720915:DXV720915 EHK720915:EHR720915 ERG720915:ERN720915 FBC720915:FBJ720915 FKY720915:FLF720915 FUU720915:FVB720915 GEQ720915:GEX720915 GOM720915:GOT720915 GYI720915:GYP720915 HIE720915:HIL720915 HSA720915:HSH720915 IBW720915:ICD720915 ILS720915:ILZ720915 IVO720915:IVV720915 JFK720915:JFR720915 JPG720915:JPN720915 JZC720915:JZJ720915 KIY720915:KJF720915 KSU720915:KTB720915 LCQ720915:LCX720915 LMM720915:LMT720915 LWI720915:LWP720915 MGE720915:MGL720915 MQA720915:MQH720915 MZW720915:NAD720915 NJS720915:NJZ720915 NTO720915:NTV720915 ODK720915:ODR720915 ONG720915:ONN720915 OXC720915:OXJ720915 PGY720915:PHF720915 PQU720915:PRB720915 QAQ720915:QAX720915 QKM720915:QKT720915 QUI720915:QUP720915 REE720915:REL720915 ROA720915:ROH720915 RXW720915:RYD720915 SHS720915:SHZ720915 SRO720915:SRV720915 TBK720915:TBR720915 TLG720915:TLN720915 TVC720915:TVJ720915 UEY720915:UFF720915 UOU720915:UPB720915 UYQ720915:UYX720915 VIM720915:VIT720915 VSI720915:VSP720915 WCE720915:WCL720915 WMA720915:WMH720915 WVW720915:WWD720915 JK786451:JR786451 TG786451:TN786451 ADC786451:ADJ786451 AMY786451:ANF786451 AWU786451:AXB786451 BGQ786451:BGX786451 BQM786451:BQT786451 CAI786451:CAP786451 CKE786451:CKL786451 CUA786451:CUH786451 DDW786451:DED786451 DNS786451:DNZ786451 DXO786451:DXV786451 EHK786451:EHR786451 ERG786451:ERN786451 FBC786451:FBJ786451 FKY786451:FLF786451 FUU786451:FVB786451 GEQ786451:GEX786451 GOM786451:GOT786451 GYI786451:GYP786451 HIE786451:HIL786451 HSA786451:HSH786451 IBW786451:ICD786451 ILS786451:ILZ786451 IVO786451:IVV786451 JFK786451:JFR786451 JPG786451:JPN786451 JZC786451:JZJ786451 KIY786451:KJF786451 KSU786451:KTB786451 LCQ786451:LCX786451 LMM786451:LMT786451 LWI786451:LWP786451 MGE786451:MGL786451 MQA786451:MQH786451 MZW786451:NAD786451 NJS786451:NJZ786451 NTO786451:NTV786451 ODK786451:ODR786451 ONG786451:ONN786451 OXC786451:OXJ786451 PGY786451:PHF786451 PQU786451:PRB786451 QAQ786451:QAX786451 QKM786451:QKT786451 QUI786451:QUP786451 REE786451:REL786451 ROA786451:ROH786451 RXW786451:RYD786451 SHS786451:SHZ786451 SRO786451:SRV786451 TBK786451:TBR786451 TLG786451:TLN786451 TVC786451:TVJ786451 UEY786451:UFF786451 UOU786451:UPB786451 UYQ786451:UYX786451 VIM786451:VIT786451 VSI786451:VSP786451 WCE786451:WCL786451 WMA786451:WMH786451 WVW786451:WWD786451 JK851987:JR851987 TG851987:TN851987 ADC851987:ADJ851987 AMY851987:ANF851987 AWU851987:AXB851987 BGQ851987:BGX851987 BQM851987:BQT851987 CAI851987:CAP851987 CKE851987:CKL851987 CUA851987:CUH851987 DDW851987:DED851987 DNS851987:DNZ851987 DXO851987:DXV851987 EHK851987:EHR851987 ERG851987:ERN851987 FBC851987:FBJ851987 FKY851987:FLF851987 FUU851987:FVB851987 GEQ851987:GEX851987 GOM851987:GOT851987 GYI851987:GYP851987 HIE851987:HIL851987 HSA851987:HSH851987 IBW851987:ICD851987 ILS851987:ILZ851987 IVO851987:IVV851987 JFK851987:JFR851987 JPG851987:JPN851987 JZC851987:JZJ851987 KIY851987:KJF851987 KSU851987:KTB851987 LCQ851987:LCX851987 LMM851987:LMT851987 LWI851987:LWP851987 MGE851987:MGL851987 MQA851987:MQH851987 MZW851987:NAD851987 NJS851987:NJZ851987 NTO851987:NTV851987 ODK851987:ODR851987 ONG851987:ONN851987 OXC851987:OXJ851987 PGY851987:PHF851987 PQU851987:PRB851987 QAQ851987:QAX851987 QKM851987:QKT851987 QUI851987:QUP851987 REE851987:REL851987 ROA851987:ROH851987 RXW851987:RYD851987 SHS851987:SHZ851987 SRO851987:SRV851987 TBK851987:TBR851987 TLG851987:TLN851987 TVC851987:TVJ851987 UEY851987:UFF851987 UOU851987:UPB851987 UYQ851987:UYX851987 VIM851987:VIT851987 VSI851987:VSP851987 WCE851987:WCL851987 WMA851987:WMH851987 WVW851987:WWD851987 JK917523:JR917523 TG917523:TN917523 ADC917523:ADJ917523 AMY917523:ANF917523 AWU917523:AXB917523 BGQ917523:BGX917523 BQM917523:BQT917523 CAI917523:CAP917523 CKE917523:CKL917523 CUA917523:CUH917523 DDW917523:DED917523 DNS917523:DNZ917523 DXO917523:DXV917523 EHK917523:EHR917523 ERG917523:ERN917523 FBC917523:FBJ917523 FKY917523:FLF917523 FUU917523:FVB917523 GEQ917523:GEX917523 GOM917523:GOT917523 GYI917523:GYP917523 HIE917523:HIL917523 HSA917523:HSH917523 IBW917523:ICD917523 ILS917523:ILZ917523 IVO917523:IVV917523 JFK917523:JFR917523 JPG917523:JPN917523 JZC917523:JZJ917523 KIY917523:KJF917523 KSU917523:KTB917523 LCQ917523:LCX917523 LMM917523:LMT917523 LWI917523:LWP917523 MGE917523:MGL917523 MQA917523:MQH917523 MZW917523:NAD917523 NJS917523:NJZ917523 NTO917523:NTV917523 ODK917523:ODR917523 ONG917523:ONN917523 OXC917523:OXJ917523 PGY917523:PHF917523 PQU917523:PRB917523 QAQ917523:QAX917523 QKM917523:QKT917523 QUI917523:QUP917523 REE917523:REL917523 ROA917523:ROH917523 RXW917523:RYD917523 SHS917523:SHZ917523 SRO917523:SRV917523 TBK917523:TBR917523 TLG917523:TLN917523 TVC917523:TVJ917523 UEY917523:UFF917523 UOU917523:UPB917523 UYQ917523:UYX917523 VIM917523:VIT917523 VSI917523:VSP917523 WCE917523:WCL917523 WMA917523:WMH917523 WVW917523:WWD917523 WVW983059:WWD983059 JK983059:JR983059 TG983059:TN983059 ADC983059:ADJ983059 AMY983059:ANF983059 AWU983059:AXB983059 BGQ983059:BGX983059 BQM983059:BQT983059 CAI983059:CAP983059 CKE983059:CKL983059 CUA983059:CUH983059 DDW983059:DED983059 DNS983059:DNZ983059 DXO983059:DXV983059 EHK983059:EHR983059 ERG983059:ERN983059 FBC983059:FBJ983059 FKY983059:FLF983059 FUU983059:FVB983059 GEQ983059:GEX983059 GOM983059:GOT983059 GYI983059:GYP983059 HIE983059:HIL983059 HSA983059:HSH983059 IBW983059:ICD983059 ILS983059:ILZ983059 IVO983059:IVV983059 JFK983059:JFR983059 JPG983059:JPN983059 JZC983059:JZJ983059 KIY983059:KJF983059 KSU983059:KTB983059 LCQ983059:LCX983059 LMM983059:LMT983059 LWI983059:LWP983059 MGE983059:MGL983059 MQA983059:MQH983059 MZW983059:NAD983059 NJS983059:NJZ983059 NTO983059:NTV983059 ODK983059:ODR983059 ONG983059:ONN983059 OXC983059:OXJ983059 PGY983059:PHF983059 PQU983059:PRB983059 QAQ983059:QAX983059 QKM983059:QKT983059 QUI983059:QUP983059 REE983059:REL983059 ROA983059:ROH983059 RXW983059:RYD983059 SHS983059:SHZ983059 SRO983059:SRV983059 TBK983059:TBR983059 TLG983059:TLN983059 TVC983059:TVJ983059 UEY983059:UFF983059 UOU983059:UPB983059 UYQ983059:UYX983059 VIM983059:VIT983059 VSI983059:VSP983059 WCE983059:WCL983059 WMA983059:WMH983059 O983059:V983059 O65555:V65555 O131091:V131091 O196627:V196627 O262163:V262163 O327699:V327699 O393235:V393235 O458771:V458771 O524307:V524307 O589843:V589843 O655379:V655379 O720915:V720915 O786451:V786451 O851987:V851987 O917523:V917523">
      <formula1>kind_of_cons</formula1>
    </dataValidation>
    <dataValidation type="textLength" operator="lessThanOrEqual" allowBlank="1" showInputMessage="1" showErrorMessage="1" errorTitle="Ошибка" error="Допускается ввод не более 900 символов!" sqref="WWE983054:WWE983061 WMI983054:WMI983061 W65550:W65557 JS65550:JS65557 TO65550:TO65557 ADK65550:ADK65557 ANG65550:ANG65557 AXC65550:AXC65557 BGY65550:BGY65557 BQU65550:BQU65557 CAQ65550:CAQ65557 CKM65550:CKM65557 CUI65550:CUI65557 DEE65550:DEE65557 DOA65550:DOA65557 DXW65550:DXW65557 EHS65550:EHS65557 ERO65550:ERO65557 FBK65550:FBK65557 FLG65550:FLG65557 FVC65550:FVC65557 GEY65550:GEY65557 GOU65550:GOU65557 GYQ65550:GYQ65557 HIM65550:HIM65557 HSI65550:HSI65557 ICE65550:ICE65557 IMA65550:IMA65557 IVW65550:IVW65557 JFS65550:JFS65557 JPO65550:JPO65557 JZK65550:JZK65557 KJG65550:KJG65557 KTC65550:KTC65557 LCY65550:LCY65557 LMU65550:LMU65557 LWQ65550:LWQ65557 MGM65550:MGM65557 MQI65550:MQI65557 NAE65550:NAE65557 NKA65550:NKA65557 NTW65550:NTW65557 ODS65550:ODS65557 ONO65550:ONO65557 OXK65550:OXK65557 PHG65550:PHG65557 PRC65550:PRC65557 QAY65550:QAY65557 QKU65550:QKU65557 QUQ65550:QUQ65557 REM65550:REM65557 ROI65550:ROI65557 RYE65550:RYE65557 SIA65550:SIA65557 SRW65550:SRW65557 TBS65550:TBS65557 TLO65550:TLO65557 TVK65550:TVK65557 UFG65550:UFG65557 UPC65550:UPC65557 UYY65550:UYY65557 VIU65550:VIU65557 VSQ65550:VSQ65557 WCM65550:WCM65557 WMI65550:WMI65557 WWE65550:WWE65557 W131086:W131093 JS131086:JS131093 TO131086:TO131093 ADK131086:ADK131093 ANG131086:ANG131093 AXC131086:AXC131093 BGY131086:BGY131093 BQU131086:BQU131093 CAQ131086:CAQ131093 CKM131086:CKM131093 CUI131086:CUI131093 DEE131086:DEE131093 DOA131086:DOA131093 DXW131086:DXW131093 EHS131086:EHS131093 ERO131086:ERO131093 FBK131086:FBK131093 FLG131086:FLG131093 FVC131086:FVC131093 GEY131086:GEY131093 GOU131086:GOU131093 GYQ131086:GYQ131093 HIM131086:HIM131093 HSI131086:HSI131093 ICE131086:ICE131093 IMA131086:IMA131093 IVW131086:IVW131093 JFS131086:JFS131093 JPO131086:JPO131093 JZK131086:JZK131093 KJG131086:KJG131093 KTC131086:KTC131093 LCY131086:LCY131093 LMU131086:LMU131093 LWQ131086:LWQ131093 MGM131086:MGM131093 MQI131086:MQI131093 NAE131086:NAE131093 NKA131086:NKA131093 NTW131086:NTW131093 ODS131086:ODS131093 ONO131086:ONO131093 OXK131086:OXK131093 PHG131086:PHG131093 PRC131086:PRC131093 QAY131086:QAY131093 QKU131086:QKU131093 QUQ131086:QUQ131093 REM131086:REM131093 ROI131086:ROI131093 RYE131086:RYE131093 SIA131086:SIA131093 SRW131086:SRW131093 TBS131086:TBS131093 TLO131086:TLO131093 TVK131086:TVK131093 UFG131086:UFG131093 UPC131086:UPC131093 UYY131086:UYY131093 VIU131086:VIU131093 VSQ131086:VSQ131093 WCM131086:WCM131093 WMI131086:WMI131093 WWE131086:WWE131093 W196622:W196629 JS196622:JS196629 TO196622:TO196629 ADK196622:ADK196629 ANG196622:ANG196629 AXC196622:AXC196629 BGY196622:BGY196629 BQU196622:BQU196629 CAQ196622:CAQ196629 CKM196622:CKM196629 CUI196622:CUI196629 DEE196622:DEE196629 DOA196622:DOA196629 DXW196622:DXW196629 EHS196622:EHS196629 ERO196622:ERO196629 FBK196622:FBK196629 FLG196622:FLG196629 FVC196622:FVC196629 GEY196622:GEY196629 GOU196622:GOU196629 GYQ196622:GYQ196629 HIM196622:HIM196629 HSI196622:HSI196629 ICE196622:ICE196629 IMA196622:IMA196629 IVW196622:IVW196629 JFS196622:JFS196629 JPO196622:JPO196629 JZK196622:JZK196629 KJG196622:KJG196629 KTC196622:KTC196629 LCY196622:LCY196629 LMU196622:LMU196629 LWQ196622:LWQ196629 MGM196622:MGM196629 MQI196622:MQI196629 NAE196622:NAE196629 NKA196622:NKA196629 NTW196622:NTW196629 ODS196622:ODS196629 ONO196622:ONO196629 OXK196622:OXK196629 PHG196622:PHG196629 PRC196622:PRC196629 QAY196622:QAY196629 QKU196622:QKU196629 QUQ196622:QUQ196629 REM196622:REM196629 ROI196622:ROI196629 RYE196622:RYE196629 SIA196622:SIA196629 SRW196622:SRW196629 TBS196622:TBS196629 TLO196622:TLO196629 TVK196622:TVK196629 UFG196622:UFG196629 UPC196622:UPC196629 UYY196622:UYY196629 VIU196622:VIU196629 VSQ196622:VSQ196629 WCM196622:WCM196629 WMI196622:WMI196629 WWE196622:WWE196629 W262158:W262165 JS262158:JS262165 TO262158:TO262165 ADK262158:ADK262165 ANG262158:ANG262165 AXC262158:AXC262165 BGY262158:BGY262165 BQU262158:BQU262165 CAQ262158:CAQ262165 CKM262158:CKM262165 CUI262158:CUI262165 DEE262158:DEE262165 DOA262158:DOA262165 DXW262158:DXW262165 EHS262158:EHS262165 ERO262158:ERO262165 FBK262158:FBK262165 FLG262158:FLG262165 FVC262158:FVC262165 GEY262158:GEY262165 GOU262158:GOU262165 GYQ262158:GYQ262165 HIM262158:HIM262165 HSI262158:HSI262165 ICE262158:ICE262165 IMA262158:IMA262165 IVW262158:IVW262165 JFS262158:JFS262165 JPO262158:JPO262165 JZK262158:JZK262165 KJG262158:KJG262165 KTC262158:KTC262165 LCY262158:LCY262165 LMU262158:LMU262165 LWQ262158:LWQ262165 MGM262158:MGM262165 MQI262158:MQI262165 NAE262158:NAE262165 NKA262158:NKA262165 NTW262158:NTW262165 ODS262158:ODS262165 ONO262158:ONO262165 OXK262158:OXK262165 PHG262158:PHG262165 PRC262158:PRC262165 QAY262158:QAY262165 QKU262158:QKU262165 QUQ262158:QUQ262165 REM262158:REM262165 ROI262158:ROI262165 RYE262158:RYE262165 SIA262158:SIA262165 SRW262158:SRW262165 TBS262158:TBS262165 TLO262158:TLO262165 TVK262158:TVK262165 UFG262158:UFG262165 UPC262158:UPC262165 UYY262158:UYY262165 VIU262158:VIU262165 VSQ262158:VSQ262165 WCM262158:WCM262165 WMI262158:WMI262165 WWE262158:WWE262165 W327694:W327701 JS327694:JS327701 TO327694:TO327701 ADK327694:ADK327701 ANG327694:ANG327701 AXC327694:AXC327701 BGY327694:BGY327701 BQU327694:BQU327701 CAQ327694:CAQ327701 CKM327694:CKM327701 CUI327694:CUI327701 DEE327694:DEE327701 DOA327694:DOA327701 DXW327694:DXW327701 EHS327694:EHS327701 ERO327694:ERO327701 FBK327694:FBK327701 FLG327694:FLG327701 FVC327694:FVC327701 GEY327694:GEY327701 GOU327694:GOU327701 GYQ327694:GYQ327701 HIM327694:HIM327701 HSI327694:HSI327701 ICE327694:ICE327701 IMA327694:IMA327701 IVW327694:IVW327701 JFS327694:JFS327701 JPO327694:JPO327701 JZK327694:JZK327701 KJG327694:KJG327701 KTC327694:KTC327701 LCY327694:LCY327701 LMU327694:LMU327701 LWQ327694:LWQ327701 MGM327694:MGM327701 MQI327694:MQI327701 NAE327694:NAE327701 NKA327694:NKA327701 NTW327694:NTW327701 ODS327694:ODS327701 ONO327694:ONO327701 OXK327694:OXK327701 PHG327694:PHG327701 PRC327694:PRC327701 QAY327694:QAY327701 QKU327694:QKU327701 QUQ327694:QUQ327701 REM327694:REM327701 ROI327694:ROI327701 RYE327694:RYE327701 SIA327694:SIA327701 SRW327694:SRW327701 TBS327694:TBS327701 TLO327694:TLO327701 TVK327694:TVK327701 UFG327694:UFG327701 UPC327694:UPC327701 UYY327694:UYY327701 VIU327694:VIU327701 VSQ327694:VSQ327701 WCM327694:WCM327701 WMI327694:WMI327701 WWE327694:WWE327701 W393230:W393237 JS393230:JS393237 TO393230:TO393237 ADK393230:ADK393237 ANG393230:ANG393237 AXC393230:AXC393237 BGY393230:BGY393237 BQU393230:BQU393237 CAQ393230:CAQ393237 CKM393230:CKM393237 CUI393230:CUI393237 DEE393230:DEE393237 DOA393230:DOA393237 DXW393230:DXW393237 EHS393230:EHS393237 ERO393230:ERO393237 FBK393230:FBK393237 FLG393230:FLG393237 FVC393230:FVC393237 GEY393230:GEY393237 GOU393230:GOU393237 GYQ393230:GYQ393237 HIM393230:HIM393237 HSI393230:HSI393237 ICE393230:ICE393237 IMA393230:IMA393237 IVW393230:IVW393237 JFS393230:JFS393237 JPO393230:JPO393237 JZK393230:JZK393237 KJG393230:KJG393237 KTC393230:KTC393237 LCY393230:LCY393237 LMU393230:LMU393237 LWQ393230:LWQ393237 MGM393230:MGM393237 MQI393230:MQI393237 NAE393230:NAE393237 NKA393230:NKA393237 NTW393230:NTW393237 ODS393230:ODS393237 ONO393230:ONO393237 OXK393230:OXK393237 PHG393230:PHG393237 PRC393230:PRC393237 QAY393230:QAY393237 QKU393230:QKU393237 QUQ393230:QUQ393237 REM393230:REM393237 ROI393230:ROI393237 RYE393230:RYE393237 SIA393230:SIA393237 SRW393230:SRW393237 TBS393230:TBS393237 TLO393230:TLO393237 TVK393230:TVK393237 UFG393230:UFG393237 UPC393230:UPC393237 UYY393230:UYY393237 VIU393230:VIU393237 VSQ393230:VSQ393237 WCM393230:WCM393237 WMI393230:WMI393237 WWE393230:WWE393237 W458766:W458773 JS458766:JS458773 TO458766:TO458773 ADK458766:ADK458773 ANG458766:ANG458773 AXC458766:AXC458773 BGY458766:BGY458773 BQU458766:BQU458773 CAQ458766:CAQ458773 CKM458766:CKM458773 CUI458766:CUI458773 DEE458766:DEE458773 DOA458766:DOA458773 DXW458766:DXW458773 EHS458766:EHS458773 ERO458766:ERO458773 FBK458766:FBK458773 FLG458766:FLG458773 FVC458766:FVC458773 GEY458766:GEY458773 GOU458766:GOU458773 GYQ458766:GYQ458773 HIM458766:HIM458773 HSI458766:HSI458773 ICE458766:ICE458773 IMA458766:IMA458773 IVW458766:IVW458773 JFS458766:JFS458773 JPO458766:JPO458773 JZK458766:JZK458773 KJG458766:KJG458773 KTC458766:KTC458773 LCY458766:LCY458773 LMU458766:LMU458773 LWQ458766:LWQ458773 MGM458766:MGM458773 MQI458766:MQI458773 NAE458766:NAE458773 NKA458766:NKA458773 NTW458766:NTW458773 ODS458766:ODS458773 ONO458766:ONO458773 OXK458766:OXK458773 PHG458766:PHG458773 PRC458766:PRC458773 QAY458766:QAY458773 QKU458766:QKU458773 QUQ458766:QUQ458773 REM458766:REM458773 ROI458766:ROI458773 RYE458766:RYE458773 SIA458766:SIA458773 SRW458766:SRW458773 TBS458766:TBS458773 TLO458766:TLO458773 TVK458766:TVK458773 UFG458766:UFG458773 UPC458766:UPC458773 UYY458766:UYY458773 VIU458766:VIU458773 VSQ458766:VSQ458773 WCM458766:WCM458773 WMI458766:WMI458773 WWE458766:WWE458773 W524302:W524309 JS524302:JS524309 TO524302:TO524309 ADK524302:ADK524309 ANG524302:ANG524309 AXC524302:AXC524309 BGY524302:BGY524309 BQU524302:BQU524309 CAQ524302:CAQ524309 CKM524302:CKM524309 CUI524302:CUI524309 DEE524302:DEE524309 DOA524302:DOA524309 DXW524302:DXW524309 EHS524302:EHS524309 ERO524302:ERO524309 FBK524302:FBK524309 FLG524302:FLG524309 FVC524302:FVC524309 GEY524302:GEY524309 GOU524302:GOU524309 GYQ524302:GYQ524309 HIM524302:HIM524309 HSI524302:HSI524309 ICE524302:ICE524309 IMA524302:IMA524309 IVW524302:IVW524309 JFS524302:JFS524309 JPO524302:JPO524309 JZK524302:JZK524309 KJG524302:KJG524309 KTC524302:KTC524309 LCY524302:LCY524309 LMU524302:LMU524309 LWQ524302:LWQ524309 MGM524302:MGM524309 MQI524302:MQI524309 NAE524302:NAE524309 NKA524302:NKA524309 NTW524302:NTW524309 ODS524302:ODS524309 ONO524302:ONO524309 OXK524302:OXK524309 PHG524302:PHG524309 PRC524302:PRC524309 QAY524302:QAY524309 QKU524302:QKU524309 QUQ524302:QUQ524309 REM524302:REM524309 ROI524302:ROI524309 RYE524302:RYE524309 SIA524302:SIA524309 SRW524302:SRW524309 TBS524302:TBS524309 TLO524302:TLO524309 TVK524302:TVK524309 UFG524302:UFG524309 UPC524302:UPC524309 UYY524302:UYY524309 VIU524302:VIU524309 VSQ524302:VSQ524309 WCM524302:WCM524309 WMI524302:WMI524309 WWE524302:WWE524309 W589838:W589845 JS589838:JS589845 TO589838:TO589845 ADK589838:ADK589845 ANG589838:ANG589845 AXC589838:AXC589845 BGY589838:BGY589845 BQU589838:BQU589845 CAQ589838:CAQ589845 CKM589838:CKM589845 CUI589838:CUI589845 DEE589838:DEE589845 DOA589838:DOA589845 DXW589838:DXW589845 EHS589838:EHS589845 ERO589838:ERO589845 FBK589838:FBK589845 FLG589838:FLG589845 FVC589838:FVC589845 GEY589838:GEY589845 GOU589838:GOU589845 GYQ589838:GYQ589845 HIM589838:HIM589845 HSI589838:HSI589845 ICE589838:ICE589845 IMA589838:IMA589845 IVW589838:IVW589845 JFS589838:JFS589845 JPO589838:JPO589845 JZK589838:JZK589845 KJG589838:KJG589845 KTC589838:KTC589845 LCY589838:LCY589845 LMU589838:LMU589845 LWQ589838:LWQ589845 MGM589838:MGM589845 MQI589838:MQI589845 NAE589838:NAE589845 NKA589838:NKA589845 NTW589838:NTW589845 ODS589838:ODS589845 ONO589838:ONO589845 OXK589838:OXK589845 PHG589838:PHG589845 PRC589838:PRC589845 QAY589838:QAY589845 QKU589838:QKU589845 QUQ589838:QUQ589845 REM589838:REM589845 ROI589838:ROI589845 RYE589838:RYE589845 SIA589838:SIA589845 SRW589838:SRW589845 TBS589838:TBS589845 TLO589838:TLO589845 TVK589838:TVK589845 UFG589838:UFG589845 UPC589838:UPC589845 UYY589838:UYY589845 VIU589838:VIU589845 VSQ589838:VSQ589845 WCM589838:WCM589845 WMI589838:WMI589845 WWE589838:WWE589845 W655374:W655381 JS655374:JS655381 TO655374:TO655381 ADK655374:ADK655381 ANG655374:ANG655381 AXC655374:AXC655381 BGY655374:BGY655381 BQU655374:BQU655381 CAQ655374:CAQ655381 CKM655374:CKM655381 CUI655374:CUI655381 DEE655374:DEE655381 DOA655374:DOA655381 DXW655374:DXW655381 EHS655374:EHS655381 ERO655374:ERO655381 FBK655374:FBK655381 FLG655374:FLG655381 FVC655374:FVC655381 GEY655374:GEY655381 GOU655374:GOU655381 GYQ655374:GYQ655381 HIM655374:HIM655381 HSI655374:HSI655381 ICE655374:ICE655381 IMA655374:IMA655381 IVW655374:IVW655381 JFS655374:JFS655381 JPO655374:JPO655381 JZK655374:JZK655381 KJG655374:KJG655381 KTC655374:KTC655381 LCY655374:LCY655381 LMU655374:LMU655381 LWQ655374:LWQ655381 MGM655374:MGM655381 MQI655374:MQI655381 NAE655374:NAE655381 NKA655374:NKA655381 NTW655374:NTW655381 ODS655374:ODS655381 ONO655374:ONO655381 OXK655374:OXK655381 PHG655374:PHG655381 PRC655374:PRC655381 QAY655374:QAY655381 QKU655374:QKU655381 QUQ655374:QUQ655381 REM655374:REM655381 ROI655374:ROI655381 RYE655374:RYE655381 SIA655374:SIA655381 SRW655374:SRW655381 TBS655374:TBS655381 TLO655374:TLO655381 TVK655374:TVK655381 UFG655374:UFG655381 UPC655374:UPC655381 UYY655374:UYY655381 VIU655374:VIU655381 VSQ655374:VSQ655381 WCM655374:WCM655381 WMI655374:WMI655381 WWE655374:WWE655381 W720910:W720917 JS720910:JS720917 TO720910:TO720917 ADK720910:ADK720917 ANG720910:ANG720917 AXC720910:AXC720917 BGY720910:BGY720917 BQU720910:BQU720917 CAQ720910:CAQ720917 CKM720910:CKM720917 CUI720910:CUI720917 DEE720910:DEE720917 DOA720910:DOA720917 DXW720910:DXW720917 EHS720910:EHS720917 ERO720910:ERO720917 FBK720910:FBK720917 FLG720910:FLG720917 FVC720910:FVC720917 GEY720910:GEY720917 GOU720910:GOU720917 GYQ720910:GYQ720917 HIM720910:HIM720917 HSI720910:HSI720917 ICE720910:ICE720917 IMA720910:IMA720917 IVW720910:IVW720917 JFS720910:JFS720917 JPO720910:JPO720917 JZK720910:JZK720917 KJG720910:KJG720917 KTC720910:KTC720917 LCY720910:LCY720917 LMU720910:LMU720917 LWQ720910:LWQ720917 MGM720910:MGM720917 MQI720910:MQI720917 NAE720910:NAE720917 NKA720910:NKA720917 NTW720910:NTW720917 ODS720910:ODS720917 ONO720910:ONO720917 OXK720910:OXK720917 PHG720910:PHG720917 PRC720910:PRC720917 QAY720910:QAY720917 QKU720910:QKU720917 QUQ720910:QUQ720917 REM720910:REM720917 ROI720910:ROI720917 RYE720910:RYE720917 SIA720910:SIA720917 SRW720910:SRW720917 TBS720910:TBS720917 TLO720910:TLO720917 TVK720910:TVK720917 UFG720910:UFG720917 UPC720910:UPC720917 UYY720910:UYY720917 VIU720910:VIU720917 VSQ720910:VSQ720917 WCM720910:WCM720917 WMI720910:WMI720917 WWE720910:WWE720917 W786446:W786453 JS786446:JS786453 TO786446:TO786453 ADK786446:ADK786453 ANG786446:ANG786453 AXC786446:AXC786453 BGY786446:BGY786453 BQU786446:BQU786453 CAQ786446:CAQ786453 CKM786446:CKM786453 CUI786446:CUI786453 DEE786446:DEE786453 DOA786446:DOA786453 DXW786446:DXW786453 EHS786446:EHS786453 ERO786446:ERO786453 FBK786446:FBK786453 FLG786446:FLG786453 FVC786446:FVC786453 GEY786446:GEY786453 GOU786446:GOU786453 GYQ786446:GYQ786453 HIM786446:HIM786453 HSI786446:HSI786453 ICE786446:ICE786453 IMA786446:IMA786453 IVW786446:IVW786453 JFS786446:JFS786453 JPO786446:JPO786453 JZK786446:JZK786453 KJG786446:KJG786453 KTC786446:KTC786453 LCY786446:LCY786453 LMU786446:LMU786453 LWQ786446:LWQ786453 MGM786446:MGM786453 MQI786446:MQI786453 NAE786446:NAE786453 NKA786446:NKA786453 NTW786446:NTW786453 ODS786446:ODS786453 ONO786446:ONO786453 OXK786446:OXK786453 PHG786446:PHG786453 PRC786446:PRC786453 QAY786446:QAY786453 QKU786446:QKU786453 QUQ786446:QUQ786453 REM786446:REM786453 ROI786446:ROI786453 RYE786446:RYE786453 SIA786446:SIA786453 SRW786446:SRW786453 TBS786446:TBS786453 TLO786446:TLO786453 TVK786446:TVK786453 UFG786446:UFG786453 UPC786446:UPC786453 UYY786446:UYY786453 VIU786446:VIU786453 VSQ786446:VSQ786453 WCM786446:WCM786453 WMI786446:WMI786453 WWE786446:WWE786453 W851982:W851989 JS851982:JS851989 TO851982:TO851989 ADK851982:ADK851989 ANG851982:ANG851989 AXC851982:AXC851989 BGY851982:BGY851989 BQU851982:BQU851989 CAQ851982:CAQ851989 CKM851982:CKM851989 CUI851982:CUI851989 DEE851982:DEE851989 DOA851982:DOA851989 DXW851982:DXW851989 EHS851982:EHS851989 ERO851982:ERO851989 FBK851982:FBK851989 FLG851982:FLG851989 FVC851982:FVC851989 GEY851982:GEY851989 GOU851982:GOU851989 GYQ851982:GYQ851989 HIM851982:HIM851989 HSI851982:HSI851989 ICE851982:ICE851989 IMA851982:IMA851989 IVW851982:IVW851989 JFS851982:JFS851989 JPO851982:JPO851989 JZK851982:JZK851989 KJG851982:KJG851989 KTC851982:KTC851989 LCY851982:LCY851989 LMU851982:LMU851989 LWQ851982:LWQ851989 MGM851982:MGM851989 MQI851982:MQI851989 NAE851982:NAE851989 NKA851982:NKA851989 NTW851982:NTW851989 ODS851982:ODS851989 ONO851982:ONO851989 OXK851982:OXK851989 PHG851982:PHG851989 PRC851982:PRC851989 QAY851982:QAY851989 QKU851982:QKU851989 QUQ851982:QUQ851989 REM851982:REM851989 ROI851982:ROI851989 RYE851982:RYE851989 SIA851982:SIA851989 SRW851982:SRW851989 TBS851982:TBS851989 TLO851982:TLO851989 TVK851982:TVK851989 UFG851982:UFG851989 UPC851982:UPC851989 UYY851982:UYY851989 VIU851982:VIU851989 VSQ851982:VSQ851989 WCM851982:WCM851989 WMI851982:WMI851989 WWE851982:WWE851989 W917518:W917525 JS917518:JS917525 TO917518:TO917525 ADK917518:ADK917525 ANG917518:ANG917525 AXC917518:AXC917525 BGY917518:BGY917525 BQU917518:BQU917525 CAQ917518:CAQ917525 CKM917518:CKM917525 CUI917518:CUI917525 DEE917518:DEE917525 DOA917518:DOA917525 DXW917518:DXW917525 EHS917518:EHS917525 ERO917518:ERO917525 FBK917518:FBK917525 FLG917518:FLG917525 FVC917518:FVC917525 GEY917518:GEY917525 GOU917518:GOU917525 GYQ917518:GYQ917525 HIM917518:HIM917525 HSI917518:HSI917525 ICE917518:ICE917525 IMA917518:IMA917525 IVW917518:IVW917525 JFS917518:JFS917525 JPO917518:JPO917525 JZK917518:JZK917525 KJG917518:KJG917525 KTC917518:KTC917525 LCY917518:LCY917525 LMU917518:LMU917525 LWQ917518:LWQ917525 MGM917518:MGM917525 MQI917518:MQI917525 NAE917518:NAE917525 NKA917518:NKA917525 NTW917518:NTW917525 ODS917518:ODS917525 ONO917518:ONO917525 OXK917518:OXK917525 PHG917518:PHG917525 PRC917518:PRC917525 QAY917518:QAY917525 QKU917518:QKU917525 QUQ917518:QUQ917525 REM917518:REM917525 ROI917518:ROI917525 RYE917518:RYE917525 SIA917518:SIA917525 SRW917518:SRW917525 TBS917518:TBS917525 TLO917518:TLO917525 TVK917518:TVK917525 UFG917518:UFG917525 UPC917518:UPC917525 UYY917518:UYY917525 VIU917518:VIU917525 VSQ917518:VSQ917525 WCM917518:WCM917525 WMI917518:WMI917525 WWE917518:WWE917525 W983054:W983061 JS983054:JS983061 TO983054:TO983061 ADK983054:ADK983061 ANG983054:ANG983061 AXC983054:AXC983061 BGY983054:BGY983061 BQU983054:BQU983061 CAQ983054:CAQ983061 CKM983054:CKM983061 CUI983054:CUI983061 DEE983054:DEE983061 DOA983054:DOA983061 DXW983054:DXW983061 EHS983054:EHS983061 ERO983054:ERO983061 FBK983054:FBK983061 FLG983054:FLG983061 FVC983054:FVC983061 GEY983054:GEY983061 GOU983054:GOU983061 GYQ983054:GYQ983061 HIM983054:HIM983061 HSI983054:HSI983061 ICE983054:ICE983061 IMA983054:IMA983061 IVW983054:IVW983061 JFS983054:JFS983061 JPO983054:JPO983061 JZK983054:JZK983061 KJG983054:KJG983061 KTC983054:KTC983061 LCY983054:LCY983061 LMU983054:LMU983061 LWQ983054:LWQ983061 MGM983054:MGM983061 MQI983054:MQI983061 NAE983054:NAE983061 NKA983054:NKA983061 NTW983054:NTW983061 ODS983054:ODS983061 ONO983054:ONO983061 OXK983054:OXK983061 PHG983054:PHG983061 PRC983054:PRC983061 QAY983054:QAY983061 QKU983054:QKU983061 QUQ983054:QUQ983061 REM983054:REM983061 ROI983054:ROI983061 RYE983054:RYE983061 SIA983054:SIA983061 SRW983054:SRW983061 TBS983054:TBS983061 TLO983054:TLO983061 TVK983054:TVK983061 UFG983054:UFG983061 UPC983054:UPC983061 UYY983054:UYY983061 VIU983054:VIU983061 VSQ983054:VSQ983061 WCM983054:WCM983061 JS18:JS25 TO18:TO25 ADK18:ADK25 ANG18:ANG25 AXC18:AXC25 BGY18:BGY25 BQU18:BQU25 CAQ18:CAQ25 CKM18:CKM25 CUI18:CUI25 DEE18:DEE25 DOA18:DOA25 DXW18:DXW25 EHS18:EHS25 ERO18:ERO25 FBK18:FBK25 FLG18:FLG25 FVC18:FVC25 GEY18:GEY25 GOU18:GOU25 GYQ18:GYQ25 HIM18:HIM25 HSI18:HSI25 ICE18:ICE25 IMA18:IMA25 IVW18:IVW25 JFS18:JFS25 JPO18:JPO25 JZK18:JZK25 KJG18:KJG25 KTC18:KTC25 LCY18:LCY25 LMU18:LMU25 LWQ18:LWQ25 MGM18:MGM25 MQI18:MQI25 NAE18:NAE25 NKA18:NKA25 NTW18:NTW25 ODS18:ODS25 ONO18:ONO25 OXK18:OXK25 PHG18:PHG25 PRC18:PRC25 QAY18:QAY25 QKU18:QKU25 QUQ18:QUQ25 REM18:REM25 ROI18:ROI25 RYE18:RYE25 SIA18:SIA25 SRW18:SRW25 TBS18:TBS25 TLO18:TLO25 TVK18:TVK25 UFG18:UFG25 UPC18:UPC25 UYY18:UYY25 VIU18:VIU25 VSQ18:VSQ25 WCM18:WCM25 WMI18:WMI25 WWE18:WWE25">
      <formula1>900</formula1>
    </dataValidation>
    <dataValidation type="list" allowBlank="1" showInputMessage="1" showErrorMessage="1" errorTitle="Ошибка" error="Выберите значение из списка" sqref="O22 JK22 TG22 ADC22 AMY22 AWU22 BGQ22 BQM22 CAI22 CKE22 CUA22 DDW22 DNS22 DXO22 EHK22 ERG22 FBC22 FKY22 FUU22 GEQ22 GOM22 GYI22 HIE22 HSA22 IBW22 ILS22 IVO22 JFK22 JPG22 JZC22 KIY22 KSU22 LCQ22 LMM22 LWI22 MGE22 MQA22 MZW22 NJS22 NTO22 ODK22 ONG22 OXC22 PGY22 PQU22 QAQ22 QKM22 QUI22 REE22 ROA22 RXW22 SHS22 SRO22 TBK22 TLG22 TVC22 UEY22 UOU22 UYQ22 VIM22 VSI22 WCE22 WMA22 WVW22 O65554 JK65554 TG65554 ADC65554 AMY65554 AWU65554 BGQ65554 BQM65554 CAI65554 CKE65554 CUA65554 DDW65554 DNS65554 DXO65554 EHK65554 ERG65554 FBC65554 FKY65554 FUU65554 GEQ65554 GOM65554 GYI65554 HIE65554 HSA65554 IBW65554 ILS65554 IVO65554 JFK65554 JPG65554 JZC65554 KIY65554 KSU65554 LCQ65554 LMM65554 LWI65554 MGE65554 MQA65554 MZW65554 NJS65554 NTO65554 ODK65554 ONG65554 OXC65554 PGY65554 PQU65554 QAQ65554 QKM65554 QUI65554 REE65554 ROA65554 RXW65554 SHS65554 SRO65554 TBK65554 TLG65554 TVC65554 UEY65554 UOU65554 UYQ65554 VIM65554 VSI65554 WCE65554 WMA65554 WVW65554 O131090 JK131090 TG131090 ADC131090 AMY131090 AWU131090 BGQ131090 BQM131090 CAI131090 CKE131090 CUA131090 DDW131090 DNS131090 DXO131090 EHK131090 ERG131090 FBC131090 FKY131090 FUU131090 GEQ131090 GOM131090 GYI131090 HIE131090 HSA131090 IBW131090 ILS131090 IVO131090 JFK131090 JPG131090 JZC131090 KIY131090 KSU131090 LCQ131090 LMM131090 LWI131090 MGE131090 MQA131090 MZW131090 NJS131090 NTO131090 ODK131090 ONG131090 OXC131090 PGY131090 PQU131090 QAQ131090 QKM131090 QUI131090 REE131090 ROA131090 RXW131090 SHS131090 SRO131090 TBK131090 TLG131090 TVC131090 UEY131090 UOU131090 UYQ131090 VIM131090 VSI131090 WCE131090 WMA131090 WVW131090 O196626 JK196626 TG196626 ADC196626 AMY196626 AWU196626 BGQ196626 BQM196626 CAI196626 CKE196626 CUA196626 DDW196626 DNS196626 DXO196626 EHK196626 ERG196626 FBC196626 FKY196626 FUU196626 GEQ196626 GOM196626 GYI196626 HIE196626 HSA196626 IBW196626 ILS196626 IVO196626 JFK196626 JPG196626 JZC196626 KIY196626 KSU196626 LCQ196626 LMM196626 LWI196626 MGE196626 MQA196626 MZW196626 NJS196626 NTO196626 ODK196626 ONG196626 OXC196626 PGY196626 PQU196626 QAQ196626 QKM196626 QUI196626 REE196626 ROA196626 RXW196626 SHS196626 SRO196626 TBK196626 TLG196626 TVC196626 UEY196626 UOU196626 UYQ196626 VIM196626 VSI196626 WCE196626 WMA196626 WVW196626 O262162 JK262162 TG262162 ADC262162 AMY262162 AWU262162 BGQ262162 BQM262162 CAI262162 CKE262162 CUA262162 DDW262162 DNS262162 DXO262162 EHK262162 ERG262162 FBC262162 FKY262162 FUU262162 GEQ262162 GOM262162 GYI262162 HIE262162 HSA262162 IBW262162 ILS262162 IVO262162 JFK262162 JPG262162 JZC262162 KIY262162 KSU262162 LCQ262162 LMM262162 LWI262162 MGE262162 MQA262162 MZW262162 NJS262162 NTO262162 ODK262162 ONG262162 OXC262162 PGY262162 PQU262162 QAQ262162 QKM262162 QUI262162 REE262162 ROA262162 RXW262162 SHS262162 SRO262162 TBK262162 TLG262162 TVC262162 UEY262162 UOU262162 UYQ262162 VIM262162 VSI262162 WCE262162 WMA262162 WVW262162 O327698 JK327698 TG327698 ADC327698 AMY327698 AWU327698 BGQ327698 BQM327698 CAI327698 CKE327698 CUA327698 DDW327698 DNS327698 DXO327698 EHK327698 ERG327698 FBC327698 FKY327698 FUU327698 GEQ327698 GOM327698 GYI327698 HIE327698 HSA327698 IBW327698 ILS327698 IVO327698 JFK327698 JPG327698 JZC327698 KIY327698 KSU327698 LCQ327698 LMM327698 LWI327698 MGE327698 MQA327698 MZW327698 NJS327698 NTO327698 ODK327698 ONG327698 OXC327698 PGY327698 PQU327698 QAQ327698 QKM327698 QUI327698 REE327698 ROA327698 RXW327698 SHS327698 SRO327698 TBK327698 TLG327698 TVC327698 UEY327698 UOU327698 UYQ327698 VIM327698 VSI327698 WCE327698 WMA327698 WVW327698 O393234 JK393234 TG393234 ADC393234 AMY393234 AWU393234 BGQ393234 BQM393234 CAI393234 CKE393234 CUA393234 DDW393234 DNS393234 DXO393234 EHK393234 ERG393234 FBC393234 FKY393234 FUU393234 GEQ393234 GOM393234 GYI393234 HIE393234 HSA393234 IBW393234 ILS393234 IVO393234 JFK393234 JPG393234 JZC393234 KIY393234 KSU393234 LCQ393234 LMM393234 LWI393234 MGE393234 MQA393234 MZW393234 NJS393234 NTO393234 ODK393234 ONG393234 OXC393234 PGY393234 PQU393234 QAQ393234 QKM393234 QUI393234 REE393234 ROA393234 RXW393234 SHS393234 SRO393234 TBK393234 TLG393234 TVC393234 UEY393234 UOU393234 UYQ393234 VIM393234 VSI393234 WCE393234 WMA393234 WVW393234 O458770 JK458770 TG458770 ADC458770 AMY458770 AWU458770 BGQ458770 BQM458770 CAI458770 CKE458770 CUA458770 DDW458770 DNS458770 DXO458770 EHK458770 ERG458770 FBC458770 FKY458770 FUU458770 GEQ458770 GOM458770 GYI458770 HIE458770 HSA458770 IBW458770 ILS458770 IVO458770 JFK458770 JPG458770 JZC458770 KIY458770 KSU458770 LCQ458770 LMM458770 LWI458770 MGE458770 MQA458770 MZW458770 NJS458770 NTO458770 ODK458770 ONG458770 OXC458770 PGY458770 PQU458770 QAQ458770 QKM458770 QUI458770 REE458770 ROA458770 RXW458770 SHS458770 SRO458770 TBK458770 TLG458770 TVC458770 UEY458770 UOU458770 UYQ458770 VIM458770 VSI458770 WCE458770 WMA458770 WVW458770 O524306 JK524306 TG524306 ADC524306 AMY524306 AWU524306 BGQ524306 BQM524306 CAI524306 CKE524306 CUA524306 DDW524306 DNS524306 DXO524306 EHK524306 ERG524306 FBC524306 FKY524306 FUU524306 GEQ524306 GOM524306 GYI524306 HIE524306 HSA524306 IBW524306 ILS524306 IVO524306 JFK524306 JPG524306 JZC524306 KIY524306 KSU524306 LCQ524306 LMM524306 LWI524306 MGE524306 MQA524306 MZW524306 NJS524306 NTO524306 ODK524306 ONG524306 OXC524306 PGY524306 PQU524306 QAQ524306 QKM524306 QUI524306 REE524306 ROA524306 RXW524306 SHS524306 SRO524306 TBK524306 TLG524306 TVC524306 UEY524306 UOU524306 UYQ524306 VIM524306 VSI524306 WCE524306 WMA524306 WVW524306 O589842 JK589842 TG589842 ADC589842 AMY589842 AWU589842 BGQ589842 BQM589842 CAI589842 CKE589842 CUA589842 DDW589842 DNS589842 DXO589842 EHK589842 ERG589842 FBC589842 FKY589842 FUU589842 GEQ589842 GOM589842 GYI589842 HIE589842 HSA589842 IBW589842 ILS589842 IVO589842 JFK589842 JPG589842 JZC589842 KIY589842 KSU589842 LCQ589842 LMM589842 LWI589842 MGE589842 MQA589842 MZW589842 NJS589842 NTO589842 ODK589842 ONG589842 OXC589842 PGY589842 PQU589842 QAQ589842 QKM589842 QUI589842 REE589842 ROA589842 RXW589842 SHS589842 SRO589842 TBK589842 TLG589842 TVC589842 UEY589842 UOU589842 UYQ589842 VIM589842 VSI589842 WCE589842 WMA589842 WVW589842 O655378 JK655378 TG655378 ADC655378 AMY655378 AWU655378 BGQ655378 BQM655378 CAI655378 CKE655378 CUA655378 DDW655378 DNS655378 DXO655378 EHK655378 ERG655378 FBC655378 FKY655378 FUU655378 GEQ655378 GOM655378 GYI655378 HIE655378 HSA655378 IBW655378 ILS655378 IVO655378 JFK655378 JPG655378 JZC655378 KIY655378 KSU655378 LCQ655378 LMM655378 LWI655378 MGE655378 MQA655378 MZW655378 NJS655378 NTO655378 ODK655378 ONG655378 OXC655378 PGY655378 PQU655378 QAQ655378 QKM655378 QUI655378 REE655378 ROA655378 RXW655378 SHS655378 SRO655378 TBK655378 TLG655378 TVC655378 UEY655378 UOU655378 UYQ655378 VIM655378 VSI655378 WCE655378 WMA655378 WVW655378 O720914 JK720914 TG720914 ADC720914 AMY720914 AWU720914 BGQ720914 BQM720914 CAI720914 CKE720914 CUA720914 DDW720914 DNS720914 DXO720914 EHK720914 ERG720914 FBC720914 FKY720914 FUU720914 GEQ720914 GOM720914 GYI720914 HIE720914 HSA720914 IBW720914 ILS720914 IVO720914 JFK720914 JPG720914 JZC720914 KIY720914 KSU720914 LCQ720914 LMM720914 LWI720914 MGE720914 MQA720914 MZW720914 NJS720914 NTO720914 ODK720914 ONG720914 OXC720914 PGY720914 PQU720914 QAQ720914 QKM720914 QUI720914 REE720914 ROA720914 RXW720914 SHS720914 SRO720914 TBK720914 TLG720914 TVC720914 UEY720914 UOU720914 UYQ720914 VIM720914 VSI720914 WCE720914 WMA720914 WVW720914 O786450 JK786450 TG786450 ADC786450 AMY786450 AWU786450 BGQ786450 BQM786450 CAI786450 CKE786450 CUA786450 DDW786450 DNS786450 DXO786450 EHK786450 ERG786450 FBC786450 FKY786450 FUU786450 GEQ786450 GOM786450 GYI786450 HIE786450 HSA786450 IBW786450 ILS786450 IVO786450 JFK786450 JPG786450 JZC786450 KIY786450 KSU786450 LCQ786450 LMM786450 LWI786450 MGE786450 MQA786450 MZW786450 NJS786450 NTO786450 ODK786450 ONG786450 OXC786450 PGY786450 PQU786450 QAQ786450 QKM786450 QUI786450 REE786450 ROA786450 RXW786450 SHS786450 SRO786450 TBK786450 TLG786450 TVC786450 UEY786450 UOU786450 UYQ786450 VIM786450 VSI786450 WCE786450 WMA786450 WVW786450 O851986 JK851986 TG851986 ADC851986 AMY851986 AWU851986 BGQ851986 BQM851986 CAI851986 CKE851986 CUA851986 DDW851986 DNS851986 DXO851986 EHK851986 ERG851986 FBC851986 FKY851986 FUU851986 GEQ851986 GOM851986 GYI851986 HIE851986 HSA851986 IBW851986 ILS851986 IVO851986 JFK851986 JPG851986 JZC851986 KIY851986 KSU851986 LCQ851986 LMM851986 LWI851986 MGE851986 MQA851986 MZW851986 NJS851986 NTO851986 ODK851986 ONG851986 OXC851986 PGY851986 PQU851986 QAQ851986 QKM851986 QUI851986 REE851986 ROA851986 RXW851986 SHS851986 SRO851986 TBK851986 TLG851986 TVC851986 UEY851986 UOU851986 UYQ851986 VIM851986 VSI851986 WCE851986 WMA851986 WVW851986 O917522 JK917522 TG917522 ADC917522 AMY917522 AWU917522 BGQ917522 BQM917522 CAI917522 CKE917522 CUA917522 DDW917522 DNS917522 DXO917522 EHK917522 ERG917522 FBC917522 FKY917522 FUU917522 GEQ917522 GOM917522 GYI917522 HIE917522 HSA917522 IBW917522 ILS917522 IVO917522 JFK917522 JPG917522 JZC917522 KIY917522 KSU917522 LCQ917522 LMM917522 LWI917522 MGE917522 MQA917522 MZW917522 NJS917522 NTO917522 ODK917522 ONG917522 OXC917522 PGY917522 PQU917522 QAQ917522 QKM917522 QUI917522 REE917522 ROA917522 RXW917522 SHS917522 SRO917522 TBK917522 TLG917522 TVC917522 UEY917522 UOU917522 UYQ917522 VIM917522 VSI917522 WCE917522 WMA917522 WVW917522 O983058 JK983058 TG983058 ADC983058 AMY983058 AWU983058 BGQ983058 BQM983058 CAI983058 CKE983058 CUA983058 DDW983058 DNS983058 DXO983058 EHK983058 ERG983058 FBC983058 FKY983058 FUU983058 GEQ983058 GOM983058 GYI983058 HIE983058 HSA983058 IBW983058 ILS983058 IVO983058 JFK983058 JPG983058 JZC983058 KIY983058 KSU983058 LCQ983058 LMM983058 LWI983058 MGE983058 MQA983058 MZW983058 NJS983058 NTO983058 ODK983058 ONG983058 OXC983058 PGY983058 PQU983058 QAQ983058 QKM983058 QUI983058 REE983058 ROA983058 RXW983058 SHS983058 SRO983058 TBK983058 TLG983058 TVC983058 UEY983058 UOU983058 UYQ983058 VIM983058 VSI983058 WCE983058 WMA983058 WVW983058">
      <formula1>kind_of_scheme_in</formula1>
    </dataValidation>
    <dataValidation type="textLength" operator="lessThanOrEqual"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24:T25">
      <formula1>900</formula1>
    </dataValidation>
    <dataValidation type="list" allowBlank="1" showInputMessage="1" showErrorMessage="1" errorTitle="Ошибка" error="Выберите значение из списка" prompt="Выберите значение из списка" sqref="O23">
      <formula1>kind_of_cons</formula1>
    </dataValidation>
    <dataValidation type="decimal" allowBlank="1" showErrorMessage="1" errorTitle="Ошибка" error="Допускается ввод только действительных чисел!" sqref="O24">
      <formula1>-9.99999999999999E+23</formula1>
      <formula2>9.99999999999999E+23</formula2>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3">
    <tabColor indexed="22"/>
  </sheetPr>
  <dimension ref="A1:T19"/>
  <sheetViews>
    <sheetView showGridLines="0" topLeftCell="E1" zoomScaleNormal="100" workbookViewId="0"/>
  </sheetViews>
  <sheetFormatPr defaultColWidth="10.5703125" defaultRowHeight="14.25"/>
  <cols>
    <col min="1" max="1" width="3.7109375" style="591" hidden="1" customWidth="1"/>
    <col min="2" max="4" width="3.7109375" style="585" hidden="1" customWidth="1"/>
    <col min="5" max="5" width="3.7109375" style="530" customWidth="1"/>
    <col min="6" max="6" width="9.7109375" style="523" customWidth="1"/>
    <col min="7" max="7" width="37.7109375" style="523" customWidth="1"/>
    <col min="8" max="8" width="66.85546875" style="523" customWidth="1"/>
    <col min="9" max="9" width="115.7109375" style="523" customWidth="1"/>
    <col min="10" max="11" width="10.5703125" style="585"/>
    <col min="12" max="12" width="11.140625" style="585" customWidth="1"/>
    <col min="13" max="20" width="10.5703125" style="585"/>
    <col min="21" max="16384" width="10.5703125" style="523"/>
  </cols>
  <sheetData>
    <row r="1" spans="1:20" ht="3" customHeight="1">
      <c r="A1" s="591" t="s">
        <v>50</v>
      </c>
    </row>
    <row r="2" spans="1:20" ht="22.5">
      <c r="F2" s="1197" t="s">
        <v>491</v>
      </c>
      <c r="G2" s="1198"/>
      <c r="H2" s="1199"/>
      <c r="I2" s="640"/>
    </row>
    <row r="3" spans="1:20" ht="3" customHeight="1"/>
    <row r="4" spans="1:20" s="570" customFormat="1" ht="11.25">
      <c r="A4" s="590"/>
      <c r="B4" s="590"/>
      <c r="C4" s="590"/>
      <c r="D4" s="590"/>
      <c r="F4" s="1149" t="s">
        <v>454</v>
      </c>
      <c r="G4" s="1149"/>
      <c r="H4" s="1149"/>
      <c r="I4" s="1200" t="s">
        <v>455</v>
      </c>
      <c r="J4" s="590"/>
      <c r="K4" s="590"/>
      <c r="L4" s="590"/>
      <c r="M4" s="590"/>
      <c r="N4" s="590"/>
      <c r="O4" s="590"/>
      <c r="P4" s="590"/>
      <c r="Q4" s="590"/>
      <c r="R4" s="590"/>
      <c r="S4" s="590"/>
      <c r="T4" s="590"/>
    </row>
    <row r="5" spans="1:20" s="570" customFormat="1" ht="11.25" customHeight="1">
      <c r="A5" s="590"/>
      <c r="B5" s="590"/>
      <c r="C5" s="590"/>
      <c r="D5" s="590"/>
      <c r="F5" s="606" t="s">
        <v>92</v>
      </c>
      <c r="G5" s="618" t="s">
        <v>457</v>
      </c>
      <c r="H5" s="605" t="s">
        <v>442</v>
      </c>
      <c r="I5" s="1200"/>
      <c r="J5" s="590"/>
      <c r="K5" s="590"/>
      <c r="L5" s="590"/>
      <c r="M5" s="590"/>
      <c r="N5" s="590"/>
      <c r="O5" s="590"/>
      <c r="P5" s="590"/>
      <c r="Q5" s="590"/>
      <c r="R5" s="590"/>
      <c r="S5" s="590"/>
      <c r="T5" s="590"/>
    </row>
    <row r="6" spans="1:20" s="570" customFormat="1" ht="12" customHeight="1">
      <c r="A6" s="590"/>
      <c r="B6" s="590"/>
      <c r="C6" s="590"/>
      <c r="D6" s="590"/>
      <c r="F6" s="607" t="s">
        <v>93</v>
      </c>
      <c r="G6" s="609">
        <v>2</v>
      </c>
      <c r="H6" s="610">
        <v>3</v>
      </c>
      <c r="I6" s="608">
        <v>4</v>
      </c>
      <c r="J6" s="590">
        <v>4</v>
      </c>
      <c r="K6" s="590"/>
      <c r="L6" s="590"/>
      <c r="M6" s="590"/>
      <c r="N6" s="590"/>
      <c r="O6" s="590"/>
      <c r="P6" s="590"/>
      <c r="Q6" s="590"/>
      <c r="R6" s="590"/>
      <c r="S6" s="590"/>
      <c r="T6" s="590"/>
    </row>
    <row r="7" spans="1:20" s="570" customFormat="1" ht="18.75">
      <c r="A7" s="590"/>
      <c r="B7" s="590"/>
      <c r="C7" s="590"/>
      <c r="D7" s="590"/>
      <c r="F7" s="616">
        <v>1</v>
      </c>
      <c r="G7" s="632" t="s">
        <v>492</v>
      </c>
      <c r="H7" s="604" t="str">
        <f>IF(dateCh="","",dateCh)</f>
        <v>05.12.2022</v>
      </c>
      <c r="I7" s="581" t="s">
        <v>493</v>
      </c>
      <c r="J7" s="615"/>
      <c r="K7" s="590"/>
      <c r="L7" s="590"/>
      <c r="M7" s="590"/>
      <c r="N7" s="590"/>
      <c r="O7" s="590"/>
      <c r="P7" s="590"/>
      <c r="Q7" s="590"/>
      <c r="R7" s="590"/>
      <c r="S7" s="590"/>
      <c r="T7" s="590"/>
    </row>
    <row r="8" spans="1:20" s="570" customFormat="1" ht="45">
      <c r="A8" s="1201">
        <v>1</v>
      </c>
      <c r="B8" s="590"/>
      <c r="C8" s="590"/>
      <c r="D8" s="590"/>
      <c r="F8" s="616" t="str">
        <f>"2." &amp;mergeValue(A8)</f>
        <v>2.1</v>
      </c>
      <c r="G8" s="632" t="s">
        <v>494</v>
      </c>
      <c r="H8" s="604"/>
      <c r="I8" s="581" t="s">
        <v>590</v>
      </c>
      <c r="J8" s="615"/>
      <c r="K8" s="590"/>
      <c r="L8" s="590"/>
      <c r="M8" s="590"/>
      <c r="N8" s="590"/>
      <c r="O8" s="590"/>
      <c r="P8" s="590"/>
      <c r="Q8" s="590"/>
      <c r="R8" s="590"/>
      <c r="S8" s="590"/>
      <c r="T8" s="590"/>
    </row>
    <row r="9" spans="1:20" s="570" customFormat="1" ht="22.5">
      <c r="A9" s="1201"/>
      <c r="B9" s="590"/>
      <c r="C9" s="590"/>
      <c r="D9" s="590"/>
      <c r="F9" s="616" t="str">
        <f>"3." &amp;mergeValue(A9)</f>
        <v>3.1</v>
      </c>
      <c r="G9" s="632" t="s">
        <v>495</v>
      </c>
      <c r="H9" s="604"/>
      <c r="I9" s="581" t="s">
        <v>588</v>
      </c>
      <c r="J9" s="615"/>
      <c r="K9" s="590"/>
      <c r="L9" s="590"/>
      <c r="M9" s="590"/>
      <c r="N9" s="590"/>
      <c r="O9" s="590"/>
      <c r="P9" s="590"/>
      <c r="Q9" s="590"/>
      <c r="R9" s="590"/>
      <c r="S9" s="590"/>
      <c r="T9" s="590"/>
    </row>
    <row r="10" spans="1:20" s="570" customFormat="1" ht="22.5">
      <c r="A10" s="1201"/>
      <c r="B10" s="590"/>
      <c r="C10" s="590"/>
      <c r="D10" s="590"/>
      <c r="F10" s="616" t="str">
        <f>"4."&amp;mergeValue(A10)</f>
        <v>4.1</v>
      </c>
      <c r="G10" s="632" t="s">
        <v>496</v>
      </c>
      <c r="H10" s="605" t="s">
        <v>458</v>
      </c>
      <c r="I10" s="581"/>
      <c r="J10" s="615"/>
      <c r="K10" s="590"/>
      <c r="L10" s="590"/>
      <c r="M10" s="590"/>
      <c r="N10" s="590"/>
      <c r="O10" s="590"/>
      <c r="P10" s="590"/>
      <c r="Q10" s="590"/>
      <c r="R10" s="590"/>
      <c r="S10" s="590"/>
      <c r="T10" s="590"/>
    </row>
    <row r="11" spans="1:20" s="570" customFormat="1" ht="18.75">
      <c r="A11" s="1201"/>
      <c r="B11" s="1201">
        <v>1</v>
      </c>
      <c r="C11" s="623"/>
      <c r="D11" s="623"/>
      <c r="F11" s="616" t="str">
        <f>"4."&amp;mergeValue(A11) &amp;"."&amp;mergeValue(B11)</f>
        <v>4.1.1</v>
      </c>
      <c r="G11" s="611" t="s">
        <v>592</v>
      </c>
      <c r="H11" s="604" t="str">
        <f>IF(region_name="","",region_name)</f>
        <v>Челябинская область</v>
      </c>
      <c r="I11" s="581" t="s">
        <v>499</v>
      </c>
      <c r="J11" s="615"/>
      <c r="K11" s="590"/>
      <c r="L11" s="590"/>
      <c r="M11" s="590"/>
      <c r="N11" s="590"/>
      <c r="O11" s="590"/>
      <c r="P11" s="590"/>
      <c r="Q11" s="590"/>
      <c r="R11" s="590"/>
      <c r="S11" s="590"/>
      <c r="T11" s="590"/>
    </row>
    <row r="12" spans="1:20" s="570" customFormat="1" ht="22.5">
      <c r="A12" s="1201"/>
      <c r="B12" s="1201"/>
      <c r="C12" s="1201">
        <v>1</v>
      </c>
      <c r="D12" s="623"/>
      <c r="F12" s="616" t="str">
        <f>"4."&amp;mergeValue(A12) &amp;"."&amp;mergeValue(B12)&amp;"."&amp;mergeValue(C12)</f>
        <v>4.1.1.1</v>
      </c>
      <c r="G12" s="622" t="s">
        <v>497</v>
      </c>
      <c r="H12" s="604"/>
      <c r="I12" s="581" t="s">
        <v>500</v>
      </c>
      <c r="J12" s="615"/>
      <c r="K12" s="590"/>
      <c r="L12" s="590"/>
      <c r="M12" s="590"/>
      <c r="N12" s="590"/>
      <c r="O12" s="590"/>
      <c r="P12" s="590"/>
      <c r="Q12" s="590"/>
      <c r="R12" s="590"/>
      <c r="S12" s="590"/>
      <c r="T12" s="590"/>
    </row>
    <row r="13" spans="1:20" s="570" customFormat="1" ht="39" customHeight="1">
      <c r="A13" s="1201"/>
      <c r="B13" s="1201"/>
      <c r="C13" s="1201"/>
      <c r="D13" s="623">
        <v>1</v>
      </c>
      <c r="F13" s="616" t="str">
        <f>"4."&amp;mergeValue(A13) &amp;"."&amp;mergeValue(B13)&amp;"."&amp;mergeValue(C13)&amp;"."&amp;mergeValue(D13)</f>
        <v>4.1.1.1.1</v>
      </c>
      <c r="G13" s="633" t="s">
        <v>498</v>
      </c>
      <c r="H13" s="604"/>
      <c r="I13" s="1202" t="s">
        <v>591</v>
      </c>
      <c r="J13" s="615"/>
      <c r="K13" s="590"/>
      <c r="L13" s="590"/>
      <c r="M13" s="590"/>
      <c r="N13" s="590"/>
      <c r="O13" s="590"/>
      <c r="P13" s="590"/>
      <c r="Q13" s="590"/>
      <c r="R13" s="590"/>
      <c r="S13" s="590"/>
      <c r="T13" s="590"/>
    </row>
    <row r="14" spans="1:20" s="570" customFormat="1" ht="18.75">
      <c r="A14" s="1201"/>
      <c r="B14" s="1201"/>
      <c r="C14" s="1201"/>
      <c r="D14" s="623"/>
      <c r="F14" s="619"/>
      <c r="G14" s="550" t="s">
        <v>4</v>
      </c>
      <c r="H14" s="624"/>
      <c r="I14" s="1202"/>
      <c r="J14" s="615"/>
      <c r="K14" s="590"/>
      <c r="L14" s="590"/>
      <c r="M14" s="590"/>
      <c r="N14" s="590"/>
      <c r="O14" s="590"/>
      <c r="P14" s="590"/>
      <c r="Q14" s="590"/>
      <c r="R14" s="590"/>
      <c r="S14" s="590"/>
      <c r="T14" s="590"/>
    </row>
    <row r="15" spans="1:20" s="570" customFormat="1" ht="18.75">
      <c r="A15" s="1201"/>
      <c r="B15" s="1201"/>
      <c r="C15" s="623"/>
      <c r="D15" s="623"/>
      <c r="F15" s="634"/>
      <c r="G15" s="577" t="s">
        <v>403</v>
      </c>
      <c r="H15" s="635"/>
      <c r="I15" s="636"/>
      <c r="J15" s="615"/>
      <c r="K15" s="590"/>
      <c r="L15" s="590"/>
      <c r="M15" s="590"/>
      <c r="N15" s="590"/>
      <c r="O15" s="590"/>
      <c r="P15" s="590"/>
      <c r="Q15" s="590"/>
      <c r="R15" s="590"/>
      <c r="S15" s="590"/>
      <c r="T15" s="590"/>
    </row>
    <row r="16" spans="1:20" s="570" customFormat="1" ht="18.75">
      <c r="A16" s="1201"/>
      <c r="B16" s="590"/>
      <c r="C16" s="590"/>
      <c r="D16" s="590"/>
      <c r="F16" s="619"/>
      <c r="G16" s="558" t="s">
        <v>506</v>
      </c>
      <c r="H16" s="620"/>
      <c r="I16" s="621"/>
      <c r="J16" s="615"/>
      <c r="K16" s="590"/>
      <c r="L16" s="590"/>
      <c r="M16" s="590"/>
      <c r="N16" s="590"/>
      <c r="O16" s="590"/>
      <c r="P16" s="590"/>
      <c r="Q16" s="590"/>
      <c r="R16" s="590"/>
      <c r="S16" s="590"/>
      <c r="T16" s="590"/>
    </row>
    <row r="17" spans="1:20" s="570" customFormat="1" ht="18.75">
      <c r="A17" s="590"/>
      <c r="B17" s="590"/>
      <c r="C17" s="590"/>
      <c r="D17" s="590"/>
      <c r="F17" s="619"/>
      <c r="G17" s="565" t="s">
        <v>505</v>
      </c>
      <c r="H17" s="620"/>
      <c r="I17" s="621"/>
      <c r="J17" s="615"/>
      <c r="K17" s="590"/>
      <c r="L17" s="590"/>
      <c r="M17" s="590"/>
      <c r="N17" s="590"/>
      <c r="O17" s="590"/>
      <c r="P17" s="590"/>
      <c r="Q17" s="590"/>
      <c r="R17" s="590"/>
      <c r="S17" s="590"/>
      <c r="T17" s="590"/>
    </row>
    <row r="18" spans="1:20" s="613" customFormat="1" ht="3" customHeight="1">
      <c r="A18" s="614"/>
      <c r="B18" s="614"/>
      <c r="C18" s="614"/>
      <c r="D18" s="614"/>
      <c r="F18" s="625"/>
      <c r="G18" s="626"/>
      <c r="H18" s="627"/>
      <c r="I18" s="628"/>
      <c r="J18" s="614"/>
      <c r="K18" s="614"/>
      <c r="L18" s="614"/>
      <c r="M18" s="614"/>
      <c r="N18" s="614"/>
      <c r="O18" s="614"/>
      <c r="P18" s="614"/>
      <c r="Q18" s="614"/>
      <c r="R18" s="614"/>
      <c r="S18" s="614"/>
      <c r="T18" s="614"/>
    </row>
    <row r="19" spans="1:20" s="613" customFormat="1" ht="15" customHeight="1">
      <c r="A19" s="614"/>
      <c r="B19" s="614"/>
      <c r="C19" s="614"/>
      <c r="D19" s="614"/>
      <c r="F19" s="612"/>
      <c r="G19" s="1196" t="s">
        <v>593</v>
      </c>
      <c r="H19" s="1196"/>
      <c r="I19" s="594"/>
      <c r="J19" s="614"/>
      <c r="K19" s="614"/>
      <c r="L19" s="614"/>
      <c r="M19" s="614"/>
      <c r="N19" s="614"/>
      <c r="O19" s="614"/>
      <c r="P19" s="614"/>
      <c r="Q19" s="614"/>
      <c r="R19" s="614"/>
      <c r="S19" s="614"/>
      <c r="T19" s="614"/>
    </row>
  </sheetData>
  <sheetProtection algorithmName="SHA-512" hashValue="A82pN8MvooURu+0gfg9yRVIVhuE5HZedqBZMnXsr3Qxjy4ep9oUNXq1HpgsUAwAzbMCNrr1O9jB0fIYxuRbAyA==" saltValue="cSeArv1xohj1IJmqAL3ehw==" spinCount="100000"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3">
    <tabColor rgb="FFEAEBEE"/>
    <pageSetUpPr fitToPage="1"/>
  </sheetPr>
  <dimension ref="A1:AJ36"/>
  <sheetViews>
    <sheetView showGridLines="0" topLeftCell="I4" zoomScaleNormal="100" workbookViewId="0"/>
  </sheetViews>
  <sheetFormatPr defaultColWidth="10.5703125" defaultRowHeight="14.25"/>
  <cols>
    <col min="1" max="6" width="10.5703125" style="585" hidden="1" customWidth="1"/>
    <col min="7" max="8" width="9.140625" style="591" hidden="1" customWidth="1"/>
    <col min="9" max="9" width="3.7109375" style="531" customWidth="1"/>
    <col min="10" max="11" width="3.7109375" style="530" customWidth="1"/>
    <col min="12" max="12" width="12.7109375" style="523" customWidth="1"/>
    <col min="13" max="13" width="44.7109375" style="523" customWidth="1"/>
    <col min="14" max="14" width="1.7109375" style="523" hidden="1" customWidth="1"/>
    <col min="15" max="15" width="29.7109375" style="523" hidden="1" customWidth="1"/>
    <col min="16" max="17" width="23.7109375" style="523" hidden="1" customWidth="1"/>
    <col min="18" max="18" width="11.7109375" style="523" customWidth="1"/>
    <col min="19" max="19" width="3.7109375" style="523" customWidth="1"/>
    <col min="20" max="20" width="11.7109375" style="523" customWidth="1"/>
    <col min="21" max="21" width="8.5703125" style="523" hidden="1" customWidth="1"/>
    <col min="22" max="22" width="4.7109375" style="523" customWidth="1"/>
    <col min="23" max="23" width="115.7109375" style="523" customWidth="1"/>
    <col min="24" max="25" width="10.5703125" style="585"/>
    <col min="26" max="26" width="11.140625" style="585" customWidth="1"/>
    <col min="27" max="34" width="10.5703125" style="585"/>
    <col min="35" max="256" width="10.5703125" style="523"/>
    <col min="257" max="264" width="0" style="523" hidden="1" customWidth="1"/>
    <col min="265" max="265" width="3.7109375" style="523" customWidth="1"/>
    <col min="266" max="266" width="3.85546875" style="523" customWidth="1"/>
    <col min="267" max="267" width="3.7109375" style="523" customWidth="1"/>
    <col min="268" max="268" width="12.7109375" style="523" customWidth="1"/>
    <col min="269" max="269" width="52.7109375" style="523" customWidth="1"/>
    <col min="270" max="273" width="0" style="523" hidden="1" customWidth="1"/>
    <col min="274" max="274" width="12.28515625" style="523" customWidth="1"/>
    <col min="275" max="275" width="6.42578125" style="523" customWidth="1"/>
    <col min="276" max="276" width="12.28515625" style="523" customWidth="1"/>
    <col min="277" max="277" width="0" style="523" hidden="1" customWidth="1"/>
    <col min="278" max="278" width="3.7109375" style="523" customWidth="1"/>
    <col min="279" max="279" width="11.140625" style="523" bestFit="1" customWidth="1"/>
    <col min="280" max="281" width="10.5703125" style="523"/>
    <col min="282" max="282" width="11.140625" style="523" customWidth="1"/>
    <col min="283" max="512" width="10.5703125" style="523"/>
    <col min="513" max="520" width="0" style="523" hidden="1" customWidth="1"/>
    <col min="521" max="521" width="3.7109375" style="523" customWidth="1"/>
    <col min="522" max="522" width="3.85546875" style="523" customWidth="1"/>
    <col min="523" max="523" width="3.7109375" style="523" customWidth="1"/>
    <col min="524" max="524" width="12.7109375" style="523" customWidth="1"/>
    <col min="525" max="525" width="52.7109375" style="523" customWidth="1"/>
    <col min="526" max="529" width="0" style="523" hidden="1" customWidth="1"/>
    <col min="530" max="530" width="12.28515625" style="523" customWidth="1"/>
    <col min="531" max="531" width="6.42578125" style="523" customWidth="1"/>
    <col min="532" max="532" width="12.28515625" style="523" customWidth="1"/>
    <col min="533" max="533" width="0" style="523" hidden="1" customWidth="1"/>
    <col min="534" max="534" width="3.7109375" style="523" customWidth="1"/>
    <col min="535" max="535" width="11.140625" style="523" bestFit="1" customWidth="1"/>
    <col min="536" max="537" width="10.5703125" style="523"/>
    <col min="538" max="538" width="11.140625" style="523" customWidth="1"/>
    <col min="539" max="768" width="10.5703125" style="523"/>
    <col min="769" max="776" width="0" style="523" hidden="1" customWidth="1"/>
    <col min="777" max="777" width="3.7109375" style="523" customWidth="1"/>
    <col min="778" max="778" width="3.85546875" style="523" customWidth="1"/>
    <col min="779" max="779" width="3.7109375" style="523" customWidth="1"/>
    <col min="780" max="780" width="12.7109375" style="523" customWidth="1"/>
    <col min="781" max="781" width="52.7109375" style="523" customWidth="1"/>
    <col min="782" max="785" width="0" style="523" hidden="1" customWidth="1"/>
    <col min="786" max="786" width="12.28515625" style="523" customWidth="1"/>
    <col min="787" max="787" width="6.42578125" style="523" customWidth="1"/>
    <col min="788" max="788" width="12.28515625" style="523" customWidth="1"/>
    <col min="789" max="789" width="0" style="523" hidden="1" customWidth="1"/>
    <col min="790" max="790" width="3.7109375" style="523" customWidth="1"/>
    <col min="791" max="791" width="11.140625" style="523" bestFit="1" customWidth="1"/>
    <col min="792" max="793" width="10.5703125" style="523"/>
    <col min="794" max="794" width="11.140625" style="523" customWidth="1"/>
    <col min="795" max="1024" width="10.5703125" style="523"/>
    <col min="1025" max="1032" width="0" style="523" hidden="1" customWidth="1"/>
    <col min="1033" max="1033" width="3.7109375" style="523" customWidth="1"/>
    <col min="1034" max="1034" width="3.85546875" style="523" customWidth="1"/>
    <col min="1035" max="1035" width="3.7109375" style="523" customWidth="1"/>
    <col min="1036" max="1036" width="12.7109375" style="523" customWidth="1"/>
    <col min="1037" max="1037" width="52.7109375" style="523" customWidth="1"/>
    <col min="1038" max="1041" width="0" style="523" hidden="1" customWidth="1"/>
    <col min="1042" max="1042" width="12.28515625" style="523" customWidth="1"/>
    <col min="1043" max="1043" width="6.42578125" style="523" customWidth="1"/>
    <col min="1044" max="1044" width="12.28515625" style="523" customWidth="1"/>
    <col min="1045" max="1045" width="0" style="523" hidden="1" customWidth="1"/>
    <col min="1046" max="1046" width="3.7109375" style="523" customWidth="1"/>
    <col min="1047" max="1047" width="11.140625" style="523" bestFit="1" customWidth="1"/>
    <col min="1048" max="1049" width="10.5703125" style="523"/>
    <col min="1050" max="1050" width="11.140625" style="523" customWidth="1"/>
    <col min="1051" max="1280" width="10.5703125" style="523"/>
    <col min="1281" max="1288" width="0" style="523" hidden="1" customWidth="1"/>
    <col min="1289" max="1289" width="3.7109375" style="523" customWidth="1"/>
    <col min="1290" max="1290" width="3.85546875" style="523" customWidth="1"/>
    <col min="1291" max="1291" width="3.7109375" style="523" customWidth="1"/>
    <col min="1292" max="1292" width="12.7109375" style="523" customWidth="1"/>
    <col min="1293" max="1293" width="52.7109375" style="523" customWidth="1"/>
    <col min="1294" max="1297" width="0" style="523" hidden="1" customWidth="1"/>
    <col min="1298" max="1298" width="12.28515625" style="523" customWidth="1"/>
    <col min="1299" max="1299" width="6.42578125" style="523" customWidth="1"/>
    <col min="1300" max="1300" width="12.28515625" style="523" customWidth="1"/>
    <col min="1301" max="1301" width="0" style="523" hidden="1" customWidth="1"/>
    <col min="1302" max="1302" width="3.7109375" style="523" customWidth="1"/>
    <col min="1303" max="1303" width="11.140625" style="523" bestFit="1" customWidth="1"/>
    <col min="1304" max="1305" width="10.5703125" style="523"/>
    <col min="1306" max="1306" width="11.140625" style="523" customWidth="1"/>
    <col min="1307" max="1536" width="10.5703125" style="523"/>
    <col min="1537" max="1544" width="0" style="523" hidden="1" customWidth="1"/>
    <col min="1545" max="1545" width="3.7109375" style="523" customWidth="1"/>
    <col min="1546" max="1546" width="3.85546875" style="523" customWidth="1"/>
    <col min="1547" max="1547" width="3.7109375" style="523" customWidth="1"/>
    <col min="1548" max="1548" width="12.7109375" style="523" customWidth="1"/>
    <col min="1549" max="1549" width="52.7109375" style="523" customWidth="1"/>
    <col min="1550" max="1553" width="0" style="523" hidden="1" customWidth="1"/>
    <col min="1554" max="1554" width="12.28515625" style="523" customWidth="1"/>
    <col min="1555" max="1555" width="6.42578125" style="523" customWidth="1"/>
    <col min="1556" max="1556" width="12.28515625" style="523" customWidth="1"/>
    <col min="1557" max="1557" width="0" style="523" hidden="1" customWidth="1"/>
    <col min="1558" max="1558" width="3.7109375" style="523" customWidth="1"/>
    <col min="1559" max="1559" width="11.140625" style="523" bestFit="1" customWidth="1"/>
    <col min="1560" max="1561" width="10.5703125" style="523"/>
    <col min="1562" max="1562" width="11.140625" style="523" customWidth="1"/>
    <col min="1563" max="1792" width="10.5703125" style="523"/>
    <col min="1793" max="1800" width="0" style="523" hidden="1" customWidth="1"/>
    <col min="1801" max="1801" width="3.7109375" style="523" customWidth="1"/>
    <col min="1802" max="1802" width="3.85546875" style="523" customWidth="1"/>
    <col min="1803" max="1803" width="3.7109375" style="523" customWidth="1"/>
    <col min="1804" max="1804" width="12.7109375" style="523" customWidth="1"/>
    <col min="1805" max="1805" width="52.7109375" style="523" customWidth="1"/>
    <col min="1806" max="1809" width="0" style="523" hidden="1" customWidth="1"/>
    <col min="1810" max="1810" width="12.28515625" style="523" customWidth="1"/>
    <col min="1811" max="1811" width="6.42578125" style="523" customWidth="1"/>
    <col min="1812" max="1812" width="12.28515625" style="523" customWidth="1"/>
    <col min="1813" max="1813" width="0" style="523" hidden="1" customWidth="1"/>
    <col min="1814" max="1814" width="3.7109375" style="523" customWidth="1"/>
    <col min="1815" max="1815" width="11.140625" style="523" bestFit="1" customWidth="1"/>
    <col min="1816" max="1817" width="10.5703125" style="523"/>
    <col min="1818" max="1818" width="11.140625" style="523" customWidth="1"/>
    <col min="1819" max="2048" width="10.5703125" style="523"/>
    <col min="2049" max="2056" width="0" style="523" hidden="1" customWidth="1"/>
    <col min="2057" max="2057" width="3.7109375" style="523" customWidth="1"/>
    <col min="2058" max="2058" width="3.85546875" style="523" customWidth="1"/>
    <col min="2059" max="2059" width="3.7109375" style="523" customWidth="1"/>
    <col min="2060" max="2060" width="12.7109375" style="523" customWidth="1"/>
    <col min="2061" max="2061" width="52.7109375" style="523" customWidth="1"/>
    <col min="2062" max="2065" width="0" style="523" hidden="1" customWidth="1"/>
    <col min="2066" max="2066" width="12.28515625" style="523" customWidth="1"/>
    <col min="2067" max="2067" width="6.42578125" style="523" customWidth="1"/>
    <col min="2068" max="2068" width="12.28515625" style="523" customWidth="1"/>
    <col min="2069" max="2069" width="0" style="523" hidden="1" customWidth="1"/>
    <col min="2070" max="2070" width="3.7109375" style="523" customWidth="1"/>
    <col min="2071" max="2071" width="11.140625" style="523" bestFit="1" customWidth="1"/>
    <col min="2072" max="2073" width="10.5703125" style="523"/>
    <col min="2074" max="2074" width="11.140625" style="523" customWidth="1"/>
    <col min="2075" max="2304" width="10.5703125" style="523"/>
    <col min="2305" max="2312" width="0" style="523" hidden="1" customWidth="1"/>
    <col min="2313" max="2313" width="3.7109375" style="523" customWidth="1"/>
    <col min="2314" max="2314" width="3.85546875" style="523" customWidth="1"/>
    <col min="2315" max="2315" width="3.7109375" style="523" customWidth="1"/>
    <col min="2316" max="2316" width="12.7109375" style="523" customWidth="1"/>
    <col min="2317" max="2317" width="52.7109375" style="523" customWidth="1"/>
    <col min="2318" max="2321" width="0" style="523" hidden="1" customWidth="1"/>
    <col min="2322" max="2322" width="12.28515625" style="523" customWidth="1"/>
    <col min="2323" max="2323" width="6.42578125" style="523" customWidth="1"/>
    <col min="2324" max="2324" width="12.28515625" style="523" customWidth="1"/>
    <col min="2325" max="2325" width="0" style="523" hidden="1" customWidth="1"/>
    <col min="2326" max="2326" width="3.7109375" style="523" customWidth="1"/>
    <col min="2327" max="2327" width="11.140625" style="523" bestFit="1" customWidth="1"/>
    <col min="2328" max="2329" width="10.5703125" style="523"/>
    <col min="2330" max="2330" width="11.140625" style="523" customWidth="1"/>
    <col min="2331" max="2560" width="10.5703125" style="523"/>
    <col min="2561" max="2568" width="0" style="523" hidden="1" customWidth="1"/>
    <col min="2569" max="2569" width="3.7109375" style="523" customWidth="1"/>
    <col min="2570" max="2570" width="3.85546875" style="523" customWidth="1"/>
    <col min="2571" max="2571" width="3.7109375" style="523" customWidth="1"/>
    <col min="2572" max="2572" width="12.7109375" style="523" customWidth="1"/>
    <col min="2573" max="2573" width="52.7109375" style="523" customWidth="1"/>
    <col min="2574" max="2577" width="0" style="523" hidden="1" customWidth="1"/>
    <col min="2578" max="2578" width="12.28515625" style="523" customWidth="1"/>
    <col min="2579" max="2579" width="6.42578125" style="523" customWidth="1"/>
    <col min="2580" max="2580" width="12.28515625" style="523" customWidth="1"/>
    <col min="2581" max="2581" width="0" style="523" hidden="1" customWidth="1"/>
    <col min="2582" max="2582" width="3.7109375" style="523" customWidth="1"/>
    <col min="2583" max="2583" width="11.140625" style="523" bestFit="1" customWidth="1"/>
    <col min="2584" max="2585" width="10.5703125" style="523"/>
    <col min="2586" max="2586" width="11.140625" style="523" customWidth="1"/>
    <col min="2587" max="2816" width="10.5703125" style="523"/>
    <col min="2817" max="2824" width="0" style="523" hidden="1" customWidth="1"/>
    <col min="2825" max="2825" width="3.7109375" style="523" customWidth="1"/>
    <col min="2826" max="2826" width="3.85546875" style="523" customWidth="1"/>
    <col min="2827" max="2827" width="3.7109375" style="523" customWidth="1"/>
    <col min="2828" max="2828" width="12.7109375" style="523" customWidth="1"/>
    <col min="2829" max="2829" width="52.7109375" style="523" customWidth="1"/>
    <col min="2830" max="2833" width="0" style="523" hidden="1" customWidth="1"/>
    <col min="2834" max="2834" width="12.28515625" style="523" customWidth="1"/>
    <col min="2835" max="2835" width="6.42578125" style="523" customWidth="1"/>
    <col min="2836" max="2836" width="12.28515625" style="523" customWidth="1"/>
    <col min="2837" max="2837" width="0" style="523" hidden="1" customWidth="1"/>
    <col min="2838" max="2838" width="3.7109375" style="523" customWidth="1"/>
    <col min="2839" max="2839" width="11.140625" style="523" bestFit="1" customWidth="1"/>
    <col min="2840" max="2841" width="10.5703125" style="523"/>
    <col min="2842" max="2842" width="11.140625" style="523" customWidth="1"/>
    <col min="2843" max="3072" width="10.5703125" style="523"/>
    <col min="3073" max="3080" width="0" style="523" hidden="1" customWidth="1"/>
    <col min="3081" max="3081" width="3.7109375" style="523" customWidth="1"/>
    <col min="3082" max="3082" width="3.85546875" style="523" customWidth="1"/>
    <col min="3083" max="3083" width="3.7109375" style="523" customWidth="1"/>
    <col min="3084" max="3084" width="12.7109375" style="523" customWidth="1"/>
    <col min="3085" max="3085" width="52.7109375" style="523" customWidth="1"/>
    <col min="3086" max="3089" width="0" style="523" hidden="1" customWidth="1"/>
    <col min="3090" max="3090" width="12.28515625" style="523" customWidth="1"/>
    <col min="3091" max="3091" width="6.42578125" style="523" customWidth="1"/>
    <col min="3092" max="3092" width="12.28515625" style="523" customWidth="1"/>
    <col min="3093" max="3093" width="0" style="523" hidden="1" customWidth="1"/>
    <col min="3094" max="3094" width="3.7109375" style="523" customWidth="1"/>
    <col min="3095" max="3095" width="11.140625" style="523" bestFit="1" customWidth="1"/>
    <col min="3096" max="3097" width="10.5703125" style="523"/>
    <col min="3098" max="3098" width="11.140625" style="523" customWidth="1"/>
    <col min="3099" max="3328" width="10.5703125" style="523"/>
    <col min="3329" max="3336" width="0" style="523" hidden="1" customWidth="1"/>
    <col min="3337" max="3337" width="3.7109375" style="523" customWidth="1"/>
    <col min="3338" max="3338" width="3.85546875" style="523" customWidth="1"/>
    <col min="3339" max="3339" width="3.7109375" style="523" customWidth="1"/>
    <col min="3340" max="3340" width="12.7109375" style="523" customWidth="1"/>
    <col min="3341" max="3341" width="52.7109375" style="523" customWidth="1"/>
    <col min="3342" max="3345" width="0" style="523" hidden="1" customWidth="1"/>
    <col min="3346" max="3346" width="12.28515625" style="523" customWidth="1"/>
    <col min="3347" max="3347" width="6.42578125" style="523" customWidth="1"/>
    <col min="3348" max="3348" width="12.28515625" style="523" customWidth="1"/>
    <col min="3349" max="3349" width="0" style="523" hidden="1" customWidth="1"/>
    <col min="3350" max="3350" width="3.7109375" style="523" customWidth="1"/>
    <col min="3351" max="3351" width="11.140625" style="523" bestFit="1" customWidth="1"/>
    <col min="3352" max="3353" width="10.5703125" style="523"/>
    <col min="3354" max="3354" width="11.140625" style="523" customWidth="1"/>
    <col min="3355" max="3584" width="10.5703125" style="523"/>
    <col min="3585" max="3592" width="0" style="523" hidden="1" customWidth="1"/>
    <col min="3593" max="3593" width="3.7109375" style="523" customWidth="1"/>
    <col min="3594" max="3594" width="3.85546875" style="523" customWidth="1"/>
    <col min="3595" max="3595" width="3.7109375" style="523" customWidth="1"/>
    <col min="3596" max="3596" width="12.7109375" style="523" customWidth="1"/>
    <col min="3597" max="3597" width="52.7109375" style="523" customWidth="1"/>
    <col min="3598" max="3601" width="0" style="523" hidden="1" customWidth="1"/>
    <col min="3602" max="3602" width="12.28515625" style="523" customWidth="1"/>
    <col min="3603" max="3603" width="6.42578125" style="523" customWidth="1"/>
    <col min="3604" max="3604" width="12.28515625" style="523" customWidth="1"/>
    <col min="3605" max="3605" width="0" style="523" hidden="1" customWidth="1"/>
    <col min="3606" max="3606" width="3.7109375" style="523" customWidth="1"/>
    <col min="3607" max="3607" width="11.140625" style="523" bestFit="1" customWidth="1"/>
    <col min="3608" max="3609" width="10.5703125" style="523"/>
    <col min="3610" max="3610" width="11.140625" style="523" customWidth="1"/>
    <col min="3611" max="3840" width="10.5703125" style="523"/>
    <col min="3841" max="3848" width="0" style="523" hidden="1" customWidth="1"/>
    <col min="3849" max="3849" width="3.7109375" style="523" customWidth="1"/>
    <col min="3850" max="3850" width="3.85546875" style="523" customWidth="1"/>
    <col min="3851" max="3851" width="3.7109375" style="523" customWidth="1"/>
    <col min="3852" max="3852" width="12.7109375" style="523" customWidth="1"/>
    <col min="3853" max="3853" width="52.7109375" style="523" customWidth="1"/>
    <col min="3854" max="3857" width="0" style="523" hidden="1" customWidth="1"/>
    <col min="3858" max="3858" width="12.28515625" style="523" customWidth="1"/>
    <col min="3859" max="3859" width="6.42578125" style="523" customWidth="1"/>
    <col min="3860" max="3860" width="12.28515625" style="523" customWidth="1"/>
    <col min="3861" max="3861" width="0" style="523" hidden="1" customWidth="1"/>
    <col min="3862" max="3862" width="3.7109375" style="523" customWidth="1"/>
    <col min="3863" max="3863" width="11.140625" style="523" bestFit="1" customWidth="1"/>
    <col min="3864" max="3865" width="10.5703125" style="523"/>
    <col min="3866" max="3866" width="11.140625" style="523" customWidth="1"/>
    <col min="3867" max="4096" width="10.5703125" style="523"/>
    <col min="4097" max="4104" width="0" style="523" hidden="1" customWidth="1"/>
    <col min="4105" max="4105" width="3.7109375" style="523" customWidth="1"/>
    <col min="4106" max="4106" width="3.85546875" style="523" customWidth="1"/>
    <col min="4107" max="4107" width="3.7109375" style="523" customWidth="1"/>
    <col min="4108" max="4108" width="12.7109375" style="523" customWidth="1"/>
    <col min="4109" max="4109" width="52.7109375" style="523" customWidth="1"/>
    <col min="4110" max="4113" width="0" style="523" hidden="1" customWidth="1"/>
    <col min="4114" max="4114" width="12.28515625" style="523" customWidth="1"/>
    <col min="4115" max="4115" width="6.42578125" style="523" customWidth="1"/>
    <col min="4116" max="4116" width="12.28515625" style="523" customWidth="1"/>
    <col min="4117" max="4117" width="0" style="523" hidden="1" customWidth="1"/>
    <col min="4118" max="4118" width="3.7109375" style="523" customWidth="1"/>
    <col min="4119" max="4119" width="11.140625" style="523" bestFit="1" customWidth="1"/>
    <col min="4120" max="4121" width="10.5703125" style="523"/>
    <col min="4122" max="4122" width="11.140625" style="523" customWidth="1"/>
    <col min="4123" max="4352" width="10.5703125" style="523"/>
    <col min="4353" max="4360" width="0" style="523" hidden="1" customWidth="1"/>
    <col min="4361" max="4361" width="3.7109375" style="523" customWidth="1"/>
    <col min="4362" max="4362" width="3.85546875" style="523" customWidth="1"/>
    <col min="4363" max="4363" width="3.7109375" style="523" customWidth="1"/>
    <col min="4364" max="4364" width="12.7109375" style="523" customWidth="1"/>
    <col min="4365" max="4365" width="52.7109375" style="523" customWidth="1"/>
    <col min="4366" max="4369" width="0" style="523" hidden="1" customWidth="1"/>
    <col min="4370" max="4370" width="12.28515625" style="523" customWidth="1"/>
    <col min="4371" max="4371" width="6.42578125" style="523" customWidth="1"/>
    <col min="4372" max="4372" width="12.28515625" style="523" customWidth="1"/>
    <col min="4373" max="4373" width="0" style="523" hidden="1" customWidth="1"/>
    <col min="4374" max="4374" width="3.7109375" style="523" customWidth="1"/>
    <col min="4375" max="4375" width="11.140625" style="523" bestFit="1" customWidth="1"/>
    <col min="4376" max="4377" width="10.5703125" style="523"/>
    <col min="4378" max="4378" width="11.140625" style="523" customWidth="1"/>
    <col min="4379" max="4608" width="10.5703125" style="523"/>
    <col min="4609" max="4616" width="0" style="523" hidden="1" customWidth="1"/>
    <col min="4617" max="4617" width="3.7109375" style="523" customWidth="1"/>
    <col min="4618" max="4618" width="3.85546875" style="523" customWidth="1"/>
    <col min="4619" max="4619" width="3.7109375" style="523" customWidth="1"/>
    <col min="4620" max="4620" width="12.7109375" style="523" customWidth="1"/>
    <col min="4621" max="4621" width="52.7109375" style="523" customWidth="1"/>
    <col min="4622" max="4625" width="0" style="523" hidden="1" customWidth="1"/>
    <col min="4626" max="4626" width="12.28515625" style="523" customWidth="1"/>
    <col min="4627" max="4627" width="6.42578125" style="523" customWidth="1"/>
    <col min="4628" max="4628" width="12.28515625" style="523" customWidth="1"/>
    <col min="4629" max="4629" width="0" style="523" hidden="1" customWidth="1"/>
    <col min="4630" max="4630" width="3.7109375" style="523" customWidth="1"/>
    <col min="4631" max="4631" width="11.140625" style="523" bestFit="1" customWidth="1"/>
    <col min="4632" max="4633" width="10.5703125" style="523"/>
    <col min="4634" max="4634" width="11.140625" style="523" customWidth="1"/>
    <col min="4635" max="4864" width="10.5703125" style="523"/>
    <col min="4865" max="4872" width="0" style="523" hidden="1" customWidth="1"/>
    <col min="4873" max="4873" width="3.7109375" style="523" customWidth="1"/>
    <col min="4874" max="4874" width="3.85546875" style="523" customWidth="1"/>
    <col min="4875" max="4875" width="3.7109375" style="523" customWidth="1"/>
    <col min="4876" max="4876" width="12.7109375" style="523" customWidth="1"/>
    <col min="4877" max="4877" width="52.7109375" style="523" customWidth="1"/>
    <col min="4878" max="4881" width="0" style="523" hidden="1" customWidth="1"/>
    <col min="4882" max="4882" width="12.28515625" style="523" customWidth="1"/>
    <col min="4883" max="4883" width="6.42578125" style="523" customWidth="1"/>
    <col min="4884" max="4884" width="12.28515625" style="523" customWidth="1"/>
    <col min="4885" max="4885" width="0" style="523" hidden="1" customWidth="1"/>
    <col min="4886" max="4886" width="3.7109375" style="523" customWidth="1"/>
    <col min="4887" max="4887" width="11.140625" style="523" bestFit="1" customWidth="1"/>
    <col min="4888" max="4889" width="10.5703125" style="523"/>
    <col min="4890" max="4890" width="11.140625" style="523" customWidth="1"/>
    <col min="4891" max="5120" width="10.5703125" style="523"/>
    <col min="5121" max="5128" width="0" style="523" hidden="1" customWidth="1"/>
    <col min="5129" max="5129" width="3.7109375" style="523" customWidth="1"/>
    <col min="5130" max="5130" width="3.85546875" style="523" customWidth="1"/>
    <col min="5131" max="5131" width="3.7109375" style="523" customWidth="1"/>
    <col min="5132" max="5132" width="12.7109375" style="523" customWidth="1"/>
    <col min="5133" max="5133" width="52.7109375" style="523" customWidth="1"/>
    <col min="5134" max="5137" width="0" style="523" hidden="1" customWidth="1"/>
    <col min="5138" max="5138" width="12.28515625" style="523" customWidth="1"/>
    <col min="5139" max="5139" width="6.42578125" style="523" customWidth="1"/>
    <col min="5140" max="5140" width="12.28515625" style="523" customWidth="1"/>
    <col min="5141" max="5141" width="0" style="523" hidden="1" customWidth="1"/>
    <col min="5142" max="5142" width="3.7109375" style="523" customWidth="1"/>
    <col min="5143" max="5143" width="11.140625" style="523" bestFit="1" customWidth="1"/>
    <col min="5144" max="5145" width="10.5703125" style="523"/>
    <col min="5146" max="5146" width="11.140625" style="523" customWidth="1"/>
    <col min="5147" max="5376" width="10.5703125" style="523"/>
    <col min="5377" max="5384" width="0" style="523" hidden="1" customWidth="1"/>
    <col min="5385" max="5385" width="3.7109375" style="523" customWidth="1"/>
    <col min="5386" max="5386" width="3.85546875" style="523" customWidth="1"/>
    <col min="5387" max="5387" width="3.7109375" style="523" customWidth="1"/>
    <col min="5388" max="5388" width="12.7109375" style="523" customWidth="1"/>
    <col min="5389" max="5389" width="52.7109375" style="523" customWidth="1"/>
    <col min="5390" max="5393" width="0" style="523" hidden="1" customWidth="1"/>
    <col min="5394" max="5394" width="12.28515625" style="523" customWidth="1"/>
    <col min="5395" max="5395" width="6.42578125" style="523" customWidth="1"/>
    <col min="5396" max="5396" width="12.28515625" style="523" customWidth="1"/>
    <col min="5397" max="5397" width="0" style="523" hidden="1" customWidth="1"/>
    <col min="5398" max="5398" width="3.7109375" style="523" customWidth="1"/>
    <col min="5399" max="5399" width="11.140625" style="523" bestFit="1" customWidth="1"/>
    <col min="5400" max="5401" width="10.5703125" style="523"/>
    <col min="5402" max="5402" width="11.140625" style="523" customWidth="1"/>
    <col min="5403" max="5632" width="10.5703125" style="523"/>
    <col min="5633" max="5640" width="0" style="523" hidden="1" customWidth="1"/>
    <col min="5641" max="5641" width="3.7109375" style="523" customWidth="1"/>
    <col min="5642" max="5642" width="3.85546875" style="523" customWidth="1"/>
    <col min="5643" max="5643" width="3.7109375" style="523" customWidth="1"/>
    <col min="5644" max="5644" width="12.7109375" style="523" customWidth="1"/>
    <col min="5645" max="5645" width="52.7109375" style="523" customWidth="1"/>
    <col min="5646" max="5649" width="0" style="523" hidden="1" customWidth="1"/>
    <col min="5650" max="5650" width="12.28515625" style="523" customWidth="1"/>
    <col min="5651" max="5651" width="6.42578125" style="523" customWidth="1"/>
    <col min="5652" max="5652" width="12.28515625" style="523" customWidth="1"/>
    <col min="5653" max="5653" width="0" style="523" hidden="1" customWidth="1"/>
    <col min="5654" max="5654" width="3.7109375" style="523" customWidth="1"/>
    <col min="5655" max="5655" width="11.140625" style="523" bestFit="1" customWidth="1"/>
    <col min="5656" max="5657" width="10.5703125" style="523"/>
    <col min="5658" max="5658" width="11.140625" style="523" customWidth="1"/>
    <col min="5659" max="5888" width="10.5703125" style="523"/>
    <col min="5889" max="5896" width="0" style="523" hidden="1" customWidth="1"/>
    <col min="5897" max="5897" width="3.7109375" style="523" customWidth="1"/>
    <col min="5898" max="5898" width="3.85546875" style="523" customWidth="1"/>
    <col min="5899" max="5899" width="3.7109375" style="523" customWidth="1"/>
    <col min="5900" max="5900" width="12.7109375" style="523" customWidth="1"/>
    <col min="5901" max="5901" width="52.7109375" style="523" customWidth="1"/>
    <col min="5902" max="5905" width="0" style="523" hidden="1" customWidth="1"/>
    <col min="5906" max="5906" width="12.28515625" style="523" customWidth="1"/>
    <col min="5907" max="5907" width="6.42578125" style="523" customWidth="1"/>
    <col min="5908" max="5908" width="12.28515625" style="523" customWidth="1"/>
    <col min="5909" max="5909" width="0" style="523" hidden="1" customWidth="1"/>
    <col min="5910" max="5910" width="3.7109375" style="523" customWidth="1"/>
    <col min="5911" max="5911" width="11.140625" style="523" bestFit="1" customWidth="1"/>
    <col min="5912" max="5913" width="10.5703125" style="523"/>
    <col min="5914" max="5914" width="11.140625" style="523" customWidth="1"/>
    <col min="5915" max="6144" width="10.5703125" style="523"/>
    <col min="6145" max="6152" width="0" style="523" hidden="1" customWidth="1"/>
    <col min="6153" max="6153" width="3.7109375" style="523" customWidth="1"/>
    <col min="6154" max="6154" width="3.85546875" style="523" customWidth="1"/>
    <col min="6155" max="6155" width="3.7109375" style="523" customWidth="1"/>
    <col min="6156" max="6156" width="12.7109375" style="523" customWidth="1"/>
    <col min="6157" max="6157" width="52.7109375" style="523" customWidth="1"/>
    <col min="6158" max="6161" width="0" style="523" hidden="1" customWidth="1"/>
    <col min="6162" max="6162" width="12.28515625" style="523" customWidth="1"/>
    <col min="6163" max="6163" width="6.42578125" style="523" customWidth="1"/>
    <col min="6164" max="6164" width="12.28515625" style="523" customWidth="1"/>
    <col min="6165" max="6165" width="0" style="523" hidden="1" customWidth="1"/>
    <col min="6166" max="6166" width="3.7109375" style="523" customWidth="1"/>
    <col min="6167" max="6167" width="11.140625" style="523" bestFit="1" customWidth="1"/>
    <col min="6168" max="6169" width="10.5703125" style="523"/>
    <col min="6170" max="6170" width="11.140625" style="523" customWidth="1"/>
    <col min="6171" max="6400" width="10.5703125" style="523"/>
    <col min="6401" max="6408" width="0" style="523" hidden="1" customWidth="1"/>
    <col min="6409" max="6409" width="3.7109375" style="523" customWidth="1"/>
    <col min="6410" max="6410" width="3.85546875" style="523" customWidth="1"/>
    <col min="6411" max="6411" width="3.7109375" style="523" customWidth="1"/>
    <col min="6412" max="6412" width="12.7109375" style="523" customWidth="1"/>
    <col min="6413" max="6413" width="52.7109375" style="523" customWidth="1"/>
    <col min="6414" max="6417" width="0" style="523" hidden="1" customWidth="1"/>
    <col min="6418" max="6418" width="12.28515625" style="523" customWidth="1"/>
    <col min="6419" max="6419" width="6.42578125" style="523" customWidth="1"/>
    <col min="6420" max="6420" width="12.28515625" style="523" customWidth="1"/>
    <col min="6421" max="6421" width="0" style="523" hidden="1" customWidth="1"/>
    <col min="6422" max="6422" width="3.7109375" style="523" customWidth="1"/>
    <col min="6423" max="6423" width="11.140625" style="523" bestFit="1" customWidth="1"/>
    <col min="6424" max="6425" width="10.5703125" style="523"/>
    <col min="6426" max="6426" width="11.140625" style="523" customWidth="1"/>
    <col min="6427" max="6656" width="10.5703125" style="523"/>
    <col min="6657" max="6664" width="0" style="523" hidden="1" customWidth="1"/>
    <col min="6665" max="6665" width="3.7109375" style="523" customWidth="1"/>
    <col min="6666" max="6666" width="3.85546875" style="523" customWidth="1"/>
    <col min="6667" max="6667" width="3.7109375" style="523" customWidth="1"/>
    <col min="6668" max="6668" width="12.7109375" style="523" customWidth="1"/>
    <col min="6669" max="6669" width="52.7109375" style="523" customWidth="1"/>
    <col min="6670" max="6673" width="0" style="523" hidden="1" customWidth="1"/>
    <col min="6674" max="6674" width="12.28515625" style="523" customWidth="1"/>
    <col min="6675" max="6675" width="6.42578125" style="523" customWidth="1"/>
    <col min="6676" max="6676" width="12.28515625" style="523" customWidth="1"/>
    <col min="6677" max="6677" width="0" style="523" hidden="1" customWidth="1"/>
    <col min="6678" max="6678" width="3.7109375" style="523" customWidth="1"/>
    <col min="6679" max="6679" width="11.140625" style="523" bestFit="1" customWidth="1"/>
    <col min="6680" max="6681" width="10.5703125" style="523"/>
    <col min="6682" max="6682" width="11.140625" style="523" customWidth="1"/>
    <col min="6683" max="6912" width="10.5703125" style="523"/>
    <col min="6913" max="6920" width="0" style="523" hidden="1" customWidth="1"/>
    <col min="6921" max="6921" width="3.7109375" style="523" customWidth="1"/>
    <col min="6922" max="6922" width="3.85546875" style="523" customWidth="1"/>
    <col min="6923" max="6923" width="3.7109375" style="523" customWidth="1"/>
    <col min="6924" max="6924" width="12.7109375" style="523" customWidth="1"/>
    <col min="6925" max="6925" width="52.7109375" style="523" customWidth="1"/>
    <col min="6926" max="6929" width="0" style="523" hidden="1" customWidth="1"/>
    <col min="6930" max="6930" width="12.28515625" style="523" customWidth="1"/>
    <col min="6931" max="6931" width="6.42578125" style="523" customWidth="1"/>
    <col min="6932" max="6932" width="12.28515625" style="523" customWidth="1"/>
    <col min="6933" max="6933" width="0" style="523" hidden="1" customWidth="1"/>
    <col min="6934" max="6934" width="3.7109375" style="523" customWidth="1"/>
    <col min="6935" max="6935" width="11.140625" style="523" bestFit="1" customWidth="1"/>
    <col min="6936" max="6937" width="10.5703125" style="523"/>
    <col min="6938" max="6938" width="11.140625" style="523" customWidth="1"/>
    <col min="6939" max="7168" width="10.5703125" style="523"/>
    <col min="7169" max="7176" width="0" style="523" hidden="1" customWidth="1"/>
    <col min="7177" max="7177" width="3.7109375" style="523" customWidth="1"/>
    <col min="7178" max="7178" width="3.85546875" style="523" customWidth="1"/>
    <col min="7179" max="7179" width="3.7109375" style="523" customWidth="1"/>
    <col min="7180" max="7180" width="12.7109375" style="523" customWidth="1"/>
    <col min="7181" max="7181" width="52.7109375" style="523" customWidth="1"/>
    <col min="7182" max="7185" width="0" style="523" hidden="1" customWidth="1"/>
    <col min="7186" max="7186" width="12.28515625" style="523" customWidth="1"/>
    <col min="7187" max="7187" width="6.42578125" style="523" customWidth="1"/>
    <col min="7188" max="7188" width="12.28515625" style="523" customWidth="1"/>
    <col min="7189" max="7189" width="0" style="523" hidden="1" customWidth="1"/>
    <col min="7190" max="7190" width="3.7109375" style="523" customWidth="1"/>
    <col min="7191" max="7191" width="11.140625" style="523" bestFit="1" customWidth="1"/>
    <col min="7192" max="7193" width="10.5703125" style="523"/>
    <col min="7194" max="7194" width="11.140625" style="523" customWidth="1"/>
    <col min="7195" max="7424" width="10.5703125" style="523"/>
    <col min="7425" max="7432" width="0" style="523" hidden="1" customWidth="1"/>
    <col min="7433" max="7433" width="3.7109375" style="523" customWidth="1"/>
    <col min="7434" max="7434" width="3.85546875" style="523" customWidth="1"/>
    <col min="7435" max="7435" width="3.7109375" style="523" customWidth="1"/>
    <col min="7436" max="7436" width="12.7109375" style="523" customWidth="1"/>
    <col min="7437" max="7437" width="52.7109375" style="523" customWidth="1"/>
    <col min="7438" max="7441" width="0" style="523" hidden="1" customWidth="1"/>
    <col min="7442" max="7442" width="12.28515625" style="523" customWidth="1"/>
    <col min="7443" max="7443" width="6.42578125" style="523" customWidth="1"/>
    <col min="7444" max="7444" width="12.28515625" style="523" customWidth="1"/>
    <col min="7445" max="7445" width="0" style="523" hidden="1" customWidth="1"/>
    <col min="7446" max="7446" width="3.7109375" style="523" customWidth="1"/>
    <col min="7447" max="7447" width="11.140625" style="523" bestFit="1" customWidth="1"/>
    <col min="7448" max="7449" width="10.5703125" style="523"/>
    <col min="7450" max="7450" width="11.140625" style="523" customWidth="1"/>
    <col min="7451" max="7680" width="10.5703125" style="523"/>
    <col min="7681" max="7688" width="0" style="523" hidden="1" customWidth="1"/>
    <col min="7689" max="7689" width="3.7109375" style="523" customWidth="1"/>
    <col min="7690" max="7690" width="3.85546875" style="523" customWidth="1"/>
    <col min="7691" max="7691" width="3.7109375" style="523" customWidth="1"/>
    <col min="7692" max="7692" width="12.7109375" style="523" customWidth="1"/>
    <col min="7693" max="7693" width="52.7109375" style="523" customWidth="1"/>
    <col min="7694" max="7697" width="0" style="523" hidden="1" customWidth="1"/>
    <col min="7698" max="7698" width="12.28515625" style="523" customWidth="1"/>
    <col min="7699" max="7699" width="6.42578125" style="523" customWidth="1"/>
    <col min="7700" max="7700" width="12.28515625" style="523" customWidth="1"/>
    <col min="7701" max="7701" width="0" style="523" hidden="1" customWidth="1"/>
    <col min="7702" max="7702" width="3.7109375" style="523" customWidth="1"/>
    <col min="7703" max="7703" width="11.140625" style="523" bestFit="1" customWidth="1"/>
    <col min="7704" max="7705" width="10.5703125" style="523"/>
    <col min="7706" max="7706" width="11.140625" style="523" customWidth="1"/>
    <col min="7707" max="7936" width="10.5703125" style="523"/>
    <col min="7937" max="7944" width="0" style="523" hidden="1" customWidth="1"/>
    <col min="7945" max="7945" width="3.7109375" style="523" customWidth="1"/>
    <col min="7946" max="7946" width="3.85546875" style="523" customWidth="1"/>
    <col min="7947" max="7947" width="3.7109375" style="523" customWidth="1"/>
    <col min="7948" max="7948" width="12.7109375" style="523" customWidth="1"/>
    <col min="7949" max="7949" width="52.7109375" style="523" customWidth="1"/>
    <col min="7950" max="7953" width="0" style="523" hidden="1" customWidth="1"/>
    <col min="7954" max="7954" width="12.28515625" style="523" customWidth="1"/>
    <col min="7955" max="7955" width="6.42578125" style="523" customWidth="1"/>
    <col min="7956" max="7956" width="12.28515625" style="523" customWidth="1"/>
    <col min="7957" max="7957" width="0" style="523" hidden="1" customWidth="1"/>
    <col min="7958" max="7958" width="3.7109375" style="523" customWidth="1"/>
    <col min="7959" max="7959" width="11.140625" style="523" bestFit="1" customWidth="1"/>
    <col min="7960" max="7961" width="10.5703125" style="523"/>
    <col min="7962" max="7962" width="11.140625" style="523" customWidth="1"/>
    <col min="7963" max="8192" width="10.5703125" style="523"/>
    <col min="8193" max="8200" width="0" style="523" hidden="1" customWidth="1"/>
    <col min="8201" max="8201" width="3.7109375" style="523" customWidth="1"/>
    <col min="8202" max="8202" width="3.85546875" style="523" customWidth="1"/>
    <col min="8203" max="8203" width="3.7109375" style="523" customWidth="1"/>
    <col min="8204" max="8204" width="12.7109375" style="523" customWidth="1"/>
    <col min="8205" max="8205" width="52.7109375" style="523" customWidth="1"/>
    <col min="8206" max="8209" width="0" style="523" hidden="1" customWidth="1"/>
    <col min="8210" max="8210" width="12.28515625" style="523" customWidth="1"/>
    <col min="8211" max="8211" width="6.42578125" style="523" customWidth="1"/>
    <col min="8212" max="8212" width="12.28515625" style="523" customWidth="1"/>
    <col min="8213" max="8213" width="0" style="523" hidden="1" customWidth="1"/>
    <col min="8214" max="8214" width="3.7109375" style="523" customWidth="1"/>
    <col min="8215" max="8215" width="11.140625" style="523" bestFit="1" customWidth="1"/>
    <col min="8216" max="8217" width="10.5703125" style="523"/>
    <col min="8218" max="8218" width="11.140625" style="523" customWidth="1"/>
    <col min="8219" max="8448" width="10.5703125" style="523"/>
    <col min="8449" max="8456" width="0" style="523" hidden="1" customWidth="1"/>
    <col min="8457" max="8457" width="3.7109375" style="523" customWidth="1"/>
    <col min="8458" max="8458" width="3.85546875" style="523" customWidth="1"/>
    <col min="8459" max="8459" width="3.7109375" style="523" customWidth="1"/>
    <col min="8460" max="8460" width="12.7109375" style="523" customWidth="1"/>
    <col min="8461" max="8461" width="52.7109375" style="523" customWidth="1"/>
    <col min="8462" max="8465" width="0" style="523" hidden="1" customWidth="1"/>
    <col min="8466" max="8466" width="12.28515625" style="523" customWidth="1"/>
    <col min="8467" max="8467" width="6.42578125" style="523" customWidth="1"/>
    <col min="8468" max="8468" width="12.28515625" style="523" customWidth="1"/>
    <col min="8469" max="8469" width="0" style="523" hidden="1" customWidth="1"/>
    <col min="8470" max="8470" width="3.7109375" style="523" customWidth="1"/>
    <col min="8471" max="8471" width="11.140625" style="523" bestFit="1" customWidth="1"/>
    <col min="8472" max="8473" width="10.5703125" style="523"/>
    <col min="8474" max="8474" width="11.140625" style="523" customWidth="1"/>
    <col min="8475" max="8704" width="10.5703125" style="523"/>
    <col min="8705" max="8712" width="0" style="523" hidden="1" customWidth="1"/>
    <col min="8713" max="8713" width="3.7109375" style="523" customWidth="1"/>
    <col min="8714" max="8714" width="3.85546875" style="523" customWidth="1"/>
    <col min="8715" max="8715" width="3.7109375" style="523" customWidth="1"/>
    <col min="8716" max="8716" width="12.7109375" style="523" customWidth="1"/>
    <col min="8717" max="8717" width="52.7109375" style="523" customWidth="1"/>
    <col min="8718" max="8721" width="0" style="523" hidden="1" customWidth="1"/>
    <col min="8722" max="8722" width="12.28515625" style="523" customWidth="1"/>
    <col min="8723" max="8723" width="6.42578125" style="523" customWidth="1"/>
    <col min="8724" max="8724" width="12.28515625" style="523" customWidth="1"/>
    <col min="8725" max="8725" width="0" style="523" hidden="1" customWidth="1"/>
    <col min="8726" max="8726" width="3.7109375" style="523" customWidth="1"/>
    <col min="8727" max="8727" width="11.140625" style="523" bestFit="1" customWidth="1"/>
    <col min="8728" max="8729" width="10.5703125" style="523"/>
    <col min="8730" max="8730" width="11.140625" style="523" customWidth="1"/>
    <col min="8731" max="8960" width="10.5703125" style="523"/>
    <col min="8961" max="8968" width="0" style="523" hidden="1" customWidth="1"/>
    <col min="8969" max="8969" width="3.7109375" style="523" customWidth="1"/>
    <col min="8970" max="8970" width="3.85546875" style="523" customWidth="1"/>
    <col min="8971" max="8971" width="3.7109375" style="523" customWidth="1"/>
    <col min="8972" max="8972" width="12.7109375" style="523" customWidth="1"/>
    <col min="8973" max="8973" width="52.7109375" style="523" customWidth="1"/>
    <col min="8974" max="8977" width="0" style="523" hidden="1" customWidth="1"/>
    <col min="8978" max="8978" width="12.28515625" style="523" customWidth="1"/>
    <col min="8979" max="8979" width="6.42578125" style="523" customWidth="1"/>
    <col min="8980" max="8980" width="12.28515625" style="523" customWidth="1"/>
    <col min="8981" max="8981" width="0" style="523" hidden="1" customWidth="1"/>
    <col min="8982" max="8982" width="3.7109375" style="523" customWidth="1"/>
    <col min="8983" max="8983" width="11.140625" style="523" bestFit="1" customWidth="1"/>
    <col min="8984" max="8985" width="10.5703125" style="523"/>
    <col min="8986" max="8986" width="11.140625" style="523" customWidth="1"/>
    <col min="8987" max="9216" width="10.5703125" style="523"/>
    <col min="9217" max="9224" width="0" style="523" hidden="1" customWidth="1"/>
    <col min="9225" max="9225" width="3.7109375" style="523" customWidth="1"/>
    <col min="9226" max="9226" width="3.85546875" style="523" customWidth="1"/>
    <col min="9227" max="9227" width="3.7109375" style="523" customWidth="1"/>
    <col min="9228" max="9228" width="12.7109375" style="523" customWidth="1"/>
    <col min="9229" max="9229" width="52.7109375" style="523" customWidth="1"/>
    <col min="9230" max="9233" width="0" style="523" hidden="1" customWidth="1"/>
    <col min="9234" max="9234" width="12.28515625" style="523" customWidth="1"/>
    <col min="9235" max="9235" width="6.42578125" style="523" customWidth="1"/>
    <col min="9236" max="9236" width="12.28515625" style="523" customWidth="1"/>
    <col min="9237" max="9237" width="0" style="523" hidden="1" customWidth="1"/>
    <col min="9238" max="9238" width="3.7109375" style="523" customWidth="1"/>
    <col min="9239" max="9239" width="11.140625" style="523" bestFit="1" customWidth="1"/>
    <col min="9240" max="9241" width="10.5703125" style="523"/>
    <col min="9242" max="9242" width="11.140625" style="523" customWidth="1"/>
    <col min="9243" max="9472" width="10.5703125" style="523"/>
    <col min="9473" max="9480" width="0" style="523" hidden="1" customWidth="1"/>
    <col min="9481" max="9481" width="3.7109375" style="523" customWidth="1"/>
    <col min="9482" max="9482" width="3.85546875" style="523" customWidth="1"/>
    <col min="9483" max="9483" width="3.7109375" style="523" customWidth="1"/>
    <col min="9484" max="9484" width="12.7109375" style="523" customWidth="1"/>
    <col min="9485" max="9485" width="52.7109375" style="523" customWidth="1"/>
    <col min="9486" max="9489" width="0" style="523" hidden="1" customWidth="1"/>
    <col min="9490" max="9490" width="12.28515625" style="523" customWidth="1"/>
    <col min="9491" max="9491" width="6.42578125" style="523" customWidth="1"/>
    <col min="9492" max="9492" width="12.28515625" style="523" customWidth="1"/>
    <col min="9493" max="9493" width="0" style="523" hidden="1" customWidth="1"/>
    <col min="9494" max="9494" width="3.7109375" style="523" customWidth="1"/>
    <col min="9495" max="9495" width="11.140625" style="523" bestFit="1" customWidth="1"/>
    <col min="9496" max="9497" width="10.5703125" style="523"/>
    <col min="9498" max="9498" width="11.140625" style="523" customWidth="1"/>
    <col min="9499" max="9728" width="10.5703125" style="523"/>
    <col min="9729" max="9736" width="0" style="523" hidden="1" customWidth="1"/>
    <col min="9737" max="9737" width="3.7109375" style="523" customWidth="1"/>
    <col min="9738" max="9738" width="3.85546875" style="523" customWidth="1"/>
    <col min="9739" max="9739" width="3.7109375" style="523" customWidth="1"/>
    <col min="9740" max="9740" width="12.7109375" style="523" customWidth="1"/>
    <col min="9741" max="9741" width="52.7109375" style="523" customWidth="1"/>
    <col min="9742" max="9745" width="0" style="523" hidden="1" customWidth="1"/>
    <col min="9746" max="9746" width="12.28515625" style="523" customWidth="1"/>
    <col min="9747" max="9747" width="6.42578125" style="523" customWidth="1"/>
    <col min="9748" max="9748" width="12.28515625" style="523" customWidth="1"/>
    <col min="9749" max="9749" width="0" style="523" hidden="1" customWidth="1"/>
    <col min="9750" max="9750" width="3.7109375" style="523" customWidth="1"/>
    <col min="9751" max="9751" width="11.140625" style="523" bestFit="1" customWidth="1"/>
    <col min="9752" max="9753" width="10.5703125" style="523"/>
    <col min="9754" max="9754" width="11.140625" style="523" customWidth="1"/>
    <col min="9755" max="9984" width="10.5703125" style="523"/>
    <col min="9985" max="9992" width="0" style="523" hidden="1" customWidth="1"/>
    <col min="9993" max="9993" width="3.7109375" style="523" customWidth="1"/>
    <col min="9994" max="9994" width="3.85546875" style="523" customWidth="1"/>
    <col min="9995" max="9995" width="3.7109375" style="523" customWidth="1"/>
    <col min="9996" max="9996" width="12.7109375" style="523" customWidth="1"/>
    <col min="9997" max="9997" width="52.7109375" style="523" customWidth="1"/>
    <col min="9998" max="10001" width="0" style="523" hidden="1" customWidth="1"/>
    <col min="10002" max="10002" width="12.28515625" style="523" customWidth="1"/>
    <col min="10003" max="10003" width="6.42578125" style="523" customWidth="1"/>
    <col min="10004" max="10004" width="12.28515625" style="523" customWidth="1"/>
    <col min="10005" max="10005" width="0" style="523" hidden="1" customWidth="1"/>
    <col min="10006" max="10006" width="3.7109375" style="523" customWidth="1"/>
    <col min="10007" max="10007" width="11.140625" style="523" bestFit="1" customWidth="1"/>
    <col min="10008" max="10009" width="10.5703125" style="523"/>
    <col min="10010" max="10010" width="11.140625" style="523" customWidth="1"/>
    <col min="10011" max="10240" width="10.5703125" style="523"/>
    <col min="10241" max="10248" width="0" style="523" hidden="1" customWidth="1"/>
    <col min="10249" max="10249" width="3.7109375" style="523" customWidth="1"/>
    <col min="10250" max="10250" width="3.85546875" style="523" customWidth="1"/>
    <col min="10251" max="10251" width="3.7109375" style="523" customWidth="1"/>
    <col min="10252" max="10252" width="12.7109375" style="523" customWidth="1"/>
    <col min="10253" max="10253" width="52.7109375" style="523" customWidth="1"/>
    <col min="10254" max="10257" width="0" style="523" hidden="1" customWidth="1"/>
    <col min="10258" max="10258" width="12.28515625" style="523" customWidth="1"/>
    <col min="10259" max="10259" width="6.42578125" style="523" customWidth="1"/>
    <col min="10260" max="10260" width="12.28515625" style="523" customWidth="1"/>
    <col min="10261" max="10261" width="0" style="523" hidden="1" customWidth="1"/>
    <col min="10262" max="10262" width="3.7109375" style="523" customWidth="1"/>
    <col min="10263" max="10263" width="11.140625" style="523" bestFit="1" customWidth="1"/>
    <col min="10264" max="10265" width="10.5703125" style="523"/>
    <col min="10266" max="10266" width="11.140625" style="523" customWidth="1"/>
    <col min="10267" max="10496" width="10.5703125" style="523"/>
    <col min="10497" max="10504" width="0" style="523" hidden="1" customWidth="1"/>
    <col min="10505" max="10505" width="3.7109375" style="523" customWidth="1"/>
    <col min="10506" max="10506" width="3.85546875" style="523" customWidth="1"/>
    <col min="10507" max="10507" width="3.7109375" style="523" customWidth="1"/>
    <col min="10508" max="10508" width="12.7109375" style="523" customWidth="1"/>
    <col min="10509" max="10509" width="52.7109375" style="523" customWidth="1"/>
    <col min="10510" max="10513" width="0" style="523" hidden="1" customWidth="1"/>
    <col min="10514" max="10514" width="12.28515625" style="523" customWidth="1"/>
    <col min="10515" max="10515" width="6.42578125" style="523" customWidth="1"/>
    <col min="10516" max="10516" width="12.28515625" style="523" customWidth="1"/>
    <col min="10517" max="10517" width="0" style="523" hidden="1" customWidth="1"/>
    <col min="10518" max="10518" width="3.7109375" style="523" customWidth="1"/>
    <col min="10519" max="10519" width="11.140625" style="523" bestFit="1" customWidth="1"/>
    <col min="10520" max="10521" width="10.5703125" style="523"/>
    <col min="10522" max="10522" width="11.140625" style="523" customWidth="1"/>
    <col min="10523" max="10752" width="10.5703125" style="523"/>
    <col min="10753" max="10760" width="0" style="523" hidden="1" customWidth="1"/>
    <col min="10761" max="10761" width="3.7109375" style="523" customWidth="1"/>
    <col min="10762" max="10762" width="3.85546875" style="523" customWidth="1"/>
    <col min="10763" max="10763" width="3.7109375" style="523" customWidth="1"/>
    <col min="10764" max="10764" width="12.7109375" style="523" customWidth="1"/>
    <col min="10765" max="10765" width="52.7109375" style="523" customWidth="1"/>
    <col min="10766" max="10769" width="0" style="523" hidden="1" customWidth="1"/>
    <col min="10770" max="10770" width="12.28515625" style="523" customWidth="1"/>
    <col min="10771" max="10771" width="6.42578125" style="523" customWidth="1"/>
    <col min="10772" max="10772" width="12.28515625" style="523" customWidth="1"/>
    <col min="10773" max="10773" width="0" style="523" hidden="1" customWidth="1"/>
    <col min="10774" max="10774" width="3.7109375" style="523" customWidth="1"/>
    <col min="10775" max="10775" width="11.140625" style="523" bestFit="1" customWidth="1"/>
    <col min="10776" max="10777" width="10.5703125" style="523"/>
    <col min="10778" max="10778" width="11.140625" style="523" customWidth="1"/>
    <col min="10779" max="11008" width="10.5703125" style="523"/>
    <col min="11009" max="11016" width="0" style="523" hidden="1" customWidth="1"/>
    <col min="11017" max="11017" width="3.7109375" style="523" customWidth="1"/>
    <col min="11018" max="11018" width="3.85546875" style="523" customWidth="1"/>
    <col min="11019" max="11019" width="3.7109375" style="523" customWidth="1"/>
    <col min="11020" max="11020" width="12.7109375" style="523" customWidth="1"/>
    <col min="11021" max="11021" width="52.7109375" style="523" customWidth="1"/>
    <col min="11022" max="11025" width="0" style="523" hidden="1" customWidth="1"/>
    <col min="11026" max="11026" width="12.28515625" style="523" customWidth="1"/>
    <col min="11027" max="11027" width="6.42578125" style="523" customWidth="1"/>
    <col min="11028" max="11028" width="12.28515625" style="523" customWidth="1"/>
    <col min="11029" max="11029" width="0" style="523" hidden="1" customWidth="1"/>
    <col min="11030" max="11030" width="3.7109375" style="523" customWidth="1"/>
    <col min="11031" max="11031" width="11.140625" style="523" bestFit="1" customWidth="1"/>
    <col min="11032" max="11033" width="10.5703125" style="523"/>
    <col min="11034" max="11034" width="11.140625" style="523" customWidth="1"/>
    <col min="11035" max="11264" width="10.5703125" style="523"/>
    <col min="11265" max="11272" width="0" style="523" hidden="1" customWidth="1"/>
    <col min="11273" max="11273" width="3.7109375" style="523" customWidth="1"/>
    <col min="11274" max="11274" width="3.85546875" style="523" customWidth="1"/>
    <col min="11275" max="11275" width="3.7109375" style="523" customWidth="1"/>
    <col min="11276" max="11276" width="12.7109375" style="523" customWidth="1"/>
    <col min="11277" max="11277" width="52.7109375" style="523" customWidth="1"/>
    <col min="11278" max="11281" width="0" style="523" hidden="1" customWidth="1"/>
    <col min="11282" max="11282" width="12.28515625" style="523" customWidth="1"/>
    <col min="11283" max="11283" width="6.42578125" style="523" customWidth="1"/>
    <col min="11284" max="11284" width="12.28515625" style="523" customWidth="1"/>
    <col min="11285" max="11285" width="0" style="523" hidden="1" customWidth="1"/>
    <col min="11286" max="11286" width="3.7109375" style="523" customWidth="1"/>
    <col min="11287" max="11287" width="11.140625" style="523" bestFit="1" customWidth="1"/>
    <col min="11288" max="11289" width="10.5703125" style="523"/>
    <col min="11290" max="11290" width="11.140625" style="523" customWidth="1"/>
    <col min="11291" max="11520" width="10.5703125" style="523"/>
    <col min="11521" max="11528" width="0" style="523" hidden="1" customWidth="1"/>
    <col min="11529" max="11529" width="3.7109375" style="523" customWidth="1"/>
    <col min="11530" max="11530" width="3.85546875" style="523" customWidth="1"/>
    <col min="11531" max="11531" width="3.7109375" style="523" customWidth="1"/>
    <col min="11532" max="11532" width="12.7109375" style="523" customWidth="1"/>
    <col min="11533" max="11533" width="52.7109375" style="523" customWidth="1"/>
    <col min="11534" max="11537" width="0" style="523" hidden="1" customWidth="1"/>
    <col min="11538" max="11538" width="12.28515625" style="523" customWidth="1"/>
    <col min="11539" max="11539" width="6.42578125" style="523" customWidth="1"/>
    <col min="11540" max="11540" width="12.28515625" style="523" customWidth="1"/>
    <col min="11541" max="11541" width="0" style="523" hidden="1" customWidth="1"/>
    <col min="11542" max="11542" width="3.7109375" style="523" customWidth="1"/>
    <col min="11543" max="11543" width="11.140625" style="523" bestFit="1" customWidth="1"/>
    <col min="11544" max="11545" width="10.5703125" style="523"/>
    <col min="11546" max="11546" width="11.140625" style="523" customWidth="1"/>
    <col min="11547" max="11776" width="10.5703125" style="523"/>
    <col min="11777" max="11784" width="0" style="523" hidden="1" customWidth="1"/>
    <col min="11785" max="11785" width="3.7109375" style="523" customWidth="1"/>
    <col min="11786" max="11786" width="3.85546875" style="523" customWidth="1"/>
    <col min="11787" max="11787" width="3.7109375" style="523" customWidth="1"/>
    <col min="11788" max="11788" width="12.7109375" style="523" customWidth="1"/>
    <col min="11789" max="11789" width="52.7109375" style="523" customWidth="1"/>
    <col min="11790" max="11793" width="0" style="523" hidden="1" customWidth="1"/>
    <col min="11794" max="11794" width="12.28515625" style="523" customWidth="1"/>
    <col min="11795" max="11795" width="6.42578125" style="523" customWidth="1"/>
    <col min="11796" max="11796" width="12.28515625" style="523" customWidth="1"/>
    <col min="11797" max="11797" width="0" style="523" hidden="1" customWidth="1"/>
    <col min="11798" max="11798" width="3.7109375" style="523" customWidth="1"/>
    <col min="11799" max="11799" width="11.140625" style="523" bestFit="1" customWidth="1"/>
    <col min="11800" max="11801" width="10.5703125" style="523"/>
    <col min="11802" max="11802" width="11.140625" style="523" customWidth="1"/>
    <col min="11803" max="12032" width="10.5703125" style="523"/>
    <col min="12033" max="12040" width="0" style="523" hidden="1" customWidth="1"/>
    <col min="12041" max="12041" width="3.7109375" style="523" customWidth="1"/>
    <col min="12042" max="12042" width="3.85546875" style="523" customWidth="1"/>
    <col min="12043" max="12043" width="3.7109375" style="523" customWidth="1"/>
    <col min="12044" max="12044" width="12.7109375" style="523" customWidth="1"/>
    <col min="12045" max="12045" width="52.7109375" style="523" customWidth="1"/>
    <col min="12046" max="12049" width="0" style="523" hidden="1" customWidth="1"/>
    <col min="12050" max="12050" width="12.28515625" style="523" customWidth="1"/>
    <col min="12051" max="12051" width="6.42578125" style="523" customWidth="1"/>
    <col min="12052" max="12052" width="12.28515625" style="523" customWidth="1"/>
    <col min="12053" max="12053" width="0" style="523" hidden="1" customWidth="1"/>
    <col min="12054" max="12054" width="3.7109375" style="523" customWidth="1"/>
    <col min="12055" max="12055" width="11.140625" style="523" bestFit="1" customWidth="1"/>
    <col min="12056" max="12057" width="10.5703125" style="523"/>
    <col min="12058" max="12058" width="11.140625" style="523" customWidth="1"/>
    <col min="12059" max="12288" width="10.5703125" style="523"/>
    <col min="12289" max="12296" width="0" style="523" hidden="1" customWidth="1"/>
    <col min="12297" max="12297" width="3.7109375" style="523" customWidth="1"/>
    <col min="12298" max="12298" width="3.85546875" style="523" customWidth="1"/>
    <col min="12299" max="12299" width="3.7109375" style="523" customWidth="1"/>
    <col min="12300" max="12300" width="12.7109375" style="523" customWidth="1"/>
    <col min="12301" max="12301" width="52.7109375" style="523" customWidth="1"/>
    <col min="12302" max="12305" width="0" style="523" hidden="1" customWidth="1"/>
    <col min="12306" max="12306" width="12.28515625" style="523" customWidth="1"/>
    <col min="12307" max="12307" width="6.42578125" style="523" customWidth="1"/>
    <col min="12308" max="12308" width="12.28515625" style="523" customWidth="1"/>
    <col min="12309" max="12309" width="0" style="523" hidden="1" customWidth="1"/>
    <col min="12310" max="12310" width="3.7109375" style="523" customWidth="1"/>
    <col min="12311" max="12311" width="11.140625" style="523" bestFit="1" customWidth="1"/>
    <col min="12312" max="12313" width="10.5703125" style="523"/>
    <col min="12314" max="12314" width="11.140625" style="523" customWidth="1"/>
    <col min="12315" max="12544" width="10.5703125" style="523"/>
    <col min="12545" max="12552" width="0" style="523" hidden="1" customWidth="1"/>
    <col min="12553" max="12553" width="3.7109375" style="523" customWidth="1"/>
    <col min="12554" max="12554" width="3.85546875" style="523" customWidth="1"/>
    <col min="12555" max="12555" width="3.7109375" style="523" customWidth="1"/>
    <col min="12556" max="12556" width="12.7109375" style="523" customWidth="1"/>
    <col min="12557" max="12557" width="52.7109375" style="523" customWidth="1"/>
    <col min="12558" max="12561" width="0" style="523" hidden="1" customWidth="1"/>
    <col min="12562" max="12562" width="12.28515625" style="523" customWidth="1"/>
    <col min="12563" max="12563" width="6.42578125" style="523" customWidth="1"/>
    <col min="12564" max="12564" width="12.28515625" style="523" customWidth="1"/>
    <col min="12565" max="12565" width="0" style="523" hidden="1" customWidth="1"/>
    <col min="12566" max="12566" width="3.7109375" style="523" customWidth="1"/>
    <col min="12567" max="12567" width="11.140625" style="523" bestFit="1" customWidth="1"/>
    <col min="12568" max="12569" width="10.5703125" style="523"/>
    <col min="12570" max="12570" width="11.140625" style="523" customWidth="1"/>
    <col min="12571" max="12800" width="10.5703125" style="523"/>
    <col min="12801" max="12808" width="0" style="523" hidden="1" customWidth="1"/>
    <col min="12809" max="12809" width="3.7109375" style="523" customWidth="1"/>
    <col min="12810" max="12810" width="3.85546875" style="523" customWidth="1"/>
    <col min="12811" max="12811" width="3.7109375" style="523" customWidth="1"/>
    <col min="12812" max="12812" width="12.7109375" style="523" customWidth="1"/>
    <col min="12813" max="12813" width="52.7109375" style="523" customWidth="1"/>
    <col min="12814" max="12817" width="0" style="523" hidden="1" customWidth="1"/>
    <col min="12818" max="12818" width="12.28515625" style="523" customWidth="1"/>
    <col min="12819" max="12819" width="6.42578125" style="523" customWidth="1"/>
    <col min="12820" max="12820" width="12.28515625" style="523" customWidth="1"/>
    <col min="12821" max="12821" width="0" style="523" hidden="1" customWidth="1"/>
    <col min="12822" max="12822" width="3.7109375" style="523" customWidth="1"/>
    <col min="12823" max="12823" width="11.140625" style="523" bestFit="1" customWidth="1"/>
    <col min="12824" max="12825" width="10.5703125" style="523"/>
    <col min="12826" max="12826" width="11.140625" style="523" customWidth="1"/>
    <col min="12827" max="13056" width="10.5703125" style="523"/>
    <col min="13057" max="13064" width="0" style="523" hidden="1" customWidth="1"/>
    <col min="13065" max="13065" width="3.7109375" style="523" customWidth="1"/>
    <col min="13066" max="13066" width="3.85546875" style="523" customWidth="1"/>
    <col min="13067" max="13067" width="3.7109375" style="523" customWidth="1"/>
    <col min="13068" max="13068" width="12.7109375" style="523" customWidth="1"/>
    <col min="13069" max="13069" width="52.7109375" style="523" customWidth="1"/>
    <col min="13070" max="13073" width="0" style="523" hidden="1" customWidth="1"/>
    <col min="13074" max="13074" width="12.28515625" style="523" customWidth="1"/>
    <col min="13075" max="13075" width="6.42578125" style="523" customWidth="1"/>
    <col min="13076" max="13076" width="12.28515625" style="523" customWidth="1"/>
    <col min="13077" max="13077" width="0" style="523" hidden="1" customWidth="1"/>
    <col min="13078" max="13078" width="3.7109375" style="523" customWidth="1"/>
    <col min="13079" max="13079" width="11.140625" style="523" bestFit="1" customWidth="1"/>
    <col min="13080" max="13081" width="10.5703125" style="523"/>
    <col min="13082" max="13082" width="11.140625" style="523" customWidth="1"/>
    <col min="13083" max="13312" width="10.5703125" style="523"/>
    <col min="13313" max="13320" width="0" style="523" hidden="1" customWidth="1"/>
    <col min="13321" max="13321" width="3.7109375" style="523" customWidth="1"/>
    <col min="13322" max="13322" width="3.85546875" style="523" customWidth="1"/>
    <col min="13323" max="13323" width="3.7109375" style="523" customWidth="1"/>
    <col min="13324" max="13324" width="12.7109375" style="523" customWidth="1"/>
    <col min="13325" max="13325" width="52.7109375" style="523" customWidth="1"/>
    <col min="13326" max="13329" width="0" style="523" hidden="1" customWidth="1"/>
    <col min="13330" max="13330" width="12.28515625" style="523" customWidth="1"/>
    <col min="13331" max="13331" width="6.42578125" style="523" customWidth="1"/>
    <col min="13332" max="13332" width="12.28515625" style="523" customWidth="1"/>
    <col min="13333" max="13333" width="0" style="523" hidden="1" customWidth="1"/>
    <col min="13334" max="13334" width="3.7109375" style="523" customWidth="1"/>
    <col min="13335" max="13335" width="11.140625" style="523" bestFit="1" customWidth="1"/>
    <col min="13336" max="13337" width="10.5703125" style="523"/>
    <col min="13338" max="13338" width="11.140625" style="523" customWidth="1"/>
    <col min="13339" max="13568" width="10.5703125" style="523"/>
    <col min="13569" max="13576" width="0" style="523" hidden="1" customWidth="1"/>
    <col min="13577" max="13577" width="3.7109375" style="523" customWidth="1"/>
    <col min="13578" max="13578" width="3.85546875" style="523" customWidth="1"/>
    <col min="13579" max="13579" width="3.7109375" style="523" customWidth="1"/>
    <col min="13580" max="13580" width="12.7109375" style="523" customWidth="1"/>
    <col min="13581" max="13581" width="52.7109375" style="523" customWidth="1"/>
    <col min="13582" max="13585" width="0" style="523" hidden="1" customWidth="1"/>
    <col min="13586" max="13586" width="12.28515625" style="523" customWidth="1"/>
    <col min="13587" max="13587" width="6.42578125" style="523" customWidth="1"/>
    <col min="13588" max="13588" width="12.28515625" style="523" customWidth="1"/>
    <col min="13589" max="13589" width="0" style="523" hidden="1" customWidth="1"/>
    <col min="13590" max="13590" width="3.7109375" style="523" customWidth="1"/>
    <col min="13591" max="13591" width="11.140625" style="523" bestFit="1" customWidth="1"/>
    <col min="13592" max="13593" width="10.5703125" style="523"/>
    <col min="13594" max="13594" width="11.140625" style="523" customWidth="1"/>
    <col min="13595" max="13824" width="10.5703125" style="523"/>
    <col min="13825" max="13832" width="0" style="523" hidden="1" customWidth="1"/>
    <col min="13833" max="13833" width="3.7109375" style="523" customWidth="1"/>
    <col min="13834" max="13834" width="3.85546875" style="523" customWidth="1"/>
    <col min="13835" max="13835" width="3.7109375" style="523" customWidth="1"/>
    <col min="13836" max="13836" width="12.7109375" style="523" customWidth="1"/>
    <col min="13837" max="13837" width="52.7109375" style="523" customWidth="1"/>
    <col min="13838" max="13841" width="0" style="523" hidden="1" customWidth="1"/>
    <col min="13842" max="13842" width="12.28515625" style="523" customWidth="1"/>
    <col min="13843" max="13843" width="6.42578125" style="523" customWidth="1"/>
    <col min="13844" max="13844" width="12.28515625" style="523" customWidth="1"/>
    <col min="13845" max="13845" width="0" style="523" hidden="1" customWidth="1"/>
    <col min="13846" max="13846" width="3.7109375" style="523" customWidth="1"/>
    <col min="13847" max="13847" width="11.140625" style="523" bestFit="1" customWidth="1"/>
    <col min="13848" max="13849" width="10.5703125" style="523"/>
    <col min="13850" max="13850" width="11.140625" style="523" customWidth="1"/>
    <col min="13851" max="14080" width="10.5703125" style="523"/>
    <col min="14081" max="14088" width="0" style="523" hidden="1" customWidth="1"/>
    <col min="14089" max="14089" width="3.7109375" style="523" customWidth="1"/>
    <col min="14090" max="14090" width="3.85546875" style="523" customWidth="1"/>
    <col min="14091" max="14091" width="3.7109375" style="523" customWidth="1"/>
    <col min="14092" max="14092" width="12.7109375" style="523" customWidth="1"/>
    <col min="14093" max="14093" width="52.7109375" style="523" customWidth="1"/>
    <col min="14094" max="14097" width="0" style="523" hidden="1" customWidth="1"/>
    <col min="14098" max="14098" width="12.28515625" style="523" customWidth="1"/>
    <col min="14099" max="14099" width="6.42578125" style="523" customWidth="1"/>
    <col min="14100" max="14100" width="12.28515625" style="523" customWidth="1"/>
    <col min="14101" max="14101" width="0" style="523" hidden="1" customWidth="1"/>
    <col min="14102" max="14102" width="3.7109375" style="523" customWidth="1"/>
    <col min="14103" max="14103" width="11.140625" style="523" bestFit="1" customWidth="1"/>
    <col min="14104" max="14105" width="10.5703125" style="523"/>
    <col min="14106" max="14106" width="11.140625" style="523" customWidth="1"/>
    <col min="14107" max="14336" width="10.5703125" style="523"/>
    <col min="14337" max="14344" width="0" style="523" hidden="1" customWidth="1"/>
    <col min="14345" max="14345" width="3.7109375" style="523" customWidth="1"/>
    <col min="14346" max="14346" width="3.85546875" style="523" customWidth="1"/>
    <col min="14347" max="14347" width="3.7109375" style="523" customWidth="1"/>
    <col min="14348" max="14348" width="12.7109375" style="523" customWidth="1"/>
    <col min="14349" max="14349" width="52.7109375" style="523" customWidth="1"/>
    <col min="14350" max="14353" width="0" style="523" hidden="1" customWidth="1"/>
    <col min="14354" max="14354" width="12.28515625" style="523" customWidth="1"/>
    <col min="14355" max="14355" width="6.42578125" style="523" customWidth="1"/>
    <col min="14356" max="14356" width="12.28515625" style="523" customWidth="1"/>
    <col min="14357" max="14357" width="0" style="523" hidden="1" customWidth="1"/>
    <col min="14358" max="14358" width="3.7109375" style="523" customWidth="1"/>
    <col min="14359" max="14359" width="11.140625" style="523" bestFit="1" customWidth="1"/>
    <col min="14360" max="14361" width="10.5703125" style="523"/>
    <col min="14362" max="14362" width="11.140625" style="523" customWidth="1"/>
    <col min="14363" max="14592" width="10.5703125" style="523"/>
    <col min="14593" max="14600" width="0" style="523" hidden="1" customWidth="1"/>
    <col min="14601" max="14601" width="3.7109375" style="523" customWidth="1"/>
    <col min="14602" max="14602" width="3.85546875" style="523" customWidth="1"/>
    <col min="14603" max="14603" width="3.7109375" style="523" customWidth="1"/>
    <col min="14604" max="14604" width="12.7109375" style="523" customWidth="1"/>
    <col min="14605" max="14605" width="52.7109375" style="523" customWidth="1"/>
    <col min="14606" max="14609" width="0" style="523" hidden="1" customWidth="1"/>
    <col min="14610" max="14610" width="12.28515625" style="523" customWidth="1"/>
    <col min="14611" max="14611" width="6.42578125" style="523" customWidth="1"/>
    <col min="14612" max="14612" width="12.28515625" style="523" customWidth="1"/>
    <col min="14613" max="14613" width="0" style="523" hidden="1" customWidth="1"/>
    <col min="14614" max="14614" width="3.7109375" style="523" customWidth="1"/>
    <col min="14615" max="14615" width="11.140625" style="523" bestFit="1" customWidth="1"/>
    <col min="14616" max="14617" width="10.5703125" style="523"/>
    <col min="14618" max="14618" width="11.140625" style="523" customWidth="1"/>
    <col min="14619" max="14848" width="10.5703125" style="523"/>
    <col min="14849" max="14856" width="0" style="523" hidden="1" customWidth="1"/>
    <col min="14857" max="14857" width="3.7109375" style="523" customWidth="1"/>
    <col min="14858" max="14858" width="3.85546875" style="523" customWidth="1"/>
    <col min="14859" max="14859" width="3.7109375" style="523" customWidth="1"/>
    <col min="14860" max="14860" width="12.7109375" style="523" customWidth="1"/>
    <col min="14861" max="14861" width="52.7109375" style="523" customWidth="1"/>
    <col min="14862" max="14865" width="0" style="523" hidden="1" customWidth="1"/>
    <col min="14866" max="14866" width="12.28515625" style="523" customWidth="1"/>
    <col min="14867" max="14867" width="6.42578125" style="523" customWidth="1"/>
    <col min="14868" max="14868" width="12.28515625" style="523" customWidth="1"/>
    <col min="14869" max="14869" width="0" style="523" hidden="1" customWidth="1"/>
    <col min="14870" max="14870" width="3.7109375" style="523" customWidth="1"/>
    <col min="14871" max="14871" width="11.140625" style="523" bestFit="1" customWidth="1"/>
    <col min="14872" max="14873" width="10.5703125" style="523"/>
    <col min="14874" max="14874" width="11.140625" style="523" customWidth="1"/>
    <col min="14875" max="15104" width="10.5703125" style="523"/>
    <col min="15105" max="15112" width="0" style="523" hidden="1" customWidth="1"/>
    <col min="15113" max="15113" width="3.7109375" style="523" customWidth="1"/>
    <col min="15114" max="15114" width="3.85546875" style="523" customWidth="1"/>
    <col min="15115" max="15115" width="3.7109375" style="523" customWidth="1"/>
    <col min="15116" max="15116" width="12.7109375" style="523" customWidth="1"/>
    <col min="15117" max="15117" width="52.7109375" style="523" customWidth="1"/>
    <col min="15118" max="15121" width="0" style="523" hidden="1" customWidth="1"/>
    <col min="15122" max="15122" width="12.28515625" style="523" customWidth="1"/>
    <col min="15123" max="15123" width="6.42578125" style="523" customWidth="1"/>
    <col min="15124" max="15124" width="12.28515625" style="523" customWidth="1"/>
    <col min="15125" max="15125" width="0" style="523" hidden="1" customWidth="1"/>
    <col min="15126" max="15126" width="3.7109375" style="523" customWidth="1"/>
    <col min="15127" max="15127" width="11.140625" style="523" bestFit="1" customWidth="1"/>
    <col min="15128" max="15129" width="10.5703125" style="523"/>
    <col min="15130" max="15130" width="11.140625" style="523" customWidth="1"/>
    <col min="15131" max="15360" width="10.5703125" style="523"/>
    <col min="15361" max="15368" width="0" style="523" hidden="1" customWidth="1"/>
    <col min="15369" max="15369" width="3.7109375" style="523" customWidth="1"/>
    <col min="15370" max="15370" width="3.85546875" style="523" customWidth="1"/>
    <col min="15371" max="15371" width="3.7109375" style="523" customWidth="1"/>
    <col min="15372" max="15372" width="12.7109375" style="523" customWidth="1"/>
    <col min="15373" max="15373" width="52.7109375" style="523" customWidth="1"/>
    <col min="15374" max="15377" width="0" style="523" hidden="1" customWidth="1"/>
    <col min="15378" max="15378" width="12.28515625" style="523" customWidth="1"/>
    <col min="15379" max="15379" width="6.42578125" style="523" customWidth="1"/>
    <col min="15380" max="15380" width="12.28515625" style="523" customWidth="1"/>
    <col min="15381" max="15381" width="0" style="523" hidden="1" customWidth="1"/>
    <col min="15382" max="15382" width="3.7109375" style="523" customWidth="1"/>
    <col min="15383" max="15383" width="11.140625" style="523" bestFit="1" customWidth="1"/>
    <col min="15384" max="15385" width="10.5703125" style="523"/>
    <col min="15386" max="15386" width="11.140625" style="523" customWidth="1"/>
    <col min="15387" max="15616" width="10.5703125" style="523"/>
    <col min="15617" max="15624" width="0" style="523" hidden="1" customWidth="1"/>
    <col min="15625" max="15625" width="3.7109375" style="523" customWidth="1"/>
    <col min="15626" max="15626" width="3.85546875" style="523" customWidth="1"/>
    <col min="15627" max="15627" width="3.7109375" style="523" customWidth="1"/>
    <col min="15628" max="15628" width="12.7109375" style="523" customWidth="1"/>
    <col min="15629" max="15629" width="52.7109375" style="523" customWidth="1"/>
    <col min="15630" max="15633" width="0" style="523" hidden="1" customWidth="1"/>
    <col min="15634" max="15634" width="12.28515625" style="523" customWidth="1"/>
    <col min="15635" max="15635" width="6.42578125" style="523" customWidth="1"/>
    <col min="15636" max="15636" width="12.28515625" style="523" customWidth="1"/>
    <col min="15637" max="15637" width="0" style="523" hidden="1" customWidth="1"/>
    <col min="15638" max="15638" width="3.7109375" style="523" customWidth="1"/>
    <col min="15639" max="15639" width="11.140625" style="523" bestFit="1" customWidth="1"/>
    <col min="15640" max="15641" width="10.5703125" style="523"/>
    <col min="15642" max="15642" width="11.140625" style="523" customWidth="1"/>
    <col min="15643" max="15872" width="10.5703125" style="523"/>
    <col min="15873" max="15880" width="0" style="523" hidden="1" customWidth="1"/>
    <col min="15881" max="15881" width="3.7109375" style="523" customWidth="1"/>
    <col min="15882" max="15882" width="3.85546875" style="523" customWidth="1"/>
    <col min="15883" max="15883" width="3.7109375" style="523" customWidth="1"/>
    <col min="15884" max="15884" width="12.7109375" style="523" customWidth="1"/>
    <col min="15885" max="15885" width="52.7109375" style="523" customWidth="1"/>
    <col min="15886" max="15889" width="0" style="523" hidden="1" customWidth="1"/>
    <col min="15890" max="15890" width="12.28515625" style="523" customWidth="1"/>
    <col min="15891" max="15891" width="6.42578125" style="523" customWidth="1"/>
    <col min="15892" max="15892" width="12.28515625" style="523" customWidth="1"/>
    <col min="15893" max="15893" width="0" style="523" hidden="1" customWidth="1"/>
    <col min="15894" max="15894" width="3.7109375" style="523" customWidth="1"/>
    <col min="15895" max="15895" width="11.140625" style="523" bestFit="1" customWidth="1"/>
    <col min="15896" max="15897" width="10.5703125" style="523"/>
    <col min="15898" max="15898" width="11.140625" style="523" customWidth="1"/>
    <col min="15899" max="16128" width="10.5703125" style="523"/>
    <col min="16129" max="16136" width="0" style="523" hidden="1" customWidth="1"/>
    <col min="16137" max="16137" width="3.7109375" style="523" customWidth="1"/>
    <col min="16138" max="16138" width="3.85546875" style="523" customWidth="1"/>
    <col min="16139" max="16139" width="3.7109375" style="523" customWidth="1"/>
    <col min="16140" max="16140" width="12.7109375" style="523" customWidth="1"/>
    <col min="16141" max="16141" width="52.7109375" style="523" customWidth="1"/>
    <col min="16142" max="16145" width="0" style="523" hidden="1" customWidth="1"/>
    <col min="16146" max="16146" width="12.28515625" style="523" customWidth="1"/>
    <col min="16147" max="16147" width="6.42578125" style="523" customWidth="1"/>
    <col min="16148" max="16148" width="12.28515625" style="523" customWidth="1"/>
    <col min="16149" max="16149" width="0" style="523" hidden="1" customWidth="1"/>
    <col min="16150" max="16150" width="3.7109375" style="523" customWidth="1"/>
    <col min="16151" max="16151" width="11.140625" style="523" bestFit="1" customWidth="1"/>
    <col min="16152" max="16153" width="10.5703125" style="523"/>
    <col min="16154" max="16154" width="11.140625" style="523" customWidth="1"/>
    <col min="16155" max="16384" width="10.5703125" style="523"/>
  </cols>
  <sheetData>
    <row r="1" spans="1:34" hidden="1">
      <c r="Q1" s="583"/>
      <c r="R1" s="583"/>
    </row>
    <row r="2" spans="1:34" hidden="1">
      <c r="U2" s="583"/>
    </row>
    <row r="3" spans="1:34" hidden="1"/>
    <row r="4" spans="1:34" ht="3" customHeight="1">
      <c r="J4" s="529"/>
      <c r="K4" s="529"/>
      <c r="L4" s="524"/>
      <c r="M4" s="524"/>
      <c r="N4" s="524"/>
      <c r="O4" s="532"/>
      <c r="P4" s="532"/>
      <c r="Q4" s="532"/>
      <c r="R4" s="532"/>
      <c r="S4" s="532"/>
      <c r="T4" s="532"/>
      <c r="U4" s="532"/>
    </row>
    <row r="5" spans="1:34" ht="22.5" customHeight="1">
      <c r="J5" s="529"/>
      <c r="K5" s="529"/>
      <c r="L5" s="1217" t="s">
        <v>631</v>
      </c>
      <c r="M5" s="1217"/>
      <c r="N5" s="1217"/>
      <c r="O5" s="1217"/>
      <c r="P5" s="1217"/>
      <c r="Q5" s="1217"/>
      <c r="R5" s="1217"/>
      <c r="S5" s="1217"/>
      <c r="T5" s="1217"/>
      <c r="U5" s="664"/>
    </row>
    <row r="6" spans="1:34" ht="3" customHeight="1">
      <c r="J6" s="529"/>
      <c r="K6" s="529"/>
      <c r="L6" s="524"/>
      <c r="M6" s="524"/>
      <c r="N6" s="524"/>
      <c r="O6" s="528"/>
      <c r="P6" s="528"/>
      <c r="Q6" s="528"/>
      <c r="R6" s="528"/>
      <c r="S6" s="528"/>
      <c r="T6" s="528"/>
      <c r="U6" s="528"/>
      <c r="V6" s="532"/>
    </row>
    <row r="7" spans="1:34" s="799" customFormat="1" ht="22.5">
      <c r="A7" s="808"/>
      <c r="B7" s="808"/>
      <c r="C7" s="808"/>
      <c r="D7" s="808"/>
      <c r="E7" s="808"/>
      <c r="F7" s="808"/>
      <c r="G7" s="807"/>
      <c r="H7" s="807"/>
      <c r="I7" s="687"/>
      <c r="J7" s="686"/>
      <c r="K7" s="686"/>
      <c r="L7" s="754"/>
      <c r="M7" s="617" t="s">
        <v>744</v>
      </c>
      <c r="N7" s="754"/>
      <c r="O7" s="1239" t="s">
        <v>85</v>
      </c>
      <c r="P7" s="1239"/>
      <c r="Q7" s="755"/>
      <c r="R7" s="755"/>
      <c r="S7" s="755"/>
      <c r="T7" s="755"/>
      <c r="U7" s="767"/>
      <c r="V7" s="804"/>
      <c r="X7" s="808"/>
      <c r="Y7" s="808"/>
      <c r="Z7" s="808"/>
      <c r="AA7" s="808"/>
      <c r="AB7" s="808"/>
      <c r="AC7" s="808"/>
      <c r="AD7" s="808"/>
      <c r="AE7" s="808"/>
      <c r="AF7" s="808"/>
      <c r="AG7" s="808"/>
      <c r="AH7" s="808"/>
    </row>
    <row r="8" spans="1:34" s="828" customFormat="1" ht="5.25">
      <c r="A8" s="808"/>
      <c r="B8" s="808"/>
      <c r="C8" s="808"/>
      <c r="D8" s="808"/>
      <c r="E8" s="808"/>
      <c r="F8" s="808"/>
      <c r="G8" s="807"/>
      <c r="H8" s="807"/>
      <c r="I8" s="794"/>
      <c r="J8" s="795"/>
      <c r="K8" s="795"/>
      <c r="L8" s="796"/>
      <c r="M8" s="796"/>
      <c r="N8" s="796"/>
      <c r="O8" s="831"/>
      <c r="P8" s="831"/>
      <c r="Q8" s="831"/>
      <c r="R8" s="831"/>
      <c r="S8" s="831"/>
      <c r="T8" s="831"/>
      <c r="U8" s="832"/>
      <c r="V8" s="833"/>
      <c r="X8" s="808"/>
      <c r="Y8" s="808"/>
      <c r="Z8" s="808"/>
      <c r="AA8" s="808"/>
      <c r="AB8" s="808"/>
      <c r="AC8" s="808"/>
      <c r="AD8" s="808"/>
      <c r="AE8" s="808"/>
      <c r="AF8" s="808"/>
      <c r="AG8" s="808"/>
      <c r="AH8" s="808"/>
    </row>
    <row r="9" spans="1:34" s="570" customFormat="1" ht="22.5">
      <c r="A9" s="590"/>
      <c r="B9" s="590"/>
      <c r="C9" s="590"/>
      <c r="D9" s="590"/>
      <c r="E9" s="590"/>
      <c r="F9" s="590"/>
      <c r="G9" s="590"/>
      <c r="H9" s="590"/>
      <c r="L9" s="499"/>
      <c r="M9" s="617" t="s">
        <v>502</v>
      </c>
      <c r="N9" s="666"/>
      <c r="O9" s="1223" t="str">
        <f>IF(NameOrPr_ch="",IF(NameOrPr="","",NameOrPr),NameOrPr_ch)</f>
        <v>Министерство тарифного регулирования и энергетики Челябинской области</v>
      </c>
      <c r="P9" s="1223"/>
      <c r="Q9" s="1223"/>
      <c r="R9" s="1223"/>
      <c r="S9" s="1223"/>
      <c r="T9" s="1223"/>
      <c r="U9" s="582"/>
      <c r="V9" s="582"/>
      <c r="W9" s="519"/>
      <c r="X9" s="590"/>
      <c r="Y9" s="590"/>
      <c r="Z9" s="590"/>
      <c r="AA9" s="590"/>
      <c r="AB9" s="590"/>
      <c r="AC9" s="590"/>
      <c r="AD9" s="590"/>
      <c r="AE9" s="590"/>
      <c r="AF9" s="590"/>
      <c r="AG9" s="590"/>
      <c r="AH9" s="590"/>
    </row>
    <row r="10" spans="1:34" s="570" customFormat="1" ht="18.75">
      <c r="A10" s="590"/>
      <c r="B10" s="590"/>
      <c r="C10" s="590"/>
      <c r="D10" s="590"/>
      <c r="E10" s="590"/>
      <c r="F10" s="590"/>
      <c r="G10" s="590"/>
      <c r="H10" s="590"/>
      <c r="L10" s="499"/>
      <c r="M10" s="617" t="s">
        <v>596</v>
      </c>
      <c r="N10" s="666"/>
      <c r="O10" s="1223" t="str">
        <f>IF(datePr_ch="",IF(datePr="","",datePr),datePr_ch)</f>
        <v>05.12.2022</v>
      </c>
      <c r="P10" s="1223"/>
      <c r="Q10" s="1223"/>
      <c r="R10" s="1223"/>
      <c r="S10" s="1223"/>
      <c r="T10" s="1223"/>
      <c r="U10" s="582"/>
      <c r="V10" s="582"/>
      <c r="W10" s="519"/>
      <c r="X10" s="590"/>
      <c r="Y10" s="590"/>
      <c r="Z10" s="590"/>
      <c r="AA10" s="590"/>
      <c r="AB10" s="590"/>
      <c r="AC10" s="590"/>
      <c r="AD10" s="590"/>
      <c r="AE10" s="590"/>
      <c r="AF10" s="590"/>
      <c r="AG10" s="590"/>
      <c r="AH10" s="590"/>
    </row>
    <row r="11" spans="1:34" s="570" customFormat="1" ht="18.75">
      <c r="A11" s="590"/>
      <c r="B11" s="590"/>
      <c r="C11" s="590"/>
      <c r="D11" s="590"/>
      <c r="E11" s="590"/>
      <c r="F11" s="590"/>
      <c r="G11" s="590"/>
      <c r="H11" s="590"/>
      <c r="L11" s="552"/>
      <c r="M11" s="617" t="s">
        <v>595</v>
      </c>
      <c r="N11" s="666"/>
      <c r="O11" s="1223" t="str">
        <f>IF(numberPr_ch="",IF(numberPr="","",numberPr),numberPr_ch)</f>
        <v>105/9</v>
      </c>
      <c r="P11" s="1223"/>
      <c r="Q11" s="1223"/>
      <c r="R11" s="1223"/>
      <c r="S11" s="1223"/>
      <c r="T11" s="1223"/>
      <c r="U11" s="582"/>
      <c r="V11" s="582"/>
      <c r="W11" s="519"/>
      <c r="X11" s="590"/>
      <c r="Y11" s="590"/>
      <c r="Z11" s="590"/>
      <c r="AA11" s="590"/>
      <c r="AB11" s="590"/>
      <c r="AC11" s="590"/>
      <c r="AD11" s="590"/>
      <c r="AE11" s="590"/>
      <c r="AF11" s="590"/>
      <c r="AG11" s="590"/>
      <c r="AH11" s="590"/>
    </row>
    <row r="12" spans="1:34" s="570" customFormat="1" ht="18.75">
      <c r="A12" s="590"/>
      <c r="B12" s="590"/>
      <c r="C12" s="590"/>
      <c r="D12" s="590"/>
      <c r="E12" s="590"/>
      <c r="F12" s="590"/>
      <c r="G12" s="590"/>
      <c r="H12" s="590"/>
      <c r="L12" s="552"/>
      <c r="M12" s="617" t="s">
        <v>501</v>
      </c>
      <c r="N12" s="666"/>
      <c r="O12" s="1223" t="str">
        <f>IF(IstPub_ch="",IF(IstPub="","",IstPub),IstPub_ch)</f>
        <v>Официальный сайт Министерства тарифного регулирования и энергетики Челябинской области</v>
      </c>
      <c r="P12" s="1223"/>
      <c r="Q12" s="1223"/>
      <c r="R12" s="1223"/>
      <c r="S12" s="1223"/>
      <c r="T12" s="1223"/>
      <c r="U12" s="582"/>
      <c r="V12" s="582"/>
      <c r="W12" s="519"/>
      <c r="X12" s="590"/>
      <c r="Y12" s="590"/>
      <c r="Z12" s="590"/>
      <c r="AA12" s="590"/>
      <c r="AB12" s="590"/>
      <c r="AC12" s="590"/>
      <c r="AD12" s="590"/>
      <c r="AE12" s="590"/>
      <c r="AF12" s="590"/>
      <c r="AG12" s="590"/>
      <c r="AH12" s="590"/>
    </row>
    <row r="13" spans="1:34" s="570" customFormat="1" ht="11.25" hidden="1">
      <c r="A13" s="590"/>
      <c r="B13" s="590"/>
      <c r="C13" s="590"/>
      <c r="D13" s="590"/>
      <c r="E13" s="590"/>
      <c r="F13" s="590"/>
      <c r="G13" s="590"/>
      <c r="H13" s="590"/>
      <c r="L13" s="1218"/>
      <c r="M13" s="1218"/>
      <c r="N13" s="566"/>
      <c r="O13" s="582"/>
      <c r="P13" s="582"/>
      <c r="Q13" s="582"/>
      <c r="R13" s="582"/>
      <c r="S13" s="582"/>
      <c r="T13" s="582"/>
      <c r="U13" s="588" t="s">
        <v>373</v>
      </c>
      <c r="X13" s="590"/>
      <c r="Y13" s="590"/>
      <c r="Z13" s="590"/>
      <c r="AA13" s="590"/>
      <c r="AB13" s="590"/>
      <c r="AC13" s="590"/>
      <c r="AD13" s="590"/>
      <c r="AE13" s="590"/>
      <c r="AF13" s="590"/>
      <c r="AG13" s="590"/>
      <c r="AH13" s="590"/>
    </row>
    <row r="14" spans="1:34">
      <c r="J14" s="529"/>
      <c r="K14" s="529"/>
      <c r="L14" s="524"/>
      <c r="M14" s="524"/>
      <c r="N14" s="502"/>
      <c r="O14" s="1224"/>
      <c r="P14" s="1224"/>
      <c r="Q14" s="1224"/>
      <c r="R14" s="1224"/>
      <c r="S14" s="1224"/>
      <c r="T14" s="1224"/>
      <c r="U14" s="1224"/>
    </row>
    <row r="15" spans="1:34">
      <c r="J15" s="529"/>
      <c r="K15" s="529"/>
      <c r="L15" s="1149" t="s">
        <v>454</v>
      </c>
      <c r="M15" s="1149"/>
      <c r="N15" s="1149"/>
      <c r="O15" s="1149"/>
      <c r="P15" s="1149"/>
      <c r="Q15" s="1149"/>
      <c r="R15" s="1149"/>
      <c r="S15" s="1149"/>
      <c r="T15" s="1149"/>
      <c r="U15" s="1149"/>
      <c r="V15" s="1149"/>
      <c r="W15" s="1149" t="s">
        <v>455</v>
      </c>
    </row>
    <row r="16" spans="1:34" ht="14.25" customHeight="1">
      <c r="J16" s="529"/>
      <c r="K16" s="529"/>
      <c r="L16" s="1230" t="s">
        <v>92</v>
      </c>
      <c r="M16" s="1230" t="s">
        <v>639</v>
      </c>
      <c r="N16" s="661"/>
      <c r="O16" s="1231" t="s">
        <v>641</v>
      </c>
      <c r="P16" s="1232"/>
      <c r="Q16" s="1232"/>
      <c r="R16" s="1232"/>
      <c r="S16" s="1232"/>
      <c r="T16" s="1233"/>
      <c r="U16" s="1214" t="s">
        <v>341</v>
      </c>
      <c r="V16" s="1227" t="s">
        <v>275</v>
      </c>
      <c r="W16" s="1149"/>
    </row>
    <row r="17" spans="1:36" ht="14.25" customHeight="1">
      <c r="J17" s="529"/>
      <c r="K17" s="529"/>
      <c r="L17" s="1230"/>
      <c r="M17" s="1230"/>
      <c r="N17" s="662"/>
      <c r="O17" s="1236" t="s">
        <v>605</v>
      </c>
      <c r="P17" s="1234" t="s">
        <v>271</v>
      </c>
      <c r="Q17" s="1235"/>
      <c r="R17" s="1211" t="s">
        <v>654</v>
      </c>
      <c r="S17" s="1212"/>
      <c r="T17" s="1213"/>
      <c r="U17" s="1215"/>
      <c r="V17" s="1228"/>
      <c r="W17" s="1149"/>
    </row>
    <row r="18" spans="1:36" ht="33.75" customHeight="1">
      <c r="J18" s="529"/>
      <c r="K18" s="529"/>
      <c r="L18" s="1230"/>
      <c r="M18" s="1230"/>
      <c r="N18" s="663"/>
      <c r="O18" s="1237"/>
      <c r="P18" s="535" t="s">
        <v>606</v>
      </c>
      <c r="Q18" s="535" t="s">
        <v>6</v>
      </c>
      <c r="R18" s="536" t="s">
        <v>274</v>
      </c>
      <c r="S18" s="1225" t="s">
        <v>273</v>
      </c>
      <c r="T18" s="1226"/>
      <c r="U18" s="1216"/>
      <c r="V18" s="1229"/>
      <c r="W18" s="1149"/>
    </row>
    <row r="19" spans="1:36">
      <c r="J19" s="529"/>
      <c r="K19" s="569">
        <v>1</v>
      </c>
      <c r="L19" s="647" t="s">
        <v>93</v>
      </c>
      <c r="M19" s="647" t="s">
        <v>49</v>
      </c>
      <c r="N19" s="649" t="str">
        <f ca="1">OFFSET(N19,0,-1)</f>
        <v>2</v>
      </c>
      <c r="O19" s="648">
        <f ca="1">OFFSET(O19,0,-1)+1</f>
        <v>3</v>
      </c>
      <c r="P19" s="648">
        <f ca="1">OFFSET(P19,0,-1)+1</f>
        <v>4</v>
      </c>
      <c r="Q19" s="648">
        <f ca="1">OFFSET(Q19,0,-1)+1</f>
        <v>5</v>
      </c>
      <c r="R19" s="648">
        <f ca="1">OFFSET(R19,0,-1)+1</f>
        <v>6</v>
      </c>
      <c r="S19" s="1219">
        <f ca="1">OFFSET(S19,0,-1)+1</f>
        <v>7</v>
      </c>
      <c r="T19" s="1219"/>
      <c r="U19" s="648">
        <f ca="1">OFFSET(U19,0,-2)+1</f>
        <v>8</v>
      </c>
      <c r="V19" s="649">
        <f ca="1">OFFSET(V19,0,-1)</f>
        <v>8</v>
      </c>
      <c r="W19" s="648">
        <f ca="1">OFFSET(W19,0,-1)+1</f>
        <v>9</v>
      </c>
    </row>
    <row r="20" spans="1:36" ht="22.5">
      <c r="A20" s="1203">
        <v>1</v>
      </c>
      <c r="B20" s="883"/>
      <c r="C20" s="883"/>
      <c r="D20" s="883"/>
      <c r="E20" s="884"/>
      <c r="F20" s="885"/>
      <c r="G20" s="885"/>
      <c r="H20" s="885"/>
      <c r="I20" s="886"/>
      <c r="J20" s="881"/>
      <c r="K20" s="888"/>
      <c r="L20" s="593">
        <f>mergeValue(A20)</f>
        <v>1</v>
      </c>
      <c r="M20" s="641" t="s">
        <v>20</v>
      </c>
      <c r="N20" s="646"/>
      <c r="O20" s="1204"/>
      <c r="P20" s="1204"/>
      <c r="Q20" s="1204"/>
      <c r="R20" s="1204"/>
      <c r="S20" s="1204"/>
      <c r="T20" s="1204"/>
      <c r="U20" s="1204"/>
      <c r="V20" s="1204"/>
      <c r="W20" s="630" t="s">
        <v>476</v>
      </c>
      <c r="Y20" s="589"/>
      <c r="Z20" s="589" t="str">
        <f t="shared" ref="Z20:Z33" si="0">IF(M20="","",M20 )</f>
        <v>Наименование тарифа</v>
      </c>
      <c r="AA20" s="589"/>
      <c r="AB20" s="589"/>
      <c r="AC20" s="589"/>
      <c r="AI20" s="585"/>
      <c r="AJ20" s="585"/>
    </row>
    <row r="21" spans="1:36" ht="22.5">
      <c r="A21" s="1203"/>
      <c r="B21" s="1203">
        <v>1</v>
      </c>
      <c r="C21" s="883"/>
      <c r="D21" s="883"/>
      <c r="E21" s="885"/>
      <c r="F21" s="885"/>
      <c r="G21" s="885"/>
      <c r="H21" s="885"/>
      <c r="I21" s="880"/>
      <c r="J21" s="879"/>
      <c r="K21" s="882"/>
      <c r="L21" s="593" t="str">
        <f>mergeValue(A21) &amp;"."&amp; mergeValue(B21)</f>
        <v>1.1</v>
      </c>
      <c r="M21" s="546" t="s">
        <v>16</v>
      </c>
      <c r="N21" s="646"/>
      <c r="O21" s="1204"/>
      <c r="P21" s="1204"/>
      <c r="Q21" s="1204"/>
      <c r="R21" s="1204"/>
      <c r="S21" s="1204"/>
      <c r="T21" s="1204"/>
      <c r="U21" s="1204"/>
      <c r="V21" s="1204"/>
      <c r="W21" s="630" t="s">
        <v>477</v>
      </c>
      <c r="Y21" s="589"/>
      <c r="Z21" s="589" t="str">
        <f t="shared" si="0"/>
        <v>Территория действия тарифа</v>
      </c>
      <c r="AA21" s="589"/>
      <c r="AB21" s="589"/>
      <c r="AC21" s="589"/>
      <c r="AI21" s="585"/>
      <c r="AJ21" s="585"/>
    </row>
    <row r="22" spans="1:36" ht="22.5">
      <c r="A22" s="1203"/>
      <c r="B22" s="1203"/>
      <c r="C22" s="1203">
        <v>1</v>
      </c>
      <c r="D22" s="883"/>
      <c r="E22" s="885"/>
      <c r="F22" s="885"/>
      <c r="G22" s="885"/>
      <c r="H22" s="885"/>
      <c r="I22" s="887"/>
      <c r="J22" s="879"/>
      <c r="K22" s="882"/>
      <c r="L22" s="593" t="str">
        <f>mergeValue(A22) &amp;"."&amp; mergeValue(B22)&amp;"."&amp; mergeValue(C22)</f>
        <v>1.1.1</v>
      </c>
      <c r="M22" s="547" t="s">
        <v>7</v>
      </c>
      <c r="N22" s="646"/>
      <c r="O22" s="1204"/>
      <c r="P22" s="1204"/>
      <c r="Q22" s="1204"/>
      <c r="R22" s="1204"/>
      <c r="S22" s="1204"/>
      <c r="T22" s="1204"/>
      <c r="U22" s="1204"/>
      <c r="V22" s="1204"/>
      <c r="W22" s="630" t="s">
        <v>633</v>
      </c>
      <c r="Y22" s="589"/>
      <c r="Z22" s="589" t="str">
        <f t="shared" si="0"/>
        <v xml:space="preserve">Наименование системы теплоснабжения </v>
      </c>
      <c r="AA22" s="589"/>
      <c r="AB22" s="589"/>
      <c r="AC22" s="589"/>
      <c r="AI22" s="585"/>
      <c r="AJ22" s="585"/>
    </row>
    <row r="23" spans="1:36" ht="22.5">
      <c r="A23" s="1203"/>
      <c r="B23" s="1203"/>
      <c r="C23" s="1203"/>
      <c r="D23" s="1203">
        <v>1</v>
      </c>
      <c r="E23" s="885"/>
      <c r="F23" s="885"/>
      <c r="G23" s="885"/>
      <c r="H23" s="885"/>
      <c r="I23" s="887"/>
      <c r="J23" s="879"/>
      <c r="K23" s="882"/>
      <c r="L23" s="593" t="str">
        <f>mergeValue(A23) &amp;"."&amp; mergeValue(B23)&amp;"."&amp; mergeValue(C23)&amp;"."&amp; mergeValue(D23)</f>
        <v>1.1.1.1</v>
      </c>
      <c r="M23" s="548" t="s">
        <v>22</v>
      </c>
      <c r="N23" s="646"/>
      <c r="O23" s="1204"/>
      <c r="P23" s="1204"/>
      <c r="Q23" s="1204"/>
      <c r="R23" s="1204"/>
      <c r="S23" s="1204"/>
      <c r="T23" s="1204"/>
      <c r="U23" s="1204"/>
      <c r="V23" s="1204"/>
      <c r="W23" s="630" t="s">
        <v>634</v>
      </c>
      <c r="Y23" s="589"/>
      <c r="Z23" s="589" t="str">
        <f t="shared" si="0"/>
        <v xml:space="preserve">Источник тепловой энергии  </v>
      </c>
      <c r="AA23" s="589"/>
      <c r="AB23" s="589"/>
      <c r="AC23" s="589"/>
      <c r="AI23" s="585"/>
      <c r="AJ23" s="585"/>
    </row>
    <row r="24" spans="1:36" ht="101.25">
      <c r="A24" s="1203"/>
      <c r="B24" s="1203"/>
      <c r="C24" s="1203"/>
      <c r="D24" s="1203"/>
      <c r="E24" s="1203">
        <v>1</v>
      </c>
      <c r="F24" s="885"/>
      <c r="G24" s="885"/>
      <c r="H24" s="883">
        <v>1</v>
      </c>
      <c r="I24" s="1203">
        <v>1</v>
      </c>
      <c r="J24" s="885"/>
      <c r="K24" s="890"/>
      <c r="L24" s="593" t="str">
        <f>mergeValue(A24) &amp;"."&amp; mergeValue(B24)&amp;"."&amp; mergeValue(C24)&amp;"."&amp; mergeValue(D24)&amp;"."&amp; mergeValue(E24)</f>
        <v>1.1.1.1.1</v>
      </c>
      <c r="M24" s="554" t="s">
        <v>9</v>
      </c>
      <c r="N24" s="646"/>
      <c r="O24" s="1205"/>
      <c r="P24" s="1205"/>
      <c r="Q24" s="1205"/>
      <c r="R24" s="1205"/>
      <c r="S24" s="1205"/>
      <c r="T24" s="1205"/>
      <c r="U24" s="1205"/>
      <c r="V24" s="1205"/>
      <c r="W24" s="630" t="s">
        <v>638</v>
      </c>
      <c r="Y24" s="589"/>
      <c r="Z24" s="589" t="str">
        <f t="shared" si="0"/>
        <v>Схема подключения теплопотребляющей установки к коллектору источника тепловой энергии</v>
      </c>
      <c r="AA24" s="589"/>
      <c r="AB24" s="589"/>
      <c r="AC24" s="589"/>
      <c r="AI24" s="585"/>
      <c r="AJ24" s="585"/>
    </row>
    <row r="25" spans="1:36" ht="90">
      <c r="A25" s="1203"/>
      <c r="B25" s="1203"/>
      <c r="C25" s="1203"/>
      <c r="D25" s="1203"/>
      <c r="E25" s="1203"/>
      <c r="F25" s="1203">
        <v>1</v>
      </c>
      <c r="G25" s="883"/>
      <c r="H25" s="883"/>
      <c r="I25" s="1203"/>
      <c r="J25" s="1203">
        <v>1</v>
      </c>
      <c r="K25" s="891"/>
      <c r="L25" s="593" t="str">
        <f>mergeValue(A25) &amp;"."&amp; mergeValue(B25)&amp;"."&amp; mergeValue(C25)&amp;"."&amp; mergeValue(D25)&amp;"."&amp; mergeValue(E25)&amp;"."&amp; mergeValue(F25)</f>
        <v>1.1.1.1.1.1</v>
      </c>
      <c r="M25" s="555" t="s">
        <v>10</v>
      </c>
      <c r="N25" s="646"/>
      <c r="O25" s="1206"/>
      <c r="P25" s="1207"/>
      <c r="Q25" s="1207"/>
      <c r="R25" s="1207"/>
      <c r="S25" s="1207"/>
      <c r="T25" s="1207"/>
      <c r="U25" s="1207"/>
      <c r="V25" s="1208"/>
      <c r="W25" s="630" t="s">
        <v>636</v>
      </c>
      <c r="Y25" s="589"/>
      <c r="Z25" s="589" t="str">
        <f t="shared" si="0"/>
        <v>Группа потребителей</v>
      </c>
      <c r="AA25" s="589"/>
      <c r="AB25" s="589"/>
      <c r="AC25" s="589"/>
      <c r="AI25" s="585"/>
      <c r="AJ25" s="585"/>
    </row>
    <row r="26" spans="1:36" ht="189" customHeight="1">
      <c r="A26" s="1203"/>
      <c r="B26" s="1203"/>
      <c r="C26" s="1203"/>
      <c r="D26" s="1203"/>
      <c r="E26" s="1203"/>
      <c r="F26" s="1203"/>
      <c r="G26" s="883">
        <v>1</v>
      </c>
      <c r="H26" s="883"/>
      <c r="I26" s="1203"/>
      <c r="J26" s="1203"/>
      <c r="K26" s="891">
        <v>1</v>
      </c>
      <c r="L26" s="593" t="str">
        <f>mergeValue(A26) &amp;"."&amp; mergeValue(B26)&amp;"."&amp; mergeValue(C26)&amp;"."&amp; mergeValue(D26)&amp;"."&amp; mergeValue(E26)&amp;"."&amp; mergeValue(F26)&amp;"."&amp; mergeValue(G26)</f>
        <v>1.1.1.1.1.1.1</v>
      </c>
      <c r="M26" s="1069"/>
      <c r="N26" s="646"/>
      <c r="O26" s="562"/>
      <c r="P26" s="562"/>
      <c r="Q26" s="1094"/>
      <c r="R26" s="1209"/>
      <c r="S26" s="1210" t="s">
        <v>84</v>
      </c>
      <c r="T26" s="1209"/>
      <c r="U26" s="1210" t="s">
        <v>85</v>
      </c>
      <c r="V26" s="562"/>
      <c r="W26" s="1220" t="s">
        <v>655</v>
      </c>
      <c r="X26" s="585" t="str">
        <f>strCheckDate(O27:V27)</f>
        <v/>
      </c>
      <c r="Y26" s="589"/>
      <c r="Z26" s="589" t="str">
        <f t="shared" si="0"/>
        <v/>
      </c>
      <c r="AA26" s="589"/>
      <c r="AB26" s="589"/>
      <c r="AC26" s="589"/>
      <c r="AI26" s="585"/>
      <c r="AJ26" s="585"/>
    </row>
    <row r="27" spans="1:36" ht="11.25" hidden="1">
      <c r="A27" s="1203"/>
      <c r="B27" s="1203"/>
      <c r="C27" s="1203"/>
      <c r="D27" s="1203"/>
      <c r="E27" s="1203"/>
      <c r="F27" s="1203"/>
      <c r="G27" s="883"/>
      <c r="H27" s="883"/>
      <c r="I27" s="1203"/>
      <c r="J27" s="1203"/>
      <c r="K27" s="891"/>
      <c r="L27" s="600"/>
      <c r="M27" s="646"/>
      <c r="N27" s="646"/>
      <c r="O27" s="562"/>
      <c r="P27" s="562"/>
      <c r="Q27" s="584" t="str">
        <f>R26 &amp; "-" &amp; T26</f>
        <v>-</v>
      </c>
      <c r="R27" s="1209"/>
      <c r="S27" s="1210"/>
      <c r="T27" s="1209"/>
      <c r="U27" s="1210"/>
      <c r="V27" s="562"/>
      <c r="W27" s="1221"/>
      <c r="Y27" s="589"/>
      <c r="Z27" s="589" t="str">
        <f t="shared" si="0"/>
        <v/>
      </c>
      <c r="AA27" s="589"/>
      <c r="AB27" s="589"/>
      <c r="AC27" s="589"/>
      <c r="AI27" s="585"/>
      <c r="AJ27" s="585"/>
    </row>
    <row r="28" spans="1:36" ht="15" customHeight="1">
      <c r="A28" s="1203"/>
      <c r="B28" s="1203"/>
      <c r="C28" s="1203"/>
      <c r="D28" s="1203"/>
      <c r="E28" s="1203"/>
      <c r="F28" s="1203"/>
      <c r="G28" s="885"/>
      <c r="H28" s="883"/>
      <c r="I28" s="1203"/>
      <c r="J28" s="1203"/>
      <c r="K28" s="890"/>
      <c r="L28" s="538"/>
      <c r="M28" s="557" t="s">
        <v>25</v>
      </c>
      <c r="N28" s="564"/>
      <c r="O28" s="564"/>
      <c r="P28" s="564"/>
      <c r="Q28" s="564"/>
      <c r="R28" s="564"/>
      <c r="S28" s="564"/>
      <c r="T28" s="564"/>
      <c r="U28" s="564"/>
      <c r="V28" s="560"/>
      <c r="W28" s="1222"/>
      <c r="Y28" s="589"/>
      <c r="Z28" s="589" t="str">
        <f t="shared" si="0"/>
        <v>Добавить вид теплоносителя (параметры теплоносителя)</v>
      </c>
      <c r="AA28" s="589"/>
      <c r="AB28" s="589"/>
      <c r="AC28" s="589"/>
      <c r="AI28" s="585"/>
      <c r="AJ28" s="585"/>
    </row>
    <row r="29" spans="1:36" ht="15" customHeight="1">
      <c r="A29" s="1203"/>
      <c r="B29" s="1203"/>
      <c r="C29" s="1203"/>
      <c r="D29" s="1203"/>
      <c r="E29" s="1203"/>
      <c r="F29" s="885"/>
      <c r="G29" s="885"/>
      <c r="H29" s="883"/>
      <c r="I29" s="1203"/>
      <c r="J29" s="885"/>
      <c r="K29" s="890"/>
      <c r="L29" s="538"/>
      <c r="M29" s="556" t="s">
        <v>11</v>
      </c>
      <c r="N29" s="564"/>
      <c r="O29" s="564"/>
      <c r="P29" s="564"/>
      <c r="Q29" s="564"/>
      <c r="R29" s="564"/>
      <c r="S29" s="564"/>
      <c r="T29" s="564"/>
      <c r="U29" s="563"/>
      <c r="V29" s="564"/>
      <c r="W29" s="665"/>
      <c r="Y29" s="589"/>
      <c r="Z29" s="589" t="str">
        <f t="shared" si="0"/>
        <v>Добавить группу потребителей</v>
      </c>
      <c r="AA29" s="589"/>
      <c r="AB29" s="589"/>
      <c r="AC29" s="589"/>
      <c r="AI29" s="585"/>
      <c r="AJ29" s="585"/>
    </row>
    <row r="30" spans="1:36" ht="15" customHeight="1">
      <c r="A30" s="1203"/>
      <c r="B30" s="1203"/>
      <c r="C30" s="1203"/>
      <c r="D30" s="1203"/>
      <c r="E30" s="889"/>
      <c r="F30" s="885"/>
      <c r="G30" s="885"/>
      <c r="H30" s="885"/>
      <c r="I30" s="881"/>
      <c r="J30" s="878"/>
      <c r="K30" s="888"/>
      <c r="L30" s="538"/>
      <c r="M30" s="551" t="s">
        <v>12</v>
      </c>
      <c r="N30" s="564"/>
      <c r="O30" s="564"/>
      <c r="P30" s="564"/>
      <c r="Q30" s="564"/>
      <c r="R30" s="564"/>
      <c r="S30" s="564"/>
      <c r="T30" s="564"/>
      <c r="U30" s="563"/>
      <c r="V30" s="564"/>
      <c r="W30" s="665"/>
      <c r="Y30" s="589"/>
      <c r="Z30" s="589" t="str">
        <f t="shared" si="0"/>
        <v>Добавить схему подключения</v>
      </c>
      <c r="AA30" s="589"/>
      <c r="AB30" s="589"/>
      <c r="AC30" s="589"/>
      <c r="AI30" s="585"/>
      <c r="AJ30" s="585"/>
    </row>
    <row r="31" spans="1:36" ht="15" customHeight="1">
      <c r="A31" s="1203"/>
      <c r="B31" s="1203"/>
      <c r="C31" s="1203"/>
      <c r="D31" s="889"/>
      <c r="E31" s="889"/>
      <c r="F31" s="885"/>
      <c r="G31" s="885"/>
      <c r="H31" s="885"/>
      <c r="I31" s="881"/>
      <c r="J31" s="878"/>
      <c r="K31" s="888"/>
      <c r="L31" s="538"/>
      <c r="M31" s="550" t="s">
        <v>17</v>
      </c>
      <c r="N31" s="564"/>
      <c r="O31" s="564"/>
      <c r="P31" s="564"/>
      <c r="Q31" s="564"/>
      <c r="R31" s="564"/>
      <c r="S31" s="564"/>
      <c r="T31" s="564"/>
      <c r="U31" s="563"/>
      <c r="V31" s="564"/>
      <c r="W31" s="665"/>
      <c r="Y31" s="589"/>
      <c r="Z31" s="589" t="str">
        <f t="shared" si="0"/>
        <v>Добавить источник тепловой энергии</v>
      </c>
      <c r="AA31" s="589"/>
      <c r="AB31" s="589"/>
      <c r="AC31" s="589"/>
      <c r="AI31" s="585"/>
      <c r="AJ31" s="585"/>
    </row>
    <row r="32" spans="1:36" ht="15" customHeight="1">
      <c r="A32" s="1203"/>
      <c r="B32" s="1203"/>
      <c r="C32" s="889"/>
      <c r="D32" s="889"/>
      <c r="E32" s="889"/>
      <c r="F32" s="889"/>
      <c r="G32" s="894"/>
      <c r="H32" s="881"/>
      <c r="I32" s="892"/>
      <c r="J32" s="878"/>
      <c r="K32" s="893"/>
      <c r="L32" s="538"/>
      <c r="M32" s="549" t="s">
        <v>18</v>
      </c>
      <c r="N32" s="564"/>
      <c r="O32" s="564"/>
      <c r="P32" s="564"/>
      <c r="Q32" s="564"/>
      <c r="R32" s="564"/>
      <c r="S32" s="564"/>
      <c r="T32" s="564"/>
      <c r="U32" s="563"/>
      <c r="V32" s="564"/>
      <c r="W32" s="665"/>
      <c r="Y32" s="589"/>
      <c r="Z32" s="589" t="str">
        <f t="shared" si="0"/>
        <v>Добавить наименование системы теплоснабжения</v>
      </c>
      <c r="AA32" s="589"/>
      <c r="AB32" s="589"/>
      <c r="AC32" s="589"/>
      <c r="AI32" s="585"/>
      <c r="AJ32" s="585"/>
    </row>
    <row r="33" spans="1:36" ht="15" customHeight="1">
      <c r="A33" s="1203"/>
      <c r="B33" s="889"/>
      <c r="C33" s="889"/>
      <c r="D33" s="889"/>
      <c r="E33" s="889"/>
      <c r="F33" s="889"/>
      <c r="G33" s="894"/>
      <c r="H33" s="881"/>
      <c r="I33" s="881"/>
      <c r="J33" s="878"/>
      <c r="K33" s="888"/>
      <c r="L33" s="538"/>
      <c r="M33" s="558" t="s">
        <v>19</v>
      </c>
      <c r="N33" s="564"/>
      <c r="O33" s="564"/>
      <c r="P33" s="564"/>
      <c r="Q33" s="564"/>
      <c r="R33" s="564"/>
      <c r="S33" s="564"/>
      <c r="T33" s="564"/>
      <c r="U33" s="563"/>
      <c r="V33" s="564"/>
      <c r="W33" s="665"/>
      <c r="Y33" s="589"/>
      <c r="Z33" s="589" t="str">
        <f t="shared" si="0"/>
        <v>Добавить территорию действия тарифа</v>
      </c>
      <c r="AA33" s="589"/>
      <c r="AB33" s="589"/>
      <c r="AC33" s="589"/>
      <c r="AI33" s="585"/>
      <c r="AJ33" s="585"/>
    </row>
    <row r="34" spans="1:36" s="522" customFormat="1" ht="15" customHeight="1">
      <c r="A34" s="877"/>
      <c r="B34" s="877"/>
      <c r="C34" s="877"/>
      <c r="D34" s="877"/>
      <c r="E34" s="877"/>
      <c r="F34" s="877"/>
      <c r="G34" s="877"/>
      <c r="H34" s="877"/>
      <c r="I34" s="877"/>
      <c r="J34" s="877"/>
      <c r="K34" s="877"/>
      <c r="L34" s="492"/>
      <c r="M34" s="565" t="s">
        <v>309</v>
      </c>
      <c r="N34" s="564"/>
      <c r="O34" s="564"/>
      <c r="P34" s="564"/>
      <c r="Q34" s="564"/>
      <c r="R34" s="564"/>
      <c r="S34" s="564"/>
      <c r="T34" s="564"/>
      <c r="U34" s="563"/>
      <c r="V34" s="564"/>
      <c r="W34" s="665"/>
      <c r="X34" s="587"/>
      <c r="Y34" s="587"/>
      <c r="Z34" s="587"/>
      <c r="AA34" s="587"/>
      <c r="AB34" s="587"/>
      <c r="AC34" s="587"/>
      <c r="AD34" s="587"/>
      <c r="AE34" s="587"/>
      <c r="AF34" s="587"/>
      <c r="AG34" s="587"/>
      <c r="AH34" s="587"/>
    </row>
    <row r="35" spans="1:36" ht="11.25">
      <c r="A35" s="523"/>
      <c r="B35" s="523"/>
      <c r="C35" s="523"/>
      <c r="D35" s="523"/>
      <c r="E35" s="523"/>
      <c r="F35" s="523"/>
      <c r="G35" s="523"/>
      <c r="H35" s="523"/>
      <c r="I35" s="523"/>
      <c r="J35" s="523"/>
      <c r="K35" s="523"/>
      <c r="X35" s="523"/>
      <c r="Y35" s="523"/>
      <c r="Z35" s="523"/>
      <c r="AA35" s="523"/>
      <c r="AB35" s="523"/>
      <c r="AC35" s="523"/>
      <c r="AD35" s="523"/>
      <c r="AE35" s="523"/>
      <c r="AF35" s="523"/>
      <c r="AG35" s="523"/>
      <c r="AH35" s="523"/>
    </row>
    <row r="36" spans="1:36" ht="105.75" customHeight="1">
      <c r="L36" s="1">
        <v>1</v>
      </c>
      <c r="M36" s="1196" t="s">
        <v>632</v>
      </c>
      <c r="N36" s="1196"/>
      <c r="O36" s="1196"/>
      <c r="P36" s="1196"/>
      <c r="Q36" s="1196"/>
      <c r="R36" s="1196"/>
      <c r="S36" s="1196"/>
      <c r="T36" s="1196"/>
      <c r="U36" s="1196"/>
      <c r="V36" s="1196"/>
      <c r="W36" s="1196"/>
    </row>
  </sheetData>
  <sheetProtection algorithmName="SHA-512" hashValue="KcN8p5woQBlsGj8Rxsa6QGSZzpxVy/mXtqnffKTxB8A3lHYyJ4rCYhzBmXZ/hAbAEXT5twsNVMmZVlDRhFFBzg==" saltValue="iFRKUXiB5ZXlZRzzU5J5HQ==" spinCount="100000" sheet="1" objects="1" scenarios="1" formatColumns="0" formatRows="0"/>
  <dataConsolidate leftLabels="1"/>
  <mergeCells count="40">
    <mergeCell ref="W26:W28"/>
    <mergeCell ref="O9:T9"/>
    <mergeCell ref="O10:T10"/>
    <mergeCell ref="M36:W36"/>
    <mergeCell ref="S19:T19"/>
    <mergeCell ref="L15:V15"/>
    <mergeCell ref="L16:L18"/>
    <mergeCell ref="M16:M18"/>
    <mergeCell ref="O16:T16"/>
    <mergeCell ref="U16:U18"/>
    <mergeCell ref="O17:O18"/>
    <mergeCell ref="P17:Q17"/>
    <mergeCell ref="W15:W18"/>
    <mergeCell ref="S18:T18"/>
    <mergeCell ref="V16:V18"/>
    <mergeCell ref="R17:T17"/>
    <mergeCell ref="S26:S27"/>
    <mergeCell ref="T26:T27"/>
    <mergeCell ref="L5:T5"/>
    <mergeCell ref="O11:T11"/>
    <mergeCell ref="O12:T12"/>
    <mergeCell ref="L13:M13"/>
    <mergeCell ref="O14:U14"/>
    <mergeCell ref="O7:P7"/>
    <mergeCell ref="I24:I29"/>
    <mergeCell ref="J25:J28"/>
    <mergeCell ref="A20:A33"/>
    <mergeCell ref="O20:V20"/>
    <mergeCell ref="B21:B32"/>
    <mergeCell ref="O21:V21"/>
    <mergeCell ref="C22:C31"/>
    <mergeCell ref="U26:U27"/>
    <mergeCell ref="O22:V22"/>
    <mergeCell ref="D23:D30"/>
    <mergeCell ref="O23:V23"/>
    <mergeCell ref="E24:E29"/>
    <mergeCell ref="O24:V24"/>
    <mergeCell ref="F25:F28"/>
    <mergeCell ref="O25:V25"/>
    <mergeCell ref="R26:R27"/>
  </mergeCells>
  <dataValidations count="9">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formula1>kind_of_scheme_in</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formula1>kind_of_cons</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formula1>900</formula1>
    </dataValidation>
    <dataValidation type="list" allowBlank="1" showInputMessage="1" showErrorMessage="1" errorTitle="Ошибка" error="Выберите значение из списка" sqref="JI26 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M26">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N26 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JP2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R26"/>
    <dataValidation allowBlank="1" showInputMessage="1" showErrorMessage="1" prompt="Для выбора выполните двойной щелчок левой клавиши мыши по соответствующей ячейке." sqref="JO26 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131098 TM26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U196634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262170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327706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393242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458778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524314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589850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655386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720922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786458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851994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917530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983066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65562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O7 S26"/>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dataValidation type="list" allowBlank="1" showInputMessage="1" showErrorMessage="1" errorTitle="Ошибка" error="Выберите значение из списка" prompt="Выберите значение из списка" sqref="O25">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3_i">
    <tabColor indexed="22"/>
  </sheetPr>
  <dimension ref="A1:T19"/>
  <sheetViews>
    <sheetView showGridLines="0" topLeftCell="E1" zoomScaleNormal="100" workbookViewId="0"/>
  </sheetViews>
  <sheetFormatPr defaultColWidth="10.5703125" defaultRowHeight="14.25"/>
  <cols>
    <col min="1" max="1" width="3.7109375" style="807" hidden="1" customWidth="1"/>
    <col min="2" max="4" width="3.7109375" style="808" hidden="1" customWidth="1"/>
    <col min="5" max="5" width="3.7109375" style="809" customWidth="1"/>
    <col min="6" max="6" width="9.7109375" style="799" customWidth="1"/>
    <col min="7" max="7" width="37.7109375" style="799" customWidth="1"/>
    <col min="8" max="8" width="66.85546875" style="799" customWidth="1"/>
    <col min="9" max="9" width="115.7109375" style="799" customWidth="1"/>
    <col min="10" max="11" width="10.5703125" style="808"/>
    <col min="12" max="12" width="11.140625" style="808" customWidth="1"/>
    <col min="13" max="20" width="10.5703125" style="808"/>
    <col min="21" max="16384" width="10.5703125" style="799"/>
  </cols>
  <sheetData>
    <row r="1" spans="1:20" ht="3" customHeight="1">
      <c r="A1" s="807" t="s">
        <v>50</v>
      </c>
    </row>
    <row r="2" spans="1:20" ht="22.5">
      <c r="F2" s="1197" t="s">
        <v>491</v>
      </c>
      <c r="G2" s="1198"/>
      <c r="H2" s="1199"/>
      <c r="I2" s="806"/>
    </row>
    <row r="3" spans="1:20" ht="3" customHeight="1"/>
    <row r="4" spans="1:20" s="570" customFormat="1" ht="11.25">
      <c r="A4" s="771"/>
      <c r="B4" s="771"/>
      <c r="C4" s="771"/>
      <c r="D4" s="771"/>
      <c r="F4" s="1149" t="s">
        <v>454</v>
      </c>
      <c r="G4" s="1149"/>
      <c r="H4" s="1149"/>
      <c r="I4" s="1200" t="s">
        <v>455</v>
      </c>
      <c r="J4" s="771"/>
      <c r="K4" s="771"/>
      <c r="L4" s="771"/>
      <c r="M4" s="771"/>
      <c r="N4" s="771"/>
      <c r="O4" s="771"/>
      <c r="P4" s="771"/>
      <c r="Q4" s="771"/>
      <c r="R4" s="771"/>
      <c r="S4" s="771"/>
      <c r="T4" s="771"/>
    </row>
    <row r="5" spans="1:20" s="570" customFormat="1" ht="11.25" customHeight="1">
      <c r="A5" s="771"/>
      <c r="B5" s="771"/>
      <c r="C5" s="771"/>
      <c r="D5" s="771"/>
      <c r="F5" s="776" t="s">
        <v>92</v>
      </c>
      <c r="G5" s="810" t="s">
        <v>457</v>
      </c>
      <c r="H5" s="801" t="s">
        <v>442</v>
      </c>
      <c r="I5" s="1200"/>
      <c r="J5" s="771"/>
      <c r="K5" s="771"/>
      <c r="L5" s="771"/>
      <c r="M5" s="771"/>
      <c r="N5" s="771"/>
      <c r="O5" s="771"/>
      <c r="P5" s="771"/>
      <c r="Q5" s="771"/>
      <c r="R5" s="771"/>
      <c r="S5" s="771"/>
      <c r="T5" s="771"/>
    </row>
    <row r="6" spans="1:20" s="570" customFormat="1" ht="12" customHeight="1">
      <c r="A6" s="771"/>
      <c r="B6" s="771"/>
      <c r="C6" s="771"/>
      <c r="D6" s="771"/>
      <c r="F6" s="811" t="s">
        <v>93</v>
      </c>
      <c r="G6" s="812">
        <v>2</v>
      </c>
      <c r="H6" s="813">
        <v>3</v>
      </c>
      <c r="I6" s="608">
        <v>4</v>
      </c>
      <c r="J6" s="771">
        <v>4</v>
      </c>
      <c r="K6" s="771"/>
      <c r="L6" s="771"/>
      <c r="M6" s="771"/>
      <c r="N6" s="771"/>
      <c r="O6" s="771"/>
      <c r="P6" s="771"/>
      <c r="Q6" s="771"/>
      <c r="R6" s="771"/>
      <c r="S6" s="771"/>
      <c r="T6" s="771"/>
    </row>
    <row r="7" spans="1:20" s="570" customFormat="1" ht="18.75">
      <c r="A7" s="771"/>
      <c r="B7" s="771"/>
      <c r="C7" s="771"/>
      <c r="D7" s="771"/>
      <c r="F7" s="814">
        <v>1</v>
      </c>
      <c r="G7" s="815" t="s">
        <v>492</v>
      </c>
      <c r="H7" s="805" t="str">
        <f>IF(dateCh="","",dateCh)</f>
        <v>05.12.2022</v>
      </c>
      <c r="I7" s="816" t="s">
        <v>493</v>
      </c>
      <c r="J7" s="615"/>
      <c r="K7" s="771"/>
      <c r="L7" s="771"/>
      <c r="M7" s="771"/>
      <c r="N7" s="771"/>
      <c r="O7" s="771"/>
      <c r="P7" s="771"/>
      <c r="Q7" s="771"/>
      <c r="R7" s="771"/>
      <c r="S7" s="771"/>
      <c r="T7" s="771"/>
    </row>
    <row r="8" spans="1:20" s="570" customFormat="1" ht="45">
      <c r="A8" s="1201">
        <v>1</v>
      </c>
      <c r="B8" s="771"/>
      <c r="C8" s="771"/>
      <c r="D8" s="771"/>
      <c r="F8" s="814" t="str">
        <f>"2." &amp;mergeValue(A8)</f>
        <v>2.1</v>
      </c>
      <c r="G8" s="815" t="s">
        <v>494</v>
      </c>
      <c r="H8" s="805"/>
      <c r="I8" s="816" t="s">
        <v>590</v>
      </c>
      <c r="J8" s="615"/>
      <c r="K8" s="771"/>
      <c r="L8" s="771"/>
      <c r="M8" s="771"/>
      <c r="N8" s="771"/>
      <c r="O8" s="771"/>
      <c r="P8" s="771"/>
      <c r="Q8" s="771"/>
      <c r="R8" s="771"/>
      <c r="S8" s="771"/>
      <c r="T8" s="771"/>
    </row>
    <row r="9" spans="1:20" s="570" customFormat="1" ht="22.5">
      <c r="A9" s="1201"/>
      <c r="B9" s="771"/>
      <c r="C9" s="771"/>
      <c r="D9" s="771"/>
      <c r="F9" s="814" t="str">
        <f>"3." &amp;mergeValue(A9)</f>
        <v>3.1</v>
      </c>
      <c r="G9" s="815" t="s">
        <v>495</v>
      </c>
      <c r="H9" s="805"/>
      <c r="I9" s="816" t="s">
        <v>588</v>
      </c>
      <c r="J9" s="615"/>
      <c r="K9" s="771"/>
      <c r="L9" s="771"/>
      <c r="M9" s="771"/>
      <c r="N9" s="771"/>
      <c r="O9" s="771"/>
      <c r="P9" s="771"/>
      <c r="Q9" s="771"/>
      <c r="R9" s="771"/>
      <c r="S9" s="771"/>
      <c r="T9" s="771"/>
    </row>
    <row r="10" spans="1:20" s="570" customFormat="1" ht="22.5">
      <c r="A10" s="1201"/>
      <c r="B10" s="771"/>
      <c r="C10" s="771"/>
      <c r="D10" s="771"/>
      <c r="F10" s="814" t="str">
        <f>"4."&amp;mergeValue(A10)</f>
        <v>4.1</v>
      </c>
      <c r="G10" s="815" t="s">
        <v>496</v>
      </c>
      <c r="H10" s="801" t="s">
        <v>458</v>
      </c>
      <c r="I10" s="816"/>
      <c r="J10" s="615"/>
      <c r="K10" s="771"/>
      <c r="L10" s="771"/>
      <c r="M10" s="771"/>
      <c r="N10" s="771"/>
      <c r="O10" s="771"/>
      <c r="P10" s="771"/>
      <c r="Q10" s="771"/>
      <c r="R10" s="771"/>
      <c r="S10" s="771"/>
      <c r="T10" s="771"/>
    </row>
    <row r="11" spans="1:20" s="570" customFormat="1" ht="18.75">
      <c r="A11" s="1201"/>
      <c r="B11" s="1201">
        <v>1</v>
      </c>
      <c r="C11" s="777"/>
      <c r="D11" s="777"/>
      <c r="F11" s="814" t="str">
        <f>"4."&amp;mergeValue(A11) &amp;"."&amp;mergeValue(B11)</f>
        <v>4.1.1</v>
      </c>
      <c r="G11" s="830" t="s">
        <v>592</v>
      </c>
      <c r="H11" s="805" t="str">
        <f>IF(region_name="","",region_name)</f>
        <v>Челябинская область</v>
      </c>
      <c r="I11" s="816" t="s">
        <v>499</v>
      </c>
      <c r="J11" s="615"/>
      <c r="K11" s="771"/>
      <c r="L11" s="771"/>
      <c r="M11" s="771"/>
      <c r="N11" s="771"/>
      <c r="O11" s="771"/>
      <c r="P11" s="771"/>
      <c r="Q11" s="771"/>
      <c r="R11" s="771"/>
      <c r="S11" s="771"/>
      <c r="T11" s="771"/>
    </row>
    <row r="12" spans="1:20" s="570" customFormat="1" ht="22.5">
      <c r="A12" s="1201"/>
      <c r="B12" s="1201"/>
      <c r="C12" s="1201">
        <v>1</v>
      </c>
      <c r="D12" s="777"/>
      <c r="F12" s="814" t="str">
        <f>"4."&amp;mergeValue(A12) &amp;"."&amp;mergeValue(B12)&amp;"."&amp;mergeValue(C12)</f>
        <v>4.1.1.1</v>
      </c>
      <c r="G12" s="817" t="s">
        <v>497</v>
      </c>
      <c r="H12" s="805"/>
      <c r="I12" s="816" t="s">
        <v>500</v>
      </c>
      <c r="J12" s="615"/>
      <c r="K12" s="771"/>
      <c r="L12" s="771"/>
      <c r="M12" s="771"/>
      <c r="N12" s="771"/>
      <c r="O12" s="771"/>
      <c r="P12" s="771"/>
      <c r="Q12" s="771"/>
      <c r="R12" s="771"/>
      <c r="S12" s="771"/>
      <c r="T12" s="771"/>
    </row>
    <row r="13" spans="1:20" s="570" customFormat="1" ht="39" customHeight="1">
      <c r="A13" s="1201"/>
      <c r="B13" s="1201"/>
      <c r="C13" s="1201"/>
      <c r="D13" s="777">
        <v>1</v>
      </c>
      <c r="F13" s="814" t="str">
        <f>"4."&amp;mergeValue(A13) &amp;"."&amp;mergeValue(B13)&amp;"."&amp;mergeValue(C13)&amp;"."&amp;mergeValue(D13)</f>
        <v>4.1.1.1.1</v>
      </c>
      <c r="G13" s="818" t="s">
        <v>498</v>
      </c>
      <c r="H13" s="805"/>
      <c r="I13" s="1202" t="s">
        <v>591</v>
      </c>
      <c r="J13" s="615"/>
      <c r="K13" s="771"/>
      <c r="L13" s="771"/>
      <c r="M13" s="771"/>
      <c r="N13" s="771"/>
      <c r="O13" s="771"/>
      <c r="P13" s="771"/>
      <c r="Q13" s="771"/>
      <c r="R13" s="771"/>
      <c r="S13" s="771"/>
      <c r="T13" s="771"/>
    </row>
    <row r="14" spans="1:20" s="570" customFormat="1" ht="18.75">
      <c r="A14" s="1201"/>
      <c r="B14" s="1201"/>
      <c r="C14" s="1201"/>
      <c r="D14" s="777"/>
      <c r="F14" s="819"/>
      <c r="G14" s="759" t="s">
        <v>4</v>
      </c>
      <c r="H14" s="624"/>
      <c r="I14" s="1202"/>
      <c r="J14" s="615"/>
      <c r="K14" s="771"/>
      <c r="L14" s="771"/>
      <c r="M14" s="771"/>
      <c r="N14" s="771"/>
      <c r="O14" s="771"/>
      <c r="P14" s="771"/>
      <c r="Q14" s="771"/>
      <c r="R14" s="771"/>
      <c r="S14" s="771"/>
      <c r="T14" s="771"/>
    </row>
    <row r="15" spans="1:20" s="570" customFormat="1" ht="18.75">
      <c r="A15" s="1201"/>
      <c r="B15" s="1201"/>
      <c r="C15" s="777"/>
      <c r="D15" s="777"/>
      <c r="F15" s="634"/>
      <c r="G15" s="577" t="s">
        <v>403</v>
      </c>
      <c r="H15" s="635"/>
      <c r="I15" s="636"/>
      <c r="J15" s="615"/>
      <c r="K15" s="771"/>
      <c r="L15" s="771"/>
      <c r="M15" s="771"/>
      <c r="N15" s="771"/>
      <c r="O15" s="771"/>
      <c r="P15" s="771"/>
      <c r="Q15" s="771"/>
      <c r="R15" s="771"/>
      <c r="S15" s="771"/>
      <c r="T15" s="771"/>
    </row>
    <row r="16" spans="1:20" s="570" customFormat="1" ht="18.75">
      <c r="A16" s="1201"/>
      <c r="B16" s="771"/>
      <c r="C16" s="771"/>
      <c r="D16" s="771"/>
      <c r="F16" s="819"/>
      <c r="G16" s="733" t="s">
        <v>506</v>
      </c>
      <c r="H16" s="820"/>
      <c r="I16" s="821"/>
      <c r="J16" s="615"/>
      <c r="K16" s="771"/>
      <c r="L16" s="771"/>
      <c r="M16" s="771"/>
      <c r="N16" s="771"/>
      <c r="O16" s="771"/>
      <c r="P16" s="771"/>
      <c r="Q16" s="771"/>
      <c r="R16" s="771"/>
      <c r="S16" s="771"/>
      <c r="T16" s="771"/>
    </row>
    <row r="17" spans="1:20" s="570" customFormat="1" ht="18.75">
      <c r="A17" s="771"/>
      <c r="B17" s="771"/>
      <c r="C17" s="771"/>
      <c r="D17" s="771"/>
      <c r="F17" s="819"/>
      <c r="G17" s="736" t="s">
        <v>505</v>
      </c>
      <c r="H17" s="820"/>
      <c r="I17" s="821"/>
      <c r="J17" s="615"/>
      <c r="K17" s="771"/>
      <c r="L17" s="771"/>
      <c r="M17" s="771"/>
      <c r="N17" s="771"/>
      <c r="O17" s="771"/>
      <c r="P17" s="771"/>
      <c r="Q17" s="771"/>
      <c r="R17" s="771"/>
      <c r="S17" s="771"/>
      <c r="T17" s="771"/>
    </row>
    <row r="18" spans="1:20" s="772" customFormat="1" ht="3" customHeight="1">
      <c r="A18" s="773"/>
      <c r="B18" s="773"/>
      <c r="C18" s="773"/>
      <c r="D18" s="773"/>
      <c r="F18" s="625"/>
      <c r="G18" s="626"/>
      <c r="H18" s="627"/>
      <c r="I18" s="628"/>
      <c r="J18" s="773"/>
      <c r="K18" s="773"/>
      <c r="L18" s="773"/>
      <c r="M18" s="773"/>
      <c r="N18" s="773"/>
      <c r="O18" s="773"/>
      <c r="P18" s="773"/>
      <c r="Q18" s="773"/>
      <c r="R18" s="773"/>
      <c r="S18" s="773"/>
      <c r="T18" s="773"/>
    </row>
    <row r="19" spans="1:20" s="772" customFormat="1" ht="15" customHeight="1">
      <c r="A19" s="773"/>
      <c r="B19" s="773"/>
      <c r="C19" s="773"/>
      <c r="D19" s="773"/>
      <c r="F19" s="822"/>
      <c r="G19" s="1196" t="s">
        <v>593</v>
      </c>
      <c r="H19" s="1196"/>
      <c r="I19" s="823"/>
      <c r="J19" s="773"/>
      <c r="K19" s="773"/>
      <c r="L19" s="773"/>
      <c r="M19" s="773"/>
      <c r="N19" s="773"/>
      <c r="O19" s="773"/>
      <c r="P19" s="773"/>
      <c r="Q19" s="773"/>
      <c r="R19" s="773"/>
      <c r="S19" s="773"/>
      <c r="T19" s="773"/>
    </row>
  </sheetData>
  <sheetProtection algorithmName="SHA-512" hashValue="guaD3ypZci5Rs63OIsQaiPDBuLEbtbj/iAIFK/KViEaq4umOXSvndG6A+uyVnjwfvZhDS3fj74pnTf+VLFas+w==" saltValue="TKQCAgeEAw/l4pNBQu8jrQ==" spinCount="100000"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3_i">
    <tabColor rgb="FFEAEBEE"/>
  </sheetPr>
  <dimension ref="A1:AJ36"/>
  <sheetViews>
    <sheetView showGridLines="0" topLeftCell="I4" zoomScaleNormal="100" workbookViewId="0"/>
  </sheetViews>
  <sheetFormatPr defaultColWidth="10.5703125" defaultRowHeight="14.25"/>
  <cols>
    <col min="1" max="6" width="10.5703125" style="808" hidden="1" customWidth="1"/>
    <col min="7" max="8" width="9.140625" style="807" hidden="1" customWidth="1"/>
    <col min="9" max="9" width="3.7109375" style="687" customWidth="1"/>
    <col min="10" max="11" width="3.7109375" style="809" customWidth="1"/>
    <col min="12" max="12" width="12.7109375" style="799" customWidth="1"/>
    <col min="13" max="13" width="44.7109375" style="799" customWidth="1"/>
    <col min="14" max="14" width="1.7109375" style="799" hidden="1" customWidth="1"/>
    <col min="15" max="17" width="23.7109375" style="799" hidden="1" customWidth="1"/>
    <col min="18" max="18" width="11.7109375" style="799" customWidth="1"/>
    <col min="19" max="19" width="3.7109375" style="799" customWidth="1"/>
    <col min="20" max="20" width="11.7109375" style="799" customWidth="1"/>
    <col min="21" max="21" width="8.5703125" style="799" hidden="1" customWidth="1"/>
    <col min="22" max="22" width="4.7109375" style="799" customWidth="1"/>
    <col min="23" max="23" width="115.7109375" style="799" customWidth="1"/>
    <col min="24" max="25" width="10.5703125" style="808"/>
    <col min="26" max="26" width="11.140625" style="808" customWidth="1"/>
    <col min="27" max="34" width="10.5703125" style="808"/>
    <col min="35" max="256" width="10.5703125" style="799"/>
    <col min="257" max="264" width="0" style="799" hidden="1" customWidth="1"/>
    <col min="265" max="265" width="3.7109375" style="799" customWidth="1"/>
    <col min="266" max="266" width="3.85546875" style="799" customWidth="1"/>
    <col min="267" max="267" width="3.7109375" style="799" customWidth="1"/>
    <col min="268" max="268" width="12.7109375" style="799" customWidth="1"/>
    <col min="269" max="269" width="52.7109375" style="799" customWidth="1"/>
    <col min="270" max="273" width="0" style="799" hidden="1" customWidth="1"/>
    <col min="274" max="274" width="12.28515625" style="799" customWidth="1"/>
    <col min="275" max="275" width="6.42578125" style="799" customWidth="1"/>
    <col min="276" max="276" width="12.28515625" style="799" customWidth="1"/>
    <col min="277" max="277" width="0" style="799" hidden="1" customWidth="1"/>
    <col min="278" max="278" width="3.7109375" style="799" customWidth="1"/>
    <col min="279" max="279" width="11.140625" style="799" bestFit="1" customWidth="1"/>
    <col min="280" max="281" width="10.5703125" style="799"/>
    <col min="282" max="282" width="11.140625" style="799" customWidth="1"/>
    <col min="283" max="512" width="10.5703125" style="799"/>
    <col min="513" max="520" width="0" style="799" hidden="1" customWidth="1"/>
    <col min="521" max="521" width="3.7109375" style="799" customWidth="1"/>
    <col min="522" max="522" width="3.85546875" style="799" customWidth="1"/>
    <col min="523" max="523" width="3.7109375" style="799" customWidth="1"/>
    <col min="524" max="524" width="12.7109375" style="799" customWidth="1"/>
    <col min="525" max="525" width="52.7109375" style="799" customWidth="1"/>
    <col min="526" max="529" width="0" style="799" hidden="1" customWidth="1"/>
    <col min="530" max="530" width="12.28515625" style="799" customWidth="1"/>
    <col min="531" max="531" width="6.42578125" style="799" customWidth="1"/>
    <col min="532" max="532" width="12.28515625" style="799" customWidth="1"/>
    <col min="533" max="533" width="0" style="799" hidden="1" customWidth="1"/>
    <col min="534" max="534" width="3.7109375" style="799" customWidth="1"/>
    <col min="535" max="535" width="11.140625" style="799" bestFit="1" customWidth="1"/>
    <col min="536" max="537" width="10.5703125" style="799"/>
    <col min="538" max="538" width="11.140625" style="799" customWidth="1"/>
    <col min="539" max="768" width="10.5703125" style="799"/>
    <col min="769" max="776" width="0" style="799" hidden="1" customWidth="1"/>
    <col min="777" max="777" width="3.7109375" style="799" customWidth="1"/>
    <col min="778" max="778" width="3.85546875" style="799" customWidth="1"/>
    <col min="779" max="779" width="3.7109375" style="799" customWidth="1"/>
    <col min="780" max="780" width="12.7109375" style="799" customWidth="1"/>
    <col min="781" max="781" width="52.7109375" style="799" customWidth="1"/>
    <col min="782" max="785" width="0" style="799" hidden="1" customWidth="1"/>
    <col min="786" max="786" width="12.28515625" style="799" customWidth="1"/>
    <col min="787" max="787" width="6.42578125" style="799" customWidth="1"/>
    <col min="788" max="788" width="12.28515625" style="799" customWidth="1"/>
    <col min="789" max="789" width="0" style="799" hidden="1" customWidth="1"/>
    <col min="790" max="790" width="3.7109375" style="799" customWidth="1"/>
    <col min="791" max="791" width="11.140625" style="799" bestFit="1" customWidth="1"/>
    <col min="792" max="793" width="10.5703125" style="799"/>
    <col min="794" max="794" width="11.140625" style="799" customWidth="1"/>
    <col min="795" max="1024" width="10.5703125" style="799"/>
    <col min="1025" max="1032" width="0" style="799" hidden="1" customWidth="1"/>
    <col min="1033" max="1033" width="3.7109375" style="799" customWidth="1"/>
    <col min="1034" max="1034" width="3.85546875" style="799" customWidth="1"/>
    <col min="1035" max="1035" width="3.7109375" style="799" customWidth="1"/>
    <col min="1036" max="1036" width="12.7109375" style="799" customWidth="1"/>
    <col min="1037" max="1037" width="52.7109375" style="799" customWidth="1"/>
    <col min="1038" max="1041" width="0" style="799" hidden="1" customWidth="1"/>
    <col min="1042" max="1042" width="12.28515625" style="799" customWidth="1"/>
    <col min="1043" max="1043" width="6.42578125" style="799" customWidth="1"/>
    <col min="1044" max="1044" width="12.28515625" style="799" customWidth="1"/>
    <col min="1045" max="1045" width="0" style="799" hidden="1" customWidth="1"/>
    <col min="1046" max="1046" width="3.7109375" style="799" customWidth="1"/>
    <col min="1047" max="1047" width="11.140625" style="799" bestFit="1" customWidth="1"/>
    <col min="1048" max="1049" width="10.5703125" style="799"/>
    <col min="1050" max="1050" width="11.140625" style="799" customWidth="1"/>
    <col min="1051" max="1280" width="10.5703125" style="799"/>
    <col min="1281" max="1288" width="0" style="799" hidden="1" customWidth="1"/>
    <col min="1289" max="1289" width="3.7109375" style="799" customWidth="1"/>
    <col min="1290" max="1290" width="3.85546875" style="799" customWidth="1"/>
    <col min="1291" max="1291" width="3.7109375" style="799" customWidth="1"/>
    <col min="1292" max="1292" width="12.7109375" style="799" customWidth="1"/>
    <col min="1293" max="1293" width="52.7109375" style="799" customWidth="1"/>
    <col min="1294" max="1297" width="0" style="799" hidden="1" customWidth="1"/>
    <col min="1298" max="1298" width="12.28515625" style="799" customWidth="1"/>
    <col min="1299" max="1299" width="6.42578125" style="799" customWidth="1"/>
    <col min="1300" max="1300" width="12.28515625" style="799" customWidth="1"/>
    <col min="1301" max="1301" width="0" style="799" hidden="1" customWidth="1"/>
    <col min="1302" max="1302" width="3.7109375" style="799" customWidth="1"/>
    <col min="1303" max="1303" width="11.140625" style="799" bestFit="1" customWidth="1"/>
    <col min="1304" max="1305" width="10.5703125" style="799"/>
    <col min="1306" max="1306" width="11.140625" style="799" customWidth="1"/>
    <col min="1307" max="1536" width="10.5703125" style="799"/>
    <col min="1537" max="1544" width="0" style="799" hidden="1" customWidth="1"/>
    <col min="1545" max="1545" width="3.7109375" style="799" customWidth="1"/>
    <col min="1546" max="1546" width="3.85546875" style="799" customWidth="1"/>
    <col min="1547" max="1547" width="3.7109375" style="799" customWidth="1"/>
    <col min="1548" max="1548" width="12.7109375" style="799" customWidth="1"/>
    <col min="1549" max="1549" width="52.7109375" style="799" customWidth="1"/>
    <col min="1550" max="1553" width="0" style="799" hidden="1" customWidth="1"/>
    <col min="1554" max="1554" width="12.28515625" style="799" customWidth="1"/>
    <col min="1555" max="1555" width="6.42578125" style="799" customWidth="1"/>
    <col min="1556" max="1556" width="12.28515625" style="799" customWidth="1"/>
    <col min="1557" max="1557" width="0" style="799" hidden="1" customWidth="1"/>
    <col min="1558" max="1558" width="3.7109375" style="799" customWidth="1"/>
    <col min="1559" max="1559" width="11.140625" style="799" bestFit="1" customWidth="1"/>
    <col min="1560" max="1561" width="10.5703125" style="799"/>
    <col min="1562" max="1562" width="11.140625" style="799" customWidth="1"/>
    <col min="1563" max="1792" width="10.5703125" style="799"/>
    <col min="1793" max="1800" width="0" style="799" hidden="1" customWidth="1"/>
    <col min="1801" max="1801" width="3.7109375" style="799" customWidth="1"/>
    <col min="1802" max="1802" width="3.85546875" style="799" customWidth="1"/>
    <col min="1803" max="1803" width="3.7109375" style="799" customWidth="1"/>
    <col min="1804" max="1804" width="12.7109375" style="799" customWidth="1"/>
    <col min="1805" max="1805" width="52.7109375" style="799" customWidth="1"/>
    <col min="1806" max="1809" width="0" style="799" hidden="1" customWidth="1"/>
    <col min="1810" max="1810" width="12.28515625" style="799" customWidth="1"/>
    <col min="1811" max="1811" width="6.42578125" style="799" customWidth="1"/>
    <col min="1812" max="1812" width="12.28515625" style="799" customWidth="1"/>
    <col min="1813" max="1813" width="0" style="799" hidden="1" customWidth="1"/>
    <col min="1814" max="1814" width="3.7109375" style="799" customWidth="1"/>
    <col min="1815" max="1815" width="11.140625" style="799" bestFit="1" customWidth="1"/>
    <col min="1816" max="1817" width="10.5703125" style="799"/>
    <col min="1818" max="1818" width="11.140625" style="799" customWidth="1"/>
    <col min="1819" max="2048" width="10.5703125" style="799"/>
    <col min="2049" max="2056" width="0" style="799" hidden="1" customWidth="1"/>
    <col min="2057" max="2057" width="3.7109375" style="799" customWidth="1"/>
    <col min="2058" max="2058" width="3.85546875" style="799" customWidth="1"/>
    <col min="2059" max="2059" width="3.7109375" style="799" customWidth="1"/>
    <col min="2060" max="2060" width="12.7109375" style="799" customWidth="1"/>
    <col min="2061" max="2061" width="52.7109375" style="799" customWidth="1"/>
    <col min="2062" max="2065" width="0" style="799" hidden="1" customWidth="1"/>
    <col min="2066" max="2066" width="12.28515625" style="799" customWidth="1"/>
    <col min="2067" max="2067" width="6.42578125" style="799" customWidth="1"/>
    <col min="2068" max="2068" width="12.28515625" style="799" customWidth="1"/>
    <col min="2069" max="2069" width="0" style="799" hidden="1" customWidth="1"/>
    <col min="2070" max="2070" width="3.7109375" style="799" customWidth="1"/>
    <col min="2071" max="2071" width="11.140625" style="799" bestFit="1" customWidth="1"/>
    <col min="2072" max="2073" width="10.5703125" style="799"/>
    <col min="2074" max="2074" width="11.140625" style="799" customWidth="1"/>
    <col min="2075" max="2304" width="10.5703125" style="799"/>
    <col min="2305" max="2312" width="0" style="799" hidden="1" customWidth="1"/>
    <col min="2313" max="2313" width="3.7109375" style="799" customWidth="1"/>
    <col min="2314" max="2314" width="3.85546875" style="799" customWidth="1"/>
    <col min="2315" max="2315" width="3.7109375" style="799" customWidth="1"/>
    <col min="2316" max="2316" width="12.7109375" style="799" customWidth="1"/>
    <col min="2317" max="2317" width="52.7109375" style="799" customWidth="1"/>
    <col min="2318" max="2321" width="0" style="799" hidden="1" customWidth="1"/>
    <col min="2322" max="2322" width="12.28515625" style="799" customWidth="1"/>
    <col min="2323" max="2323" width="6.42578125" style="799" customWidth="1"/>
    <col min="2324" max="2324" width="12.28515625" style="799" customWidth="1"/>
    <col min="2325" max="2325" width="0" style="799" hidden="1" customWidth="1"/>
    <col min="2326" max="2326" width="3.7109375" style="799" customWidth="1"/>
    <col min="2327" max="2327" width="11.140625" style="799" bestFit="1" customWidth="1"/>
    <col min="2328" max="2329" width="10.5703125" style="799"/>
    <col min="2330" max="2330" width="11.140625" style="799" customWidth="1"/>
    <col min="2331" max="2560" width="10.5703125" style="799"/>
    <col min="2561" max="2568" width="0" style="799" hidden="1" customWidth="1"/>
    <col min="2569" max="2569" width="3.7109375" style="799" customWidth="1"/>
    <col min="2570" max="2570" width="3.85546875" style="799" customWidth="1"/>
    <col min="2571" max="2571" width="3.7109375" style="799" customWidth="1"/>
    <col min="2572" max="2572" width="12.7109375" style="799" customWidth="1"/>
    <col min="2573" max="2573" width="52.7109375" style="799" customWidth="1"/>
    <col min="2574" max="2577" width="0" style="799" hidden="1" customWidth="1"/>
    <col min="2578" max="2578" width="12.28515625" style="799" customWidth="1"/>
    <col min="2579" max="2579" width="6.42578125" style="799" customWidth="1"/>
    <col min="2580" max="2580" width="12.28515625" style="799" customWidth="1"/>
    <col min="2581" max="2581" width="0" style="799" hidden="1" customWidth="1"/>
    <col min="2582" max="2582" width="3.7109375" style="799" customWidth="1"/>
    <col min="2583" max="2583" width="11.140625" style="799" bestFit="1" customWidth="1"/>
    <col min="2584" max="2585" width="10.5703125" style="799"/>
    <col min="2586" max="2586" width="11.140625" style="799" customWidth="1"/>
    <col min="2587" max="2816" width="10.5703125" style="799"/>
    <col min="2817" max="2824" width="0" style="799" hidden="1" customWidth="1"/>
    <col min="2825" max="2825" width="3.7109375" style="799" customWidth="1"/>
    <col min="2826" max="2826" width="3.85546875" style="799" customWidth="1"/>
    <col min="2827" max="2827" width="3.7109375" style="799" customWidth="1"/>
    <col min="2828" max="2828" width="12.7109375" style="799" customWidth="1"/>
    <col min="2829" max="2829" width="52.7109375" style="799" customWidth="1"/>
    <col min="2830" max="2833" width="0" style="799" hidden="1" customWidth="1"/>
    <col min="2834" max="2834" width="12.28515625" style="799" customWidth="1"/>
    <col min="2835" max="2835" width="6.42578125" style="799" customWidth="1"/>
    <col min="2836" max="2836" width="12.28515625" style="799" customWidth="1"/>
    <col min="2837" max="2837" width="0" style="799" hidden="1" customWidth="1"/>
    <col min="2838" max="2838" width="3.7109375" style="799" customWidth="1"/>
    <col min="2839" max="2839" width="11.140625" style="799" bestFit="1" customWidth="1"/>
    <col min="2840" max="2841" width="10.5703125" style="799"/>
    <col min="2842" max="2842" width="11.140625" style="799" customWidth="1"/>
    <col min="2843" max="3072" width="10.5703125" style="799"/>
    <col min="3073" max="3080" width="0" style="799" hidden="1" customWidth="1"/>
    <col min="3081" max="3081" width="3.7109375" style="799" customWidth="1"/>
    <col min="3082" max="3082" width="3.85546875" style="799" customWidth="1"/>
    <col min="3083" max="3083" width="3.7109375" style="799" customWidth="1"/>
    <col min="3084" max="3084" width="12.7109375" style="799" customWidth="1"/>
    <col min="3085" max="3085" width="52.7109375" style="799" customWidth="1"/>
    <col min="3086" max="3089" width="0" style="799" hidden="1" customWidth="1"/>
    <col min="3090" max="3090" width="12.28515625" style="799" customWidth="1"/>
    <col min="3091" max="3091" width="6.42578125" style="799" customWidth="1"/>
    <col min="3092" max="3092" width="12.28515625" style="799" customWidth="1"/>
    <col min="3093" max="3093" width="0" style="799" hidden="1" customWidth="1"/>
    <col min="3094" max="3094" width="3.7109375" style="799" customWidth="1"/>
    <col min="3095" max="3095" width="11.140625" style="799" bestFit="1" customWidth="1"/>
    <col min="3096" max="3097" width="10.5703125" style="799"/>
    <col min="3098" max="3098" width="11.140625" style="799" customWidth="1"/>
    <col min="3099" max="3328" width="10.5703125" style="799"/>
    <col min="3329" max="3336" width="0" style="799" hidden="1" customWidth="1"/>
    <col min="3337" max="3337" width="3.7109375" style="799" customWidth="1"/>
    <col min="3338" max="3338" width="3.85546875" style="799" customWidth="1"/>
    <col min="3339" max="3339" width="3.7109375" style="799" customWidth="1"/>
    <col min="3340" max="3340" width="12.7109375" style="799" customWidth="1"/>
    <col min="3341" max="3341" width="52.7109375" style="799" customWidth="1"/>
    <col min="3342" max="3345" width="0" style="799" hidden="1" customWidth="1"/>
    <col min="3346" max="3346" width="12.28515625" style="799" customWidth="1"/>
    <col min="3347" max="3347" width="6.42578125" style="799" customWidth="1"/>
    <col min="3348" max="3348" width="12.28515625" style="799" customWidth="1"/>
    <col min="3349" max="3349" width="0" style="799" hidden="1" customWidth="1"/>
    <col min="3350" max="3350" width="3.7109375" style="799" customWidth="1"/>
    <col min="3351" max="3351" width="11.140625" style="799" bestFit="1" customWidth="1"/>
    <col min="3352" max="3353" width="10.5703125" style="799"/>
    <col min="3354" max="3354" width="11.140625" style="799" customWidth="1"/>
    <col min="3355" max="3584" width="10.5703125" style="799"/>
    <col min="3585" max="3592" width="0" style="799" hidden="1" customWidth="1"/>
    <col min="3593" max="3593" width="3.7109375" style="799" customWidth="1"/>
    <col min="3594" max="3594" width="3.85546875" style="799" customWidth="1"/>
    <col min="3595" max="3595" width="3.7109375" style="799" customWidth="1"/>
    <col min="3596" max="3596" width="12.7109375" style="799" customWidth="1"/>
    <col min="3597" max="3597" width="52.7109375" style="799" customWidth="1"/>
    <col min="3598" max="3601" width="0" style="799" hidden="1" customWidth="1"/>
    <col min="3602" max="3602" width="12.28515625" style="799" customWidth="1"/>
    <col min="3603" max="3603" width="6.42578125" style="799" customWidth="1"/>
    <col min="3604" max="3604" width="12.28515625" style="799" customWidth="1"/>
    <col min="3605" max="3605" width="0" style="799" hidden="1" customWidth="1"/>
    <col min="3606" max="3606" width="3.7109375" style="799" customWidth="1"/>
    <col min="3607" max="3607" width="11.140625" style="799" bestFit="1" customWidth="1"/>
    <col min="3608" max="3609" width="10.5703125" style="799"/>
    <col min="3610" max="3610" width="11.140625" style="799" customWidth="1"/>
    <col min="3611" max="3840" width="10.5703125" style="799"/>
    <col min="3841" max="3848" width="0" style="799" hidden="1" customWidth="1"/>
    <col min="3849" max="3849" width="3.7109375" style="799" customWidth="1"/>
    <col min="3850" max="3850" width="3.85546875" style="799" customWidth="1"/>
    <col min="3851" max="3851" width="3.7109375" style="799" customWidth="1"/>
    <col min="3852" max="3852" width="12.7109375" style="799" customWidth="1"/>
    <col min="3853" max="3853" width="52.7109375" style="799" customWidth="1"/>
    <col min="3854" max="3857" width="0" style="799" hidden="1" customWidth="1"/>
    <col min="3858" max="3858" width="12.28515625" style="799" customWidth="1"/>
    <col min="3859" max="3859" width="6.42578125" style="799" customWidth="1"/>
    <col min="3860" max="3860" width="12.28515625" style="799" customWidth="1"/>
    <col min="3861" max="3861" width="0" style="799" hidden="1" customWidth="1"/>
    <col min="3862" max="3862" width="3.7109375" style="799" customWidth="1"/>
    <col min="3863" max="3863" width="11.140625" style="799" bestFit="1" customWidth="1"/>
    <col min="3864" max="3865" width="10.5703125" style="799"/>
    <col min="3866" max="3866" width="11.140625" style="799" customWidth="1"/>
    <col min="3867" max="4096" width="10.5703125" style="799"/>
    <col min="4097" max="4104" width="0" style="799" hidden="1" customWidth="1"/>
    <col min="4105" max="4105" width="3.7109375" style="799" customWidth="1"/>
    <col min="4106" max="4106" width="3.85546875" style="799" customWidth="1"/>
    <col min="4107" max="4107" width="3.7109375" style="799" customWidth="1"/>
    <col min="4108" max="4108" width="12.7109375" style="799" customWidth="1"/>
    <col min="4109" max="4109" width="52.7109375" style="799" customWidth="1"/>
    <col min="4110" max="4113" width="0" style="799" hidden="1" customWidth="1"/>
    <col min="4114" max="4114" width="12.28515625" style="799" customWidth="1"/>
    <col min="4115" max="4115" width="6.42578125" style="799" customWidth="1"/>
    <col min="4116" max="4116" width="12.28515625" style="799" customWidth="1"/>
    <col min="4117" max="4117" width="0" style="799" hidden="1" customWidth="1"/>
    <col min="4118" max="4118" width="3.7109375" style="799" customWidth="1"/>
    <col min="4119" max="4119" width="11.140625" style="799" bestFit="1" customWidth="1"/>
    <col min="4120" max="4121" width="10.5703125" style="799"/>
    <col min="4122" max="4122" width="11.140625" style="799" customWidth="1"/>
    <col min="4123" max="4352" width="10.5703125" style="799"/>
    <col min="4353" max="4360" width="0" style="799" hidden="1" customWidth="1"/>
    <col min="4361" max="4361" width="3.7109375" style="799" customWidth="1"/>
    <col min="4362" max="4362" width="3.85546875" style="799" customWidth="1"/>
    <col min="4363" max="4363" width="3.7109375" style="799" customWidth="1"/>
    <col min="4364" max="4364" width="12.7109375" style="799" customWidth="1"/>
    <col min="4365" max="4365" width="52.7109375" style="799" customWidth="1"/>
    <col min="4366" max="4369" width="0" style="799" hidden="1" customWidth="1"/>
    <col min="4370" max="4370" width="12.28515625" style="799" customWidth="1"/>
    <col min="4371" max="4371" width="6.42578125" style="799" customWidth="1"/>
    <col min="4372" max="4372" width="12.28515625" style="799" customWidth="1"/>
    <col min="4373" max="4373" width="0" style="799" hidden="1" customWidth="1"/>
    <col min="4374" max="4374" width="3.7109375" style="799" customWidth="1"/>
    <col min="4375" max="4375" width="11.140625" style="799" bestFit="1" customWidth="1"/>
    <col min="4376" max="4377" width="10.5703125" style="799"/>
    <col min="4378" max="4378" width="11.140625" style="799" customWidth="1"/>
    <col min="4379" max="4608" width="10.5703125" style="799"/>
    <col min="4609" max="4616" width="0" style="799" hidden="1" customWidth="1"/>
    <col min="4617" max="4617" width="3.7109375" style="799" customWidth="1"/>
    <col min="4618" max="4618" width="3.85546875" style="799" customWidth="1"/>
    <col min="4619" max="4619" width="3.7109375" style="799" customWidth="1"/>
    <col min="4620" max="4620" width="12.7109375" style="799" customWidth="1"/>
    <col min="4621" max="4621" width="52.7109375" style="799" customWidth="1"/>
    <col min="4622" max="4625" width="0" style="799" hidden="1" customWidth="1"/>
    <col min="4626" max="4626" width="12.28515625" style="799" customWidth="1"/>
    <col min="4627" max="4627" width="6.42578125" style="799" customWidth="1"/>
    <col min="4628" max="4628" width="12.28515625" style="799" customWidth="1"/>
    <col min="4629" max="4629" width="0" style="799" hidden="1" customWidth="1"/>
    <col min="4630" max="4630" width="3.7109375" style="799" customWidth="1"/>
    <col min="4631" max="4631" width="11.140625" style="799" bestFit="1" customWidth="1"/>
    <col min="4632" max="4633" width="10.5703125" style="799"/>
    <col min="4634" max="4634" width="11.140625" style="799" customWidth="1"/>
    <col min="4635" max="4864" width="10.5703125" style="799"/>
    <col min="4865" max="4872" width="0" style="799" hidden="1" customWidth="1"/>
    <col min="4873" max="4873" width="3.7109375" style="799" customWidth="1"/>
    <col min="4874" max="4874" width="3.85546875" style="799" customWidth="1"/>
    <col min="4875" max="4875" width="3.7109375" style="799" customWidth="1"/>
    <col min="4876" max="4876" width="12.7109375" style="799" customWidth="1"/>
    <col min="4877" max="4877" width="52.7109375" style="799" customWidth="1"/>
    <col min="4878" max="4881" width="0" style="799" hidden="1" customWidth="1"/>
    <col min="4882" max="4882" width="12.28515625" style="799" customWidth="1"/>
    <col min="4883" max="4883" width="6.42578125" style="799" customWidth="1"/>
    <col min="4884" max="4884" width="12.28515625" style="799" customWidth="1"/>
    <col min="4885" max="4885" width="0" style="799" hidden="1" customWidth="1"/>
    <col min="4886" max="4886" width="3.7109375" style="799" customWidth="1"/>
    <col min="4887" max="4887" width="11.140625" style="799" bestFit="1" customWidth="1"/>
    <col min="4888" max="4889" width="10.5703125" style="799"/>
    <col min="4890" max="4890" width="11.140625" style="799" customWidth="1"/>
    <col min="4891" max="5120" width="10.5703125" style="799"/>
    <col min="5121" max="5128" width="0" style="799" hidden="1" customWidth="1"/>
    <col min="5129" max="5129" width="3.7109375" style="799" customWidth="1"/>
    <col min="5130" max="5130" width="3.85546875" style="799" customWidth="1"/>
    <col min="5131" max="5131" width="3.7109375" style="799" customWidth="1"/>
    <col min="5132" max="5132" width="12.7109375" style="799" customWidth="1"/>
    <col min="5133" max="5133" width="52.7109375" style="799" customWidth="1"/>
    <col min="5134" max="5137" width="0" style="799" hidden="1" customWidth="1"/>
    <col min="5138" max="5138" width="12.28515625" style="799" customWidth="1"/>
    <col min="5139" max="5139" width="6.42578125" style="799" customWidth="1"/>
    <col min="5140" max="5140" width="12.28515625" style="799" customWidth="1"/>
    <col min="5141" max="5141" width="0" style="799" hidden="1" customWidth="1"/>
    <col min="5142" max="5142" width="3.7109375" style="799" customWidth="1"/>
    <col min="5143" max="5143" width="11.140625" style="799" bestFit="1" customWidth="1"/>
    <col min="5144" max="5145" width="10.5703125" style="799"/>
    <col min="5146" max="5146" width="11.140625" style="799" customWidth="1"/>
    <col min="5147" max="5376" width="10.5703125" style="799"/>
    <col min="5377" max="5384" width="0" style="799" hidden="1" customWidth="1"/>
    <col min="5385" max="5385" width="3.7109375" style="799" customWidth="1"/>
    <col min="5386" max="5386" width="3.85546875" style="799" customWidth="1"/>
    <col min="5387" max="5387" width="3.7109375" style="799" customWidth="1"/>
    <col min="5388" max="5388" width="12.7109375" style="799" customWidth="1"/>
    <col min="5389" max="5389" width="52.7109375" style="799" customWidth="1"/>
    <col min="5390" max="5393" width="0" style="799" hidden="1" customWidth="1"/>
    <col min="5394" max="5394" width="12.28515625" style="799" customWidth="1"/>
    <col min="5395" max="5395" width="6.42578125" style="799" customWidth="1"/>
    <col min="5396" max="5396" width="12.28515625" style="799" customWidth="1"/>
    <col min="5397" max="5397" width="0" style="799" hidden="1" customWidth="1"/>
    <col min="5398" max="5398" width="3.7109375" style="799" customWidth="1"/>
    <col min="5399" max="5399" width="11.140625" style="799" bestFit="1" customWidth="1"/>
    <col min="5400" max="5401" width="10.5703125" style="799"/>
    <col min="5402" max="5402" width="11.140625" style="799" customWidth="1"/>
    <col min="5403" max="5632" width="10.5703125" style="799"/>
    <col min="5633" max="5640" width="0" style="799" hidden="1" customWidth="1"/>
    <col min="5641" max="5641" width="3.7109375" style="799" customWidth="1"/>
    <col min="5642" max="5642" width="3.85546875" style="799" customWidth="1"/>
    <col min="5643" max="5643" width="3.7109375" style="799" customWidth="1"/>
    <col min="5644" max="5644" width="12.7109375" style="799" customWidth="1"/>
    <col min="5645" max="5645" width="52.7109375" style="799" customWidth="1"/>
    <col min="5646" max="5649" width="0" style="799" hidden="1" customWidth="1"/>
    <col min="5650" max="5650" width="12.28515625" style="799" customWidth="1"/>
    <col min="5651" max="5651" width="6.42578125" style="799" customWidth="1"/>
    <col min="5652" max="5652" width="12.28515625" style="799" customWidth="1"/>
    <col min="5653" max="5653" width="0" style="799" hidden="1" customWidth="1"/>
    <col min="5654" max="5654" width="3.7109375" style="799" customWidth="1"/>
    <col min="5655" max="5655" width="11.140625" style="799" bestFit="1" customWidth="1"/>
    <col min="5656" max="5657" width="10.5703125" style="799"/>
    <col min="5658" max="5658" width="11.140625" style="799" customWidth="1"/>
    <col min="5659" max="5888" width="10.5703125" style="799"/>
    <col min="5889" max="5896" width="0" style="799" hidden="1" customWidth="1"/>
    <col min="5897" max="5897" width="3.7109375" style="799" customWidth="1"/>
    <col min="5898" max="5898" width="3.85546875" style="799" customWidth="1"/>
    <col min="5899" max="5899" width="3.7109375" style="799" customWidth="1"/>
    <col min="5900" max="5900" width="12.7109375" style="799" customWidth="1"/>
    <col min="5901" max="5901" width="52.7109375" style="799" customWidth="1"/>
    <col min="5902" max="5905" width="0" style="799" hidden="1" customWidth="1"/>
    <col min="5906" max="5906" width="12.28515625" style="799" customWidth="1"/>
    <col min="5907" max="5907" width="6.42578125" style="799" customWidth="1"/>
    <col min="5908" max="5908" width="12.28515625" style="799" customWidth="1"/>
    <col min="5909" max="5909" width="0" style="799" hidden="1" customWidth="1"/>
    <col min="5910" max="5910" width="3.7109375" style="799" customWidth="1"/>
    <col min="5911" max="5911" width="11.140625" style="799" bestFit="1" customWidth="1"/>
    <col min="5912" max="5913" width="10.5703125" style="799"/>
    <col min="5914" max="5914" width="11.140625" style="799" customWidth="1"/>
    <col min="5915" max="6144" width="10.5703125" style="799"/>
    <col min="6145" max="6152" width="0" style="799" hidden="1" customWidth="1"/>
    <col min="6153" max="6153" width="3.7109375" style="799" customWidth="1"/>
    <col min="6154" max="6154" width="3.85546875" style="799" customWidth="1"/>
    <col min="6155" max="6155" width="3.7109375" style="799" customWidth="1"/>
    <col min="6156" max="6156" width="12.7109375" style="799" customWidth="1"/>
    <col min="6157" max="6157" width="52.7109375" style="799" customWidth="1"/>
    <col min="6158" max="6161" width="0" style="799" hidden="1" customWidth="1"/>
    <col min="6162" max="6162" width="12.28515625" style="799" customWidth="1"/>
    <col min="6163" max="6163" width="6.42578125" style="799" customWidth="1"/>
    <col min="6164" max="6164" width="12.28515625" style="799" customWidth="1"/>
    <col min="6165" max="6165" width="0" style="799" hidden="1" customWidth="1"/>
    <col min="6166" max="6166" width="3.7109375" style="799" customWidth="1"/>
    <col min="6167" max="6167" width="11.140625" style="799" bestFit="1" customWidth="1"/>
    <col min="6168" max="6169" width="10.5703125" style="799"/>
    <col min="6170" max="6170" width="11.140625" style="799" customWidth="1"/>
    <col min="6171" max="6400" width="10.5703125" style="799"/>
    <col min="6401" max="6408" width="0" style="799" hidden="1" customWidth="1"/>
    <col min="6409" max="6409" width="3.7109375" style="799" customWidth="1"/>
    <col min="6410" max="6410" width="3.85546875" style="799" customWidth="1"/>
    <col min="6411" max="6411" width="3.7109375" style="799" customWidth="1"/>
    <col min="6412" max="6412" width="12.7109375" style="799" customWidth="1"/>
    <col min="6413" max="6413" width="52.7109375" style="799" customWidth="1"/>
    <col min="6414" max="6417" width="0" style="799" hidden="1" customWidth="1"/>
    <col min="6418" max="6418" width="12.28515625" style="799" customWidth="1"/>
    <col min="6419" max="6419" width="6.42578125" style="799" customWidth="1"/>
    <col min="6420" max="6420" width="12.28515625" style="799" customWidth="1"/>
    <col min="6421" max="6421" width="0" style="799" hidden="1" customWidth="1"/>
    <col min="6422" max="6422" width="3.7109375" style="799" customWidth="1"/>
    <col min="6423" max="6423" width="11.140625" style="799" bestFit="1" customWidth="1"/>
    <col min="6424" max="6425" width="10.5703125" style="799"/>
    <col min="6426" max="6426" width="11.140625" style="799" customWidth="1"/>
    <col min="6427" max="6656" width="10.5703125" style="799"/>
    <col min="6657" max="6664" width="0" style="799" hidden="1" customWidth="1"/>
    <col min="6665" max="6665" width="3.7109375" style="799" customWidth="1"/>
    <col min="6666" max="6666" width="3.85546875" style="799" customWidth="1"/>
    <col min="6667" max="6667" width="3.7109375" style="799" customWidth="1"/>
    <col min="6668" max="6668" width="12.7109375" style="799" customWidth="1"/>
    <col min="6669" max="6669" width="52.7109375" style="799" customWidth="1"/>
    <col min="6670" max="6673" width="0" style="799" hidden="1" customWidth="1"/>
    <col min="6674" max="6674" width="12.28515625" style="799" customWidth="1"/>
    <col min="6675" max="6675" width="6.42578125" style="799" customWidth="1"/>
    <col min="6676" max="6676" width="12.28515625" style="799" customWidth="1"/>
    <col min="6677" max="6677" width="0" style="799" hidden="1" customWidth="1"/>
    <col min="6678" max="6678" width="3.7109375" style="799" customWidth="1"/>
    <col min="6679" max="6679" width="11.140625" style="799" bestFit="1" customWidth="1"/>
    <col min="6680" max="6681" width="10.5703125" style="799"/>
    <col min="6682" max="6682" width="11.140625" style="799" customWidth="1"/>
    <col min="6683" max="6912" width="10.5703125" style="799"/>
    <col min="6913" max="6920" width="0" style="799" hidden="1" customWidth="1"/>
    <col min="6921" max="6921" width="3.7109375" style="799" customWidth="1"/>
    <col min="6922" max="6922" width="3.85546875" style="799" customWidth="1"/>
    <col min="6923" max="6923" width="3.7109375" style="799" customWidth="1"/>
    <col min="6924" max="6924" width="12.7109375" style="799" customWidth="1"/>
    <col min="6925" max="6925" width="52.7109375" style="799" customWidth="1"/>
    <col min="6926" max="6929" width="0" style="799" hidden="1" customWidth="1"/>
    <col min="6930" max="6930" width="12.28515625" style="799" customWidth="1"/>
    <col min="6931" max="6931" width="6.42578125" style="799" customWidth="1"/>
    <col min="6932" max="6932" width="12.28515625" style="799" customWidth="1"/>
    <col min="6933" max="6933" width="0" style="799" hidden="1" customWidth="1"/>
    <col min="6934" max="6934" width="3.7109375" style="799" customWidth="1"/>
    <col min="6935" max="6935" width="11.140625" style="799" bestFit="1" customWidth="1"/>
    <col min="6936" max="6937" width="10.5703125" style="799"/>
    <col min="6938" max="6938" width="11.140625" style="799" customWidth="1"/>
    <col min="6939" max="7168" width="10.5703125" style="799"/>
    <col min="7169" max="7176" width="0" style="799" hidden="1" customWidth="1"/>
    <col min="7177" max="7177" width="3.7109375" style="799" customWidth="1"/>
    <col min="7178" max="7178" width="3.85546875" style="799" customWidth="1"/>
    <col min="7179" max="7179" width="3.7109375" style="799" customWidth="1"/>
    <col min="7180" max="7180" width="12.7109375" style="799" customWidth="1"/>
    <col min="7181" max="7181" width="52.7109375" style="799" customWidth="1"/>
    <col min="7182" max="7185" width="0" style="799" hidden="1" customWidth="1"/>
    <col min="7186" max="7186" width="12.28515625" style="799" customWidth="1"/>
    <col min="7187" max="7187" width="6.42578125" style="799" customWidth="1"/>
    <col min="7188" max="7188" width="12.28515625" style="799" customWidth="1"/>
    <col min="7189" max="7189" width="0" style="799" hidden="1" customWidth="1"/>
    <col min="7190" max="7190" width="3.7109375" style="799" customWidth="1"/>
    <col min="7191" max="7191" width="11.140625" style="799" bestFit="1" customWidth="1"/>
    <col min="7192" max="7193" width="10.5703125" style="799"/>
    <col min="7194" max="7194" width="11.140625" style="799" customWidth="1"/>
    <col min="7195" max="7424" width="10.5703125" style="799"/>
    <col min="7425" max="7432" width="0" style="799" hidden="1" customWidth="1"/>
    <col min="7433" max="7433" width="3.7109375" style="799" customWidth="1"/>
    <col min="7434" max="7434" width="3.85546875" style="799" customWidth="1"/>
    <col min="7435" max="7435" width="3.7109375" style="799" customWidth="1"/>
    <col min="7436" max="7436" width="12.7109375" style="799" customWidth="1"/>
    <col min="7437" max="7437" width="52.7109375" style="799" customWidth="1"/>
    <col min="7438" max="7441" width="0" style="799" hidden="1" customWidth="1"/>
    <col min="7442" max="7442" width="12.28515625" style="799" customWidth="1"/>
    <col min="7443" max="7443" width="6.42578125" style="799" customWidth="1"/>
    <col min="7444" max="7444" width="12.28515625" style="799" customWidth="1"/>
    <col min="7445" max="7445" width="0" style="799" hidden="1" customWidth="1"/>
    <col min="7446" max="7446" width="3.7109375" style="799" customWidth="1"/>
    <col min="7447" max="7447" width="11.140625" style="799" bestFit="1" customWidth="1"/>
    <col min="7448" max="7449" width="10.5703125" style="799"/>
    <col min="7450" max="7450" width="11.140625" style="799" customWidth="1"/>
    <col min="7451" max="7680" width="10.5703125" style="799"/>
    <col min="7681" max="7688" width="0" style="799" hidden="1" customWidth="1"/>
    <col min="7689" max="7689" width="3.7109375" style="799" customWidth="1"/>
    <col min="7690" max="7690" width="3.85546875" style="799" customWidth="1"/>
    <col min="7691" max="7691" width="3.7109375" style="799" customWidth="1"/>
    <col min="7692" max="7692" width="12.7109375" style="799" customWidth="1"/>
    <col min="7693" max="7693" width="52.7109375" style="799" customWidth="1"/>
    <col min="7694" max="7697" width="0" style="799" hidden="1" customWidth="1"/>
    <col min="7698" max="7698" width="12.28515625" style="799" customWidth="1"/>
    <col min="7699" max="7699" width="6.42578125" style="799" customWidth="1"/>
    <col min="7700" max="7700" width="12.28515625" style="799" customWidth="1"/>
    <col min="7701" max="7701" width="0" style="799" hidden="1" customWidth="1"/>
    <col min="7702" max="7702" width="3.7109375" style="799" customWidth="1"/>
    <col min="7703" max="7703" width="11.140625" style="799" bestFit="1" customWidth="1"/>
    <col min="7704" max="7705" width="10.5703125" style="799"/>
    <col min="7706" max="7706" width="11.140625" style="799" customWidth="1"/>
    <col min="7707" max="7936" width="10.5703125" style="799"/>
    <col min="7937" max="7944" width="0" style="799" hidden="1" customWidth="1"/>
    <col min="7945" max="7945" width="3.7109375" style="799" customWidth="1"/>
    <col min="7946" max="7946" width="3.85546875" style="799" customWidth="1"/>
    <col min="7947" max="7947" width="3.7109375" style="799" customWidth="1"/>
    <col min="7948" max="7948" width="12.7109375" style="799" customWidth="1"/>
    <col min="7949" max="7949" width="52.7109375" style="799" customWidth="1"/>
    <col min="7950" max="7953" width="0" style="799" hidden="1" customWidth="1"/>
    <col min="7954" max="7954" width="12.28515625" style="799" customWidth="1"/>
    <col min="7955" max="7955" width="6.42578125" style="799" customWidth="1"/>
    <col min="7956" max="7956" width="12.28515625" style="799" customWidth="1"/>
    <col min="7957" max="7957" width="0" style="799" hidden="1" customWidth="1"/>
    <col min="7958" max="7958" width="3.7109375" style="799" customWidth="1"/>
    <col min="7959" max="7959" width="11.140625" style="799" bestFit="1" customWidth="1"/>
    <col min="7960" max="7961" width="10.5703125" style="799"/>
    <col min="7962" max="7962" width="11.140625" style="799" customWidth="1"/>
    <col min="7963" max="8192" width="10.5703125" style="799"/>
    <col min="8193" max="8200" width="0" style="799" hidden="1" customWidth="1"/>
    <col min="8201" max="8201" width="3.7109375" style="799" customWidth="1"/>
    <col min="8202" max="8202" width="3.85546875" style="799" customWidth="1"/>
    <col min="8203" max="8203" width="3.7109375" style="799" customWidth="1"/>
    <col min="8204" max="8204" width="12.7109375" style="799" customWidth="1"/>
    <col min="8205" max="8205" width="52.7109375" style="799" customWidth="1"/>
    <col min="8206" max="8209" width="0" style="799" hidden="1" customWidth="1"/>
    <col min="8210" max="8210" width="12.28515625" style="799" customWidth="1"/>
    <col min="8211" max="8211" width="6.42578125" style="799" customWidth="1"/>
    <col min="8212" max="8212" width="12.28515625" style="799" customWidth="1"/>
    <col min="8213" max="8213" width="0" style="799" hidden="1" customWidth="1"/>
    <col min="8214" max="8214" width="3.7109375" style="799" customWidth="1"/>
    <col min="8215" max="8215" width="11.140625" style="799" bestFit="1" customWidth="1"/>
    <col min="8216" max="8217" width="10.5703125" style="799"/>
    <col min="8218" max="8218" width="11.140625" style="799" customWidth="1"/>
    <col min="8219" max="8448" width="10.5703125" style="799"/>
    <col min="8449" max="8456" width="0" style="799" hidden="1" customWidth="1"/>
    <col min="8457" max="8457" width="3.7109375" style="799" customWidth="1"/>
    <col min="8458" max="8458" width="3.85546875" style="799" customWidth="1"/>
    <col min="8459" max="8459" width="3.7109375" style="799" customWidth="1"/>
    <col min="8460" max="8460" width="12.7109375" style="799" customWidth="1"/>
    <col min="8461" max="8461" width="52.7109375" style="799" customWidth="1"/>
    <col min="8462" max="8465" width="0" style="799" hidden="1" customWidth="1"/>
    <col min="8466" max="8466" width="12.28515625" style="799" customWidth="1"/>
    <col min="8467" max="8467" width="6.42578125" style="799" customWidth="1"/>
    <col min="8468" max="8468" width="12.28515625" style="799" customWidth="1"/>
    <col min="8469" max="8469" width="0" style="799" hidden="1" customWidth="1"/>
    <col min="8470" max="8470" width="3.7109375" style="799" customWidth="1"/>
    <col min="8471" max="8471" width="11.140625" style="799" bestFit="1" customWidth="1"/>
    <col min="8472" max="8473" width="10.5703125" style="799"/>
    <col min="8474" max="8474" width="11.140625" style="799" customWidth="1"/>
    <col min="8475" max="8704" width="10.5703125" style="799"/>
    <col min="8705" max="8712" width="0" style="799" hidden="1" customWidth="1"/>
    <col min="8713" max="8713" width="3.7109375" style="799" customWidth="1"/>
    <col min="8714" max="8714" width="3.85546875" style="799" customWidth="1"/>
    <col min="8715" max="8715" width="3.7109375" style="799" customWidth="1"/>
    <col min="8716" max="8716" width="12.7109375" style="799" customWidth="1"/>
    <col min="8717" max="8717" width="52.7109375" style="799" customWidth="1"/>
    <col min="8718" max="8721" width="0" style="799" hidden="1" customWidth="1"/>
    <col min="8722" max="8722" width="12.28515625" style="799" customWidth="1"/>
    <col min="8723" max="8723" width="6.42578125" style="799" customWidth="1"/>
    <col min="8724" max="8724" width="12.28515625" style="799" customWidth="1"/>
    <col min="8725" max="8725" width="0" style="799" hidden="1" customWidth="1"/>
    <col min="8726" max="8726" width="3.7109375" style="799" customWidth="1"/>
    <col min="8727" max="8727" width="11.140625" style="799" bestFit="1" customWidth="1"/>
    <col min="8728" max="8729" width="10.5703125" style="799"/>
    <col min="8730" max="8730" width="11.140625" style="799" customWidth="1"/>
    <col min="8731" max="8960" width="10.5703125" style="799"/>
    <col min="8961" max="8968" width="0" style="799" hidden="1" customWidth="1"/>
    <col min="8969" max="8969" width="3.7109375" style="799" customWidth="1"/>
    <col min="8970" max="8970" width="3.85546875" style="799" customWidth="1"/>
    <col min="8971" max="8971" width="3.7109375" style="799" customWidth="1"/>
    <col min="8972" max="8972" width="12.7109375" style="799" customWidth="1"/>
    <col min="8973" max="8973" width="52.7109375" style="799" customWidth="1"/>
    <col min="8974" max="8977" width="0" style="799" hidden="1" customWidth="1"/>
    <col min="8978" max="8978" width="12.28515625" style="799" customWidth="1"/>
    <col min="8979" max="8979" width="6.42578125" style="799" customWidth="1"/>
    <col min="8980" max="8980" width="12.28515625" style="799" customWidth="1"/>
    <col min="8981" max="8981" width="0" style="799" hidden="1" customWidth="1"/>
    <col min="8982" max="8982" width="3.7109375" style="799" customWidth="1"/>
    <col min="8983" max="8983" width="11.140625" style="799" bestFit="1" customWidth="1"/>
    <col min="8984" max="8985" width="10.5703125" style="799"/>
    <col min="8986" max="8986" width="11.140625" style="799" customWidth="1"/>
    <col min="8987" max="9216" width="10.5703125" style="799"/>
    <col min="9217" max="9224" width="0" style="799" hidden="1" customWidth="1"/>
    <col min="9225" max="9225" width="3.7109375" style="799" customWidth="1"/>
    <col min="9226" max="9226" width="3.85546875" style="799" customWidth="1"/>
    <col min="9227" max="9227" width="3.7109375" style="799" customWidth="1"/>
    <col min="9228" max="9228" width="12.7109375" style="799" customWidth="1"/>
    <col min="9229" max="9229" width="52.7109375" style="799" customWidth="1"/>
    <col min="9230" max="9233" width="0" style="799" hidden="1" customWidth="1"/>
    <col min="9234" max="9234" width="12.28515625" style="799" customWidth="1"/>
    <col min="9235" max="9235" width="6.42578125" style="799" customWidth="1"/>
    <col min="9236" max="9236" width="12.28515625" style="799" customWidth="1"/>
    <col min="9237" max="9237" width="0" style="799" hidden="1" customWidth="1"/>
    <col min="9238" max="9238" width="3.7109375" style="799" customWidth="1"/>
    <col min="9239" max="9239" width="11.140625" style="799" bestFit="1" customWidth="1"/>
    <col min="9240" max="9241" width="10.5703125" style="799"/>
    <col min="9242" max="9242" width="11.140625" style="799" customWidth="1"/>
    <col min="9243" max="9472" width="10.5703125" style="799"/>
    <col min="9473" max="9480" width="0" style="799" hidden="1" customWidth="1"/>
    <col min="9481" max="9481" width="3.7109375" style="799" customWidth="1"/>
    <col min="9482" max="9482" width="3.85546875" style="799" customWidth="1"/>
    <col min="9483" max="9483" width="3.7109375" style="799" customWidth="1"/>
    <col min="9484" max="9484" width="12.7109375" style="799" customWidth="1"/>
    <col min="9485" max="9485" width="52.7109375" style="799" customWidth="1"/>
    <col min="9486" max="9489" width="0" style="799" hidden="1" customWidth="1"/>
    <col min="9490" max="9490" width="12.28515625" style="799" customWidth="1"/>
    <col min="9491" max="9491" width="6.42578125" style="799" customWidth="1"/>
    <col min="9492" max="9492" width="12.28515625" style="799" customWidth="1"/>
    <col min="9493" max="9493" width="0" style="799" hidden="1" customWidth="1"/>
    <col min="9494" max="9494" width="3.7109375" style="799" customWidth="1"/>
    <col min="9495" max="9495" width="11.140625" style="799" bestFit="1" customWidth="1"/>
    <col min="9496" max="9497" width="10.5703125" style="799"/>
    <col min="9498" max="9498" width="11.140625" style="799" customWidth="1"/>
    <col min="9499" max="9728" width="10.5703125" style="799"/>
    <col min="9729" max="9736" width="0" style="799" hidden="1" customWidth="1"/>
    <col min="9737" max="9737" width="3.7109375" style="799" customWidth="1"/>
    <col min="9738" max="9738" width="3.85546875" style="799" customWidth="1"/>
    <col min="9739" max="9739" width="3.7109375" style="799" customWidth="1"/>
    <col min="9740" max="9740" width="12.7109375" style="799" customWidth="1"/>
    <col min="9741" max="9741" width="52.7109375" style="799" customWidth="1"/>
    <col min="9742" max="9745" width="0" style="799" hidden="1" customWidth="1"/>
    <col min="9746" max="9746" width="12.28515625" style="799" customWidth="1"/>
    <col min="9747" max="9747" width="6.42578125" style="799" customWidth="1"/>
    <col min="9748" max="9748" width="12.28515625" style="799" customWidth="1"/>
    <col min="9749" max="9749" width="0" style="799" hidden="1" customWidth="1"/>
    <col min="9750" max="9750" width="3.7109375" style="799" customWidth="1"/>
    <col min="9751" max="9751" width="11.140625" style="799" bestFit="1" customWidth="1"/>
    <col min="9752" max="9753" width="10.5703125" style="799"/>
    <col min="9754" max="9754" width="11.140625" style="799" customWidth="1"/>
    <col min="9755" max="9984" width="10.5703125" style="799"/>
    <col min="9985" max="9992" width="0" style="799" hidden="1" customWidth="1"/>
    <col min="9993" max="9993" width="3.7109375" style="799" customWidth="1"/>
    <col min="9994" max="9994" width="3.85546875" style="799" customWidth="1"/>
    <col min="9995" max="9995" width="3.7109375" style="799" customWidth="1"/>
    <col min="9996" max="9996" width="12.7109375" style="799" customWidth="1"/>
    <col min="9997" max="9997" width="52.7109375" style="799" customWidth="1"/>
    <col min="9998" max="10001" width="0" style="799" hidden="1" customWidth="1"/>
    <col min="10002" max="10002" width="12.28515625" style="799" customWidth="1"/>
    <col min="10003" max="10003" width="6.42578125" style="799" customWidth="1"/>
    <col min="10004" max="10004" width="12.28515625" style="799" customWidth="1"/>
    <col min="10005" max="10005" width="0" style="799" hidden="1" customWidth="1"/>
    <col min="10006" max="10006" width="3.7109375" style="799" customWidth="1"/>
    <col min="10007" max="10007" width="11.140625" style="799" bestFit="1" customWidth="1"/>
    <col min="10008" max="10009" width="10.5703125" style="799"/>
    <col min="10010" max="10010" width="11.140625" style="799" customWidth="1"/>
    <col min="10011" max="10240" width="10.5703125" style="799"/>
    <col min="10241" max="10248" width="0" style="799" hidden="1" customWidth="1"/>
    <col min="10249" max="10249" width="3.7109375" style="799" customWidth="1"/>
    <col min="10250" max="10250" width="3.85546875" style="799" customWidth="1"/>
    <col min="10251" max="10251" width="3.7109375" style="799" customWidth="1"/>
    <col min="10252" max="10252" width="12.7109375" style="799" customWidth="1"/>
    <col min="10253" max="10253" width="52.7109375" style="799" customWidth="1"/>
    <col min="10254" max="10257" width="0" style="799" hidden="1" customWidth="1"/>
    <col min="10258" max="10258" width="12.28515625" style="799" customWidth="1"/>
    <col min="10259" max="10259" width="6.42578125" style="799" customWidth="1"/>
    <col min="10260" max="10260" width="12.28515625" style="799" customWidth="1"/>
    <col min="10261" max="10261" width="0" style="799" hidden="1" customWidth="1"/>
    <col min="10262" max="10262" width="3.7109375" style="799" customWidth="1"/>
    <col min="10263" max="10263" width="11.140625" style="799" bestFit="1" customWidth="1"/>
    <col min="10264" max="10265" width="10.5703125" style="799"/>
    <col min="10266" max="10266" width="11.140625" style="799" customWidth="1"/>
    <col min="10267" max="10496" width="10.5703125" style="799"/>
    <col min="10497" max="10504" width="0" style="799" hidden="1" customWidth="1"/>
    <col min="10505" max="10505" width="3.7109375" style="799" customWidth="1"/>
    <col min="10506" max="10506" width="3.85546875" style="799" customWidth="1"/>
    <col min="10507" max="10507" width="3.7109375" style="799" customWidth="1"/>
    <col min="10508" max="10508" width="12.7109375" style="799" customWidth="1"/>
    <col min="10509" max="10509" width="52.7109375" style="799" customWidth="1"/>
    <col min="10510" max="10513" width="0" style="799" hidden="1" customWidth="1"/>
    <col min="10514" max="10514" width="12.28515625" style="799" customWidth="1"/>
    <col min="10515" max="10515" width="6.42578125" style="799" customWidth="1"/>
    <col min="10516" max="10516" width="12.28515625" style="799" customWidth="1"/>
    <col min="10517" max="10517" width="0" style="799" hidden="1" customWidth="1"/>
    <col min="10518" max="10518" width="3.7109375" style="799" customWidth="1"/>
    <col min="10519" max="10519" width="11.140625" style="799" bestFit="1" customWidth="1"/>
    <col min="10520" max="10521" width="10.5703125" style="799"/>
    <col min="10522" max="10522" width="11.140625" style="799" customWidth="1"/>
    <col min="10523" max="10752" width="10.5703125" style="799"/>
    <col min="10753" max="10760" width="0" style="799" hidden="1" customWidth="1"/>
    <col min="10761" max="10761" width="3.7109375" style="799" customWidth="1"/>
    <col min="10762" max="10762" width="3.85546875" style="799" customWidth="1"/>
    <col min="10763" max="10763" width="3.7109375" style="799" customWidth="1"/>
    <col min="10764" max="10764" width="12.7109375" style="799" customWidth="1"/>
    <col min="10765" max="10765" width="52.7109375" style="799" customWidth="1"/>
    <col min="10766" max="10769" width="0" style="799" hidden="1" customWidth="1"/>
    <col min="10770" max="10770" width="12.28515625" style="799" customWidth="1"/>
    <col min="10771" max="10771" width="6.42578125" style="799" customWidth="1"/>
    <col min="10772" max="10772" width="12.28515625" style="799" customWidth="1"/>
    <col min="10773" max="10773" width="0" style="799" hidden="1" customWidth="1"/>
    <col min="10774" max="10774" width="3.7109375" style="799" customWidth="1"/>
    <col min="10775" max="10775" width="11.140625" style="799" bestFit="1" customWidth="1"/>
    <col min="10776" max="10777" width="10.5703125" style="799"/>
    <col min="10778" max="10778" width="11.140625" style="799" customWidth="1"/>
    <col min="10779" max="11008" width="10.5703125" style="799"/>
    <col min="11009" max="11016" width="0" style="799" hidden="1" customWidth="1"/>
    <col min="11017" max="11017" width="3.7109375" style="799" customWidth="1"/>
    <col min="11018" max="11018" width="3.85546875" style="799" customWidth="1"/>
    <col min="11019" max="11019" width="3.7109375" style="799" customWidth="1"/>
    <col min="11020" max="11020" width="12.7109375" style="799" customWidth="1"/>
    <col min="11021" max="11021" width="52.7109375" style="799" customWidth="1"/>
    <col min="11022" max="11025" width="0" style="799" hidden="1" customWidth="1"/>
    <col min="11026" max="11026" width="12.28515625" style="799" customWidth="1"/>
    <col min="11027" max="11027" width="6.42578125" style="799" customWidth="1"/>
    <col min="11028" max="11028" width="12.28515625" style="799" customWidth="1"/>
    <col min="11029" max="11029" width="0" style="799" hidden="1" customWidth="1"/>
    <col min="11030" max="11030" width="3.7109375" style="799" customWidth="1"/>
    <col min="11031" max="11031" width="11.140625" style="799" bestFit="1" customWidth="1"/>
    <col min="11032" max="11033" width="10.5703125" style="799"/>
    <col min="11034" max="11034" width="11.140625" style="799" customWidth="1"/>
    <col min="11035" max="11264" width="10.5703125" style="799"/>
    <col min="11265" max="11272" width="0" style="799" hidden="1" customWidth="1"/>
    <col min="11273" max="11273" width="3.7109375" style="799" customWidth="1"/>
    <col min="11274" max="11274" width="3.85546875" style="799" customWidth="1"/>
    <col min="11275" max="11275" width="3.7109375" style="799" customWidth="1"/>
    <col min="11276" max="11276" width="12.7109375" style="799" customWidth="1"/>
    <col min="11277" max="11277" width="52.7109375" style="799" customWidth="1"/>
    <col min="11278" max="11281" width="0" style="799" hidden="1" customWidth="1"/>
    <col min="11282" max="11282" width="12.28515625" style="799" customWidth="1"/>
    <col min="11283" max="11283" width="6.42578125" style="799" customWidth="1"/>
    <col min="11284" max="11284" width="12.28515625" style="799" customWidth="1"/>
    <col min="11285" max="11285" width="0" style="799" hidden="1" customWidth="1"/>
    <col min="11286" max="11286" width="3.7109375" style="799" customWidth="1"/>
    <col min="11287" max="11287" width="11.140625" style="799" bestFit="1" customWidth="1"/>
    <col min="11288" max="11289" width="10.5703125" style="799"/>
    <col min="11290" max="11290" width="11.140625" style="799" customWidth="1"/>
    <col min="11291" max="11520" width="10.5703125" style="799"/>
    <col min="11521" max="11528" width="0" style="799" hidden="1" customWidth="1"/>
    <col min="11529" max="11529" width="3.7109375" style="799" customWidth="1"/>
    <col min="11530" max="11530" width="3.85546875" style="799" customWidth="1"/>
    <col min="11531" max="11531" width="3.7109375" style="799" customWidth="1"/>
    <col min="11532" max="11532" width="12.7109375" style="799" customWidth="1"/>
    <col min="11533" max="11533" width="52.7109375" style="799" customWidth="1"/>
    <col min="11534" max="11537" width="0" style="799" hidden="1" customWidth="1"/>
    <col min="11538" max="11538" width="12.28515625" style="799" customWidth="1"/>
    <col min="11539" max="11539" width="6.42578125" style="799" customWidth="1"/>
    <col min="11540" max="11540" width="12.28515625" style="799" customWidth="1"/>
    <col min="11541" max="11541" width="0" style="799" hidden="1" customWidth="1"/>
    <col min="11542" max="11542" width="3.7109375" style="799" customWidth="1"/>
    <col min="11543" max="11543" width="11.140625" style="799" bestFit="1" customWidth="1"/>
    <col min="11544" max="11545" width="10.5703125" style="799"/>
    <col min="11546" max="11546" width="11.140625" style="799" customWidth="1"/>
    <col min="11547" max="11776" width="10.5703125" style="799"/>
    <col min="11777" max="11784" width="0" style="799" hidden="1" customWidth="1"/>
    <col min="11785" max="11785" width="3.7109375" style="799" customWidth="1"/>
    <col min="11786" max="11786" width="3.85546875" style="799" customWidth="1"/>
    <col min="11787" max="11787" width="3.7109375" style="799" customWidth="1"/>
    <col min="11788" max="11788" width="12.7109375" style="799" customWidth="1"/>
    <col min="11789" max="11789" width="52.7109375" style="799" customWidth="1"/>
    <col min="11790" max="11793" width="0" style="799" hidden="1" customWidth="1"/>
    <col min="11794" max="11794" width="12.28515625" style="799" customWidth="1"/>
    <col min="11795" max="11795" width="6.42578125" style="799" customWidth="1"/>
    <col min="11796" max="11796" width="12.28515625" style="799" customWidth="1"/>
    <col min="11797" max="11797" width="0" style="799" hidden="1" customWidth="1"/>
    <col min="11798" max="11798" width="3.7109375" style="799" customWidth="1"/>
    <col min="11799" max="11799" width="11.140625" style="799" bestFit="1" customWidth="1"/>
    <col min="11800" max="11801" width="10.5703125" style="799"/>
    <col min="11802" max="11802" width="11.140625" style="799" customWidth="1"/>
    <col min="11803" max="12032" width="10.5703125" style="799"/>
    <col min="12033" max="12040" width="0" style="799" hidden="1" customWidth="1"/>
    <col min="12041" max="12041" width="3.7109375" style="799" customWidth="1"/>
    <col min="12042" max="12042" width="3.85546875" style="799" customWidth="1"/>
    <col min="12043" max="12043" width="3.7109375" style="799" customWidth="1"/>
    <col min="12044" max="12044" width="12.7109375" style="799" customWidth="1"/>
    <col min="12045" max="12045" width="52.7109375" style="799" customWidth="1"/>
    <col min="12046" max="12049" width="0" style="799" hidden="1" customWidth="1"/>
    <col min="12050" max="12050" width="12.28515625" style="799" customWidth="1"/>
    <col min="12051" max="12051" width="6.42578125" style="799" customWidth="1"/>
    <col min="12052" max="12052" width="12.28515625" style="799" customWidth="1"/>
    <col min="12053" max="12053" width="0" style="799" hidden="1" customWidth="1"/>
    <col min="12054" max="12054" width="3.7109375" style="799" customWidth="1"/>
    <col min="12055" max="12055" width="11.140625" style="799" bestFit="1" customWidth="1"/>
    <col min="12056" max="12057" width="10.5703125" style="799"/>
    <col min="12058" max="12058" width="11.140625" style="799" customWidth="1"/>
    <col min="12059" max="12288" width="10.5703125" style="799"/>
    <col min="12289" max="12296" width="0" style="799" hidden="1" customWidth="1"/>
    <col min="12297" max="12297" width="3.7109375" style="799" customWidth="1"/>
    <col min="12298" max="12298" width="3.85546875" style="799" customWidth="1"/>
    <col min="12299" max="12299" width="3.7109375" style="799" customWidth="1"/>
    <col min="12300" max="12300" width="12.7109375" style="799" customWidth="1"/>
    <col min="12301" max="12301" width="52.7109375" style="799" customWidth="1"/>
    <col min="12302" max="12305" width="0" style="799" hidden="1" customWidth="1"/>
    <col min="12306" max="12306" width="12.28515625" style="799" customWidth="1"/>
    <col min="12307" max="12307" width="6.42578125" style="799" customWidth="1"/>
    <col min="12308" max="12308" width="12.28515625" style="799" customWidth="1"/>
    <col min="12309" max="12309" width="0" style="799" hidden="1" customWidth="1"/>
    <col min="12310" max="12310" width="3.7109375" style="799" customWidth="1"/>
    <col min="12311" max="12311" width="11.140625" style="799" bestFit="1" customWidth="1"/>
    <col min="12312" max="12313" width="10.5703125" style="799"/>
    <col min="12314" max="12314" width="11.140625" style="799" customWidth="1"/>
    <col min="12315" max="12544" width="10.5703125" style="799"/>
    <col min="12545" max="12552" width="0" style="799" hidden="1" customWidth="1"/>
    <col min="12553" max="12553" width="3.7109375" style="799" customWidth="1"/>
    <col min="12554" max="12554" width="3.85546875" style="799" customWidth="1"/>
    <col min="12555" max="12555" width="3.7109375" style="799" customWidth="1"/>
    <col min="12556" max="12556" width="12.7109375" style="799" customWidth="1"/>
    <col min="12557" max="12557" width="52.7109375" style="799" customWidth="1"/>
    <col min="12558" max="12561" width="0" style="799" hidden="1" customWidth="1"/>
    <col min="12562" max="12562" width="12.28515625" style="799" customWidth="1"/>
    <col min="12563" max="12563" width="6.42578125" style="799" customWidth="1"/>
    <col min="12564" max="12564" width="12.28515625" style="799" customWidth="1"/>
    <col min="12565" max="12565" width="0" style="799" hidden="1" customWidth="1"/>
    <col min="12566" max="12566" width="3.7109375" style="799" customWidth="1"/>
    <col min="12567" max="12567" width="11.140625" style="799" bestFit="1" customWidth="1"/>
    <col min="12568" max="12569" width="10.5703125" style="799"/>
    <col min="12570" max="12570" width="11.140625" style="799" customWidth="1"/>
    <col min="12571" max="12800" width="10.5703125" style="799"/>
    <col min="12801" max="12808" width="0" style="799" hidden="1" customWidth="1"/>
    <col min="12809" max="12809" width="3.7109375" style="799" customWidth="1"/>
    <col min="12810" max="12810" width="3.85546875" style="799" customWidth="1"/>
    <col min="12811" max="12811" width="3.7109375" style="799" customWidth="1"/>
    <col min="12812" max="12812" width="12.7109375" style="799" customWidth="1"/>
    <col min="12813" max="12813" width="52.7109375" style="799" customWidth="1"/>
    <col min="12814" max="12817" width="0" style="799" hidden="1" customWidth="1"/>
    <col min="12818" max="12818" width="12.28515625" style="799" customWidth="1"/>
    <col min="12819" max="12819" width="6.42578125" style="799" customWidth="1"/>
    <col min="12820" max="12820" width="12.28515625" style="799" customWidth="1"/>
    <col min="12821" max="12821" width="0" style="799" hidden="1" customWidth="1"/>
    <col min="12822" max="12822" width="3.7109375" style="799" customWidth="1"/>
    <col min="12823" max="12823" width="11.140625" style="799" bestFit="1" customWidth="1"/>
    <col min="12824" max="12825" width="10.5703125" style="799"/>
    <col min="12826" max="12826" width="11.140625" style="799" customWidth="1"/>
    <col min="12827" max="13056" width="10.5703125" style="799"/>
    <col min="13057" max="13064" width="0" style="799" hidden="1" customWidth="1"/>
    <col min="13065" max="13065" width="3.7109375" style="799" customWidth="1"/>
    <col min="13066" max="13066" width="3.85546875" style="799" customWidth="1"/>
    <col min="13067" max="13067" width="3.7109375" style="799" customWidth="1"/>
    <col min="13068" max="13068" width="12.7109375" style="799" customWidth="1"/>
    <col min="13069" max="13069" width="52.7109375" style="799" customWidth="1"/>
    <col min="13070" max="13073" width="0" style="799" hidden="1" customWidth="1"/>
    <col min="13074" max="13074" width="12.28515625" style="799" customWidth="1"/>
    <col min="13075" max="13075" width="6.42578125" style="799" customWidth="1"/>
    <col min="13076" max="13076" width="12.28515625" style="799" customWidth="1"/>
    <col min="13077" max="13077" width="0" style="799" hidden="1" customWidth="1"/>
    <col min="13078" max="13078" width="3.7109375" style="799" customWidth="1"/>
    <col min="13079" max="13079" width="11.140625" style="799" bestFit="1" customWidth="1"/>
    <col min="13080" max="13081" width="10.5703125" style="799"/>
    <col min="13082" max="13082" width="11.140625" style="799" customWidth="1"/>
    <col min="13083" max="13312" width="10.5703125" style="799"/>
    <col min="13313" max="13320" width="0" style="799" hidden="1" customWidth="1"/>
    <col min="13321" max="13321" width="3.7109375" style="799" customWidth="1"/>
    <col min="13322" max="13322" width="3.85546875" style="799" customWidth="1"/>
    <col min="13323" max="13323" width="3.7109375" style="799" customWidth="1"/>
    <col min="13324" max="13324" width="12.7109375" style="799" customWidth="1"/>
    <col min="13325" max="13325" width="52.7109375" style="799" customWidth="1"/>
    <col min="13326" max="13329" width="0" style="799" hidden="1" customWidth="1"/>
    <col min="13330" max="13330" width="12.28515625" style="799" customWidth="1"/>
    <col min="13331" max="13331" width="6.42578125" style="799" customWidth="1"/>
    <col min="13332" max="13332" width="12.28515625" style="799" customWidth="1"/>
    <col min="13333" max="13333" width="0" style="799" hidden="1" customWidth="1"/>
    <col min="13334" max="13334" width="3.7109375" style="799" customWidth="1"/>
    <col min="13335" max="13335" width="11.140625" style="799" bestFit="1" customWidth="1"/>
    <col min="13336" max="13337" width="10.5703125" style="799"/>
    <col min="13338" max="13338" width="11.140625" style="799" customWidth="1"/>
    <col min="13339" max="13568" width="10.5703125" style="799"/>
    <col min="13569" max="13576" width="0" style="799" hidden="1" customWidth="1"/>
    <col min="13577" max="13577" width="3.7109375" style="799" customWidth="1"/>
    <col min="13578" max="13578" width="3.85546875" style="799" customWidth="1"/>
    <col min="13579" max="13579" width="3.7109375" style="799" customWidth="1"/>
    <col min="13580" max="13580" width="12.7109375" style="799" customWidth="1"/>
    <col min="13581" max="13581" width="52.7109375" style="799" customWidth="1"/>
    <col min="13582" max="13585" width="0" style="799" hidden="1" customWidth="1"/>
    <col min="13586" max="13586" width="12.28515625" style="799" customWidth="1"/>
    <col min="13587" max="13587" width="6.42578125" style="799" customWidth="1"/>
    <col min="13588" max="13588" width="12.28515625" style="799" customWidth="1"/>
    <col min="13589" max="13589" width="0" style="799" hidden="1" customWidth="1"/>
    <col min="13590" max="13590" width="3.7109375" style="799" customWidth="1"/>
    <col min="13591" max="13591" width="11.140625" style="799" bestFit="1" customWidth="1"/>
    <col min="13592" max="13593" width="10.5703125" style="799"/>
    <col min="13594" max="13594" width="11.140625" style="799" customWidth="1"/>
    <col min="13595" max="13824" width="10.5703125" style="799"/>
    <col min="13825" max="13832" width="0" style="799" hidden="1" customWidth="1"/>
    <col min="13833" max="13833" width="3.7109375" style="799" customWidth="1"/>
    <col min="13834" max="13834" width="3.85546875" style="799" customWidth="1"/>
    <col min="13835" max="13835" width="3.7109375" style="799" customWidth="1"/>
    <col min="13836" max="13836" width="12.7109375" style="799" customWidth="1"/>
    <col min="13837" max="13837" width="52.7109375" style="799" customWidth="1"/>
    <col min="13838" max="13841" width="0" style="799" hidden="1" customWidth="1"/>
    <col min="13842" max="13842" width="12.28515625" style="799" customWidth="1"/>
    <col min="13843" max="13843" width="6.42578125" style="799" customWidth="1"/>
    <col min="13844" max="13844" width="12.28515625" style="799" customWidth="1"/>
    <col min="13845" max="13845" width="0" style="799" hidden="1" customWidth="1"/>
    <col min="13846" max="13846" width="3.7109375" style="799" customWidth="1"/>
    <col min="13847" max="13847" width="11.140625" style="799" bestFit="1" customWidth="1"/>
    <col min="13848" max="13849" width="10.5703125" style="799"/>
    <col min="13850" max="13850" width="11.140625" style="799" customWidth="1"/>
    <col min="13851" max="14080" width="10.5703125" style="799"/>
    <col min="14081" max="14088" width="0" style="799" hidden="1" customWidth="1"/>
    <col min="14089" max="14089" width="3.7109375" style="799" customWidth="1"/>
    <col min="14090" max="14090" width="3.85546875" style="799" customWidth="1"/>
    <col min="14091" max="14091" width="3.7109375" style="799" customWidth="1"/>
    <col min="14092" max="14092" width="12.7109375" style="799" customWidth="1"/>
    <col min="14093" max="14093" width="52.7109375" style="799" customWidth="1"/>
    <col min="14094" max="14097" width="0" style="799" hidden="1" customWidth="1"/>
    <col min="14098" max="14098" width="12.28515625" style="799" customWidth="1"/>
    <col min="14099" max="14099" width="6.42578125" style="799" customWidth="1"/>
    <col min="14100" max="14100" width="12.28515625" style="799" customWidth="1"/>
    <col min="14101" max="14101" width="0" style="799" hidden="1" customWidth="1"/>
    <col min="14102" max="14102" width="3.7109375" style="799" customWidth="1"/>
    <col min="14103" max="14103" width="11.140625" style="799" bestFit="1" customWidth="1"/>
    <col min="14104" max="14105" width="10.5703125" style="799"/>
    <col min="14106" max="14106" width="11.140625" style="799" customWidth="1"/>
    <col min="14107" max="14336" width="10.5703125" style="799"/>
    <col min="14337" max="14344" width="0" style="799" hidden="1" customWidth="1"/>
    <col min="14345" max="14345" width="3.7109375" style="799" customWidth="1"/>
    <col min="14346" max="14346" width="3.85546875" style="799" customWidth="1"/>
    <col min="14347" max="14347" width="3.7109375" style="799" customWidth="1"/>
    <col min="14348" max="14348" width="12.7109375" style="799" customWidth="1"/>
    <col min="14349" max="14349" width="52.7109375" style="799" customWidth="1"/>
    <col min="14350" max="14353" width="0" style="799" hidden="1" customWidth="1"/>
    <col min="14354" max="14354" width="12.28515625" style="799" customWidth="1"/>
    <col min="14355" max="14355" width="6.42578125" style="799" customWidth="1"/>
    <col min="14356" max="14356" width="12.28515625" style="799" customWidth="1"/>
    <col min="14357" max="14357" width="0" style="799" hidden="1" customWidth="1"/>
    <col min="14358" max="14358" width="3.7109375" style="799" customWidth="1"/>
    <col min="14359" max="14359" width="11.140625" style="799" bestFit="1" customWidth="1"/>
    <col min="14360" max="14361" width="10.5703125" style="799"/>
    <col min="14362" max="14362" width="11.140625" style="799" customWidth="1"/>
    <col min="14363" max="14592" width="10.5703125" style="799"/>
    <col min="14593" max="14600" width="0" style="799" hidden="1" customWidth="1"/>
    <col min="14601" max="14601" width="3.7109375" style="799" customWidth="1"/>
    <col min="14602" max="14602" width="3.85546875" style="799" customWidth="1"/>
    <col min="14603" max="14603" width="3.7109375" style="799" customWidth="1"/>
    <col min="14604" max="14604" width="12.7109375" style="799" customWidth="1"/>
    <col min="14605" max="14605" width="52.7109375" style="799" customWidth="1"/>
    <col min="14606" max="14609" width="0" style="799" hidden="1" customWidth="1"/>
    <col min="14610" max="14610" width="12.28515625" style="799" customWidth="1"/>
    <col min="14611" max="14611" width="6.42578125" style="799" customWidth="1"/>
    <col min="14612" max="14612" width="12.28515625" style="799" customWidth="1"/>
    <col min="14613" max="14613" width="0" style="799" hidden="1" customWidth="1"/>
    <col min="14614" max="14614" width="3.7109375" style="799" customWidth="1"/>
    <col min="14615" max="14615" width="11.140625" style="799" bestFit="1" customWidth="1"/>
    <col min="14616" max="14617" width="10.5703125" style="799"/>
    <col min="14618" max="14618" width="11.140625" style="799" customWidth="1"/>
    <col min="14619" max="14848" width="10.5703125" style="799"/>
    <col min="14849" max="14856" width="0" style="799" hidden="1" customWidth="1"/>
    <col min="14857" max="14857" width="3.7109375" style="799" customWidth="1"/>
    <col min="14858" max="14858" width="3.85546875" style="799" customWidth="1"/>
    <col min="14859" max="14859" width="3.7109375" style="799" customWidth="1"/>
    <col min="14860" max="14860" width="12.7109375" style="799" customWidth="1"/>
    <col min="14861" max="14861" width="52.7109375" style="799" customWidth="1"/>
    <col min="14862" max="14865" width="0" style="799" hidden="1" customWidth="1"/>
    <col min="14866" max="14866" width="12.28515625" style="799" customWidth="1"/>
    <col min="14867" max="14867" width="6.42578125" style="799" customWidth="1"/>
    <col min="14868" max="14868" width="12.28515625" style="799" customWidth="1"/>
    <col min="14869" max="14869" width="0" style="799" hidden="1" customWidth="1"/>
    <col min="14870" max="14870" width="3.7109375" style="799" customWidth="1"/>
    <col min="14871" max="14871" width="11.140625" style="799" bestFit="1" customWidth="1"/>
    <col min="14872" max="14873" width="10.5703125" style="799"/>
    <col min="14874" max="14874" width="11.140625" style="799" customWidth="1"/>
    <col min="14875" max="15104" width="10.5703125" style="799"/>
    <col min="15105" max="15112" width="0" style="799" hidden="1" customWidth="1"/>
    <col min="15113" max="15113" width="3.7109375" style="799" customWidth="1"/>
    <col min="15114" max="15114" width="3.85546875" style="799" customWidth="1"/>
    <col min="15115" max="15115" width="3.7109375" style="799" customWidth="1"/>
    <col min="15116" max="15116" width="12.7109375" style="799" customWidth="1"/>
    <col min="15117" max="15117" width="52.7109375" style="799" customWidth="1"/>
    <col min="15118" max="15121" width="0" style="799" hidden="1" customWidth="1"/>
    <col min="15122" max="15122" width="12.28515625" style="799" customWidth="1"/>
    <col min="15123" max="15123" width="6.42578125" style="799" customWidth="1"/>
    <col min="15124" max="15124" width="12.28515625" style="799" customWidth="1"/>
    <col min="15125" max="15125" width="0" style="799" hidden="1" customWidth="1"/>
    <col min="15126" max="15126" width="3.7109375" style="799" customWidth="1"/>
    <col min="15127" max="15127" width="11.140625" style="799" bestFit="1" customWidth="1"/>
    <col min="15128" max="15129" width="10.5703125" style="799"/>
    <col min="15130" max="15130" width="11.140625" style="799" customWidth="1"/>
    <col min="15131" max="15360" width="10.5703125" style="799"/>
    <col min="15361" max="15368" width="0" style="799" hidden="1" customWidth="1"/>
    <col min="15369" max="15369" width="3.7109375" style="799" customWidth="1"/>
    <col min="15370" max="15370" width="3.85546875" style="799" customWidth="1"/>
    <col min="15371" max="15371" width="3.7109375" style="799" customWidth="1"/>
    <col min="15372" max="15372" width="12.7109375" style="799" customWidth="1"/>
    <col min="15373" max="15373" width="52.7109375" style="799" customWidth="1"/>
    <col min="15374" max="15377" width="0" style="799" hidden="1" customWidth="1"/>
    <col min="15378" max="15378" width="12.28515625" style="799" customWidth="1"/>
    <col min="15379" max="15379" width="6.42578125" style="799" customWidth="1"/>
    <col min="15380" max="15380" width="12.28515625" style="799" customWidth="1"/>
    <col min="15381" max="15381" width="0" style="799" hidden="1" customWidth="1"/>
    <col min="15382" max="15382" width="3.7109375" style="799" customWidth="1"/>
    <col min="15383" max="15383" width="11.140625" style="799" bestFit="1" customWidth="1"/>
    <col min="15384" max="15385" width="10.5703125" style="799"/>
    <col min="15386" max="15386" width="11.140625" style="799" customWidth="1"/>
    <col min="15387" max="15616" width="10.5703125" style="799"/>
    <col min="15617" max="15624" width="0" style="799" hidden="1" customWidth="1"/>
    <col min="15625" max="15625" width="3.7109375" style="799" customWidth="1"/>
    <col min="15626" max="15626" width="3.85546875" style="799" customWidth="1"/>
    <col min="15627" max="15627" width="3.7109375" style="799" customWidth="1"/>
    <col min="15628" max="15628" width="12.7109375" style="799" customWidth="1"/>
    <col min="15629" max="15629" width="52.7109375" style="799" customWidth="1"/>
    <col min="15630" max="15633" width="0" style="799" hidden="1" customWidth="1"/>
    <col min="15634" max="15634" width="12.28515625" style="799" customWidth="1"/>
    <col min="15635" max="15635" width="6.42578125" style="799" customWidth="1"/>
    <col min="15636" max="15636" width="12.28515625" style="799" customWidth="1"/>
    <col min="15637" max="15637" width="0" style="799" hidden="1" customWidth="1"/>
    <col min="15638" max="15638" width="3.7109375" style="799" customWidth="1"/>
    <col min="15639" max="15639" width="11.140625" style="799" bestFit="1" customWidth="1"/>
    <col min="15640" max="15641" width="10.5703125" style="799"/>
    <col min="15642" max="15642" width="11.140625" style="799" customWidth="1"/>
    <col min="15643" max="15872" width="10.5703125" style="799"/>
    <col min="15873" max="15880" width="0" style="799" hidden="1" customWidth="1"/>
    <col min="15881" max="15881" width="3.7109375" style="799" customWidth="1"/>
    <col min="15882" max="15882" width="3.85546875" style="799" customWidth="1"/>
    <col min="15883" max="15883" width="3.7109375" style="799" customWidth="1"/>
    <col min="15884" max="15884" width="12.7109375" style="799" customWidth="1"/>
    <col min="15885" max="15885" width="52.7109375" style="799" customWidth="1"/>
    <col min="15886" max="15889" width="0" style="799" hidden="1" customWidth="1"/>
    <col min="15890" max="15890" width="12.28515625" style="799" customWidth="1"/>
    <col min="15891" max="15891" width="6.42578125" style="799" customWidth="1"/>
    <col min="15892" max="15892" width="12.28515625" style="799" customWidth="1"/>
    <col min="15893" max="15893" width="0" style="799" hidden="1" customWidth="1"/>
    <col min="15894" max="15894" width="3.7109375" style="799" customWidth="1"/>
    <col min="15895" max="15895" width="11.140625" style="799" bestFit="1" customWidth="1"/>
    <col min="15896" max="15897" width="10.5703125" style="799"/>
    <col min="15898" max="15898" width="11.140625" style="799" customWidth="1"/>
    <col min="15899" max="16128" width="10.5703125" style="799"/>
    <col min="16129" max="16136" width="0" style="799" hidden="1" customWidth="1"/>
    <col min="16137" max="16137" width="3.7109375" style="799" customWidth="1"/>
    <col min="16138" max="16138" width="3.85546875" style="799" customWidth="1"/>
    <col min="16139" max="16139" width="3.7109375" style="799" customWidth="1"/>
    <col min="16140" max="16140" width="12.7109375" style="799" customWidth="1"/>
    <col min="16141" max="16141" width="52.7109375" style="799" customWidth="1"/>
    <col min="16142" max="16145" width="0" style="799" hidden="1" customWidth="1"/>
    <col min="16146" max="16146" width="12.28515625" style="799" customWidth="1"/>
    <col min="16147" max="16147" width="6.42578125" style="799" customWidth="1"/>
    <col min="16148" max="16148" width="12.28515625" style="799" customWidth="1"/>
    <col min="16149" max="16149" width="0" style="799" hidden="1" customWidth="1"/>
    <col min="16150" max="16150" width="3.7109375" style="799" customWidth="1"/>
    <col min="16151" max="16151" width="11.140625" style="799" bestFit="1" customWidth="1"/>
    <col min="16152" max="16153" width="10.5703125" style="799"/>
    <col min="16154" max="16154" width="11.140625" style="799" customWidth="1"/>
    <col min="16155" max="16384" width="10.5703125" style="799"/>
  </cols>
  <sheetData>
    <row r="1" spans="1:34" hidden="1">
      <c r="Q1" s="768"/>
      <c r="R1" s="768"/>
    </row>
    <row r="2" spans="1:34" hidden="1">
      <c r="U2" s="768"/>
    </row>
    <row r="3" spans="1:34" hidden="1"/>
    <row r="4" spans="1:34" ht="3" customHeight="1">
      <c r="J4" s="686"/>
      <c r="K4" s="686"/>
      <c r="L4" s="754"/>
      <c r="M4" s="754"/>
      <c r="N4" s="754"/>
      <c r="O4" s="804"/>
      <c r="P4" s="804"/>
      <c r="Q4" s="804"/>
      <c r="R4" s="804"/>
      <c r="S4" s="804"/>
      <c r="T4" s="804"/>
      <c r="U4" s="804"/>
    </row>
    <row r="5" spans="1:34" ht="22.5" customHeight="1">
      <c r="J5" s="686"/>
      <c r="K5" s="686"/>
      <c r="L5" s="1217" t="s">
        <v>631</v>
      </c>
      <c r="M5" s="1217"/>
      <c r="N5" s="1217"/>
      <c r="O5" s="1217"/>
      <c r="P5" s="1217"/>
      <c r="Q5" s="1217"/>
      <c r="R5" s="1217"/>
      <c r="S5" s="1217"/>
      <c r="T5" s="1217"/>
      <c r="U5" s="664"/>
    </row>
    <row r="6" spans="1:34" ht="3" customHeight="1">
      <c r="J6" s="686"/>
      <c r="K6" s="686"/>
      <c r="L6" s="754"/>
      <c r="M6" s="754"/>
      <c r="N6" s="754"/>
      <c r="O6" s="755"/>
      <c r="P6" s="755"/>
      <c r="Q6" s="755"/>
      <c r="R6" s="755"/>
      <c r="S6" s="755"/>
      <c r="T6" s="755"/>
      <c r="U6" s="755"/>
      <c r="V6" s="804"/>
    </row>
    <row r="7" spans="1:34" ht="33.75">
      <c r="J7" s="686"/>
      <c r="K7" s="686"/>
      <c r="L7" s="754"/>
      <c r="M7" s="617" t="s">
        <v>745</v>
      </c>
      <c r="N7" s="754"/>
      <c r="O7" s="1240"/>
      <c r="P7" s="1241"/>
      <c r="Q7" s="1241"/>
      <c r="R7" s="1241"/>
      <c r="S7" s="1241"/>
      <c r="T7" s="1242"/>
      <c r="U7" s="767"/>
      <c r="V7" s="804"/>
    </row>
    <row r="8" spans="1:34" s="828" customFormat="1" ht="5.25">
      <c r="A8" s="808"/>
      <c r="B8" s="808"/>
      <c r="C8" s="808"/>
      <c r="D8" s="808"/>
      <c r="E8" s="808"/>
      <c r="F8" s="808"/>
      <c r="G8" s="807"/>
      <c r="H8" s="807"/>
      <c r="I8" s="794"/>
      <c r="J8" s="795"/>
      <c r="K8" s="795"/>
      <c r="L8" s="796"/>
      <c r="M8" s="796"/>
      <c r="N8" s="796"/>
      <c r="O8" s="831"/>
      <c r="P8" s="831"/>
      <c r="Q8" s="831"/>
      <c r="R8" s="831"/>
      <c r="S8" s="831"/>
      <c r="T8" s="831"/>
      <c r="U8" s="832"/>
      <c r="V8" s="833"/>
      <c r="X8" s="808"/>
      <c r="Y8" s="808"/>
      <c r="Z8" s="808"/>
      <c r="AA8" s="808"/>
      <c r="AB8" s="808"/>
      <c r="AC8" s="808"/>
      <c r="AD8" s="808"/>
      <c r="AE8" s="808"/>
      <c r="AF8" s="808"/>
      <c r="AG8" s="808"/>
      <c r="AH8" s="808"/>
    </row>
    <row r="9" spans="1:34" s="570" customFormat="1" ht="22.5">
      <c r="A9" s="771"/>
      <c r="B9" s="771"/>
      <c r="C9" s="771"/>
      <c r="D9" s="771"/>
      <c r="E9" s="771"/>
      <c r="F9" s="771"/>
      <c r="G9" s="771"/>
      <c r="H9" s="771"/>
      <c r="L9" s="499"/>
      <c r="M9" s="617" t="s">
        <v>502</v>
      </c>
      <c r="N9" s="666"/>
      <c r="O9" s="1223" t="str">
        <f>IF(NameOrPr_ch="",IF(NameOrPr="","",NameOrPr),NameOrPr_ch)</f>
        <v>Министерство тарифного регулирования и энергетики Челябинской области</v>
      </c>
      <c r="P9" s="1223"/>
      <c r="Q9" s="1223"/>
      <c r="R9" s="1223"/>
      <c r="S9" s="1223"/>
      <c r="T9" s="1223"/>
      <c r="U9" s="767"/>
      <c r="V9" s="767"/>
      <c r="W9" s="519"/>
      <c r="X9" s="771"/>
      <c r="Y9" s="771"/>
      <c r="Z9" s="771"/>
      <c r="AA9" s="771"/>
      <c r="AB9" s="771"/>
      <c r="AC9" s="771"/>
      <c r="AD9" s="771"/>
      <c r="AE9" s="771"/>
      <c r="AF9" s="771"/>
      <c r="AG9" s="771"/>
      <c r="AH9" s="771"/>
    </row>
    <row r="10" spans="1:34" s="570" customFormat="1" ht="18.75">
      <c r="A10" s="771"/>
      <c r="B10" s="771"/>
      <c r="C10" s="771"/>
      <c r="D10" s="771"/>
      <c r="E10" s="771"/>
      <c r="F10" s="771"/>
      <c r="G10" s="771"/>
      <c r="H10" s="771"/>
      <c r="L10" s="499"/>
      <c r="M10" s="617" t="s">
        <v>596</v>
      </c>
      <c r="N10" s="666"/>
      <c r="O10" s="1223" t="str">
        <f>IF(datePr_ch="",IF(datePr="","",datePr),datePr_ch)</f>
        <v>05.12.2022</v>
      </c>
      <c r="P10" s="1223"/>
      <c r="Q10" s="1223"/>
      <c r="R10" s="1223"/>
      <c r="S10" s="1223"/>
      <c r="T10" s="1223"/>
      <c r="U10" s="767"/>
      <c r="V10" s="767"/>
      <c r="W10" s="519"/>
      <c r="X10" s="771"/>
      <c r="Y10" s="771"/>
      <c r="Z10" s="771"/>
      <c r="AA10" s="771"/>
      <c r="AB10" s="771"/>
      <c r="AC10" s="771"/>
      <c r="AD10" s="771"/>
      <c r="AE10" s="771"/>
      <c r="AF10" s="771"/>
      <c r="AG10" s="771"/>
      <c r="AH10" s="771"/>
    </row>
    <row r="11" spans="1:34" s="570" customFormat="1" ht="18.75">
      <c r="A11" s="771"/>
      <c r="B11" s="771"/>
      <c r="C11" s="771"/>
      <c r="D11" s="771"/>
      <c r="E11" s="771"/>
      <c r="F11" s="771"/>
      <c r="G11" s="771"/>
      <c r="H11" s="771"/>
      <c r="L11" s="761"/>
      <c r="M11" s="617" t="s">
        <v>595</v>
      </c>
      <c r="N11" s="666"/>
      <c r="O11" s="1223" t="str">
        <f>IF(numberPr_ch="",IF(numberPr="","",numberPr),numberPr_ch)</f>
        <v>105/9</v>
      </c>
      <c r="P11" s="1223"/>
      <c r="Q11" s="1223"/>
      <c r="R11" s="1223"/>
      <c r="S11" s="1223"/>
      <c r="T11" s="1223"/>
      <c r="U11" s="767"/>
      <c r="V11" s="767"/>
      <c r="W11" s="519"/>
      <c r="X11" s="771"/>
      <c r="Y11" s="771"/>
      <c r="Z11" s="771"/>
      <c r="AA11" s="771"/>
      <c r="AB11" s="771"/>
      <c r="AC11" s="771"/>
      <c r="AD11" s="771"/>
      <c r="AE11" s="771"/>
      <c r="AF11" s="771"/>
      <c r="AG11" s="771"/>
      <c r="AH11" s="771"/>
    </row>
    <row r="12" spans="1:34" s="570" customFormat="1" ht="18.75">
      <c r="A12" s="771"/>
      <c r="B12" s="771"/>
      <c r="C12" s="771"/>
      <c r="D12" s="771"/>
      <c r="E12" s="771"/>
      <c r="F12" s="771"/>
      <c r="G12" s="771"/>
      <c r="H12" s="771"/>
      <c r="L12" s="761"/>
      <c r="M12" s="617" t="s">
        <v>501</v>
      </c>
      <c r="N12" s="666"/>
      <c r="O12" s="1223" t="str">
        <f>IF(IstPub_ch="",IF(IstPub="","",IstPub),IstPub_ch)</f>
        <v>Официальный сайт Министерства тарифного регулирования и энергетики Челябинской области</v>
      </c>
      <c r="P12" s="1223"/>
      <c r="Q12" s="1223"/>
      <c r="R12" s="1223"/>
      <c r="S12" s="1223"/>
      <c r="T12" s="1223"/>
      <c r="U12" s="767"/>
      <c r="V12" s="767"/>
      <c r="W12" s="519"/>
      <c r="X12" s="771"/>
      <c r="Y12" s="771"/>
      <c r="Z12" s="771"/>
      <c r="AA12" s="771"/>
      <c r="AB12" s="771"/>
      <c r="AC12" s="771"/>
      <c r="AD12" s="771"/>
      <c r="AE12" s="771"/>
      <c r="AF12" s="771"/>
      <c r="AG12" s="771"/>
      <c r="AH12" s="771"/>
    </row>
    <row r="13" spans="1:34" s="570" customFormat="1" ht="11.25">
      <c r="A13" s="771"/>
      <c r="B13" s="771"/>
      <c r="C13" s="771"/>
      <c r="D13" s="771"/>
      <c r="E13" s="771"/>
      <c r="F13" s="771"/>
      <c r="G13" s="771"/>
      <c r="H13" s="771"/>
      <c r="L13" s="1218"/>
      <c r="M13" s="1218"/>
      <c r="N13" s="779"/>
      <c r="O13" s="767"/>
      <c r="P13" s="767"/>
      <c r="Q13" s="767"/>
      <c r="R13" s="767"/>
      <c r="S13" s="767"/>
      <c r="T13" s="767"/>
      <c r="U13" s="770" t="s">
        <v>373</v>
      </c>
      <c r="X13" s="771"/>
      <c r="Y13" s="771"/>
      <c r="Z13" s="771"/>
      <c r="AA13" s="771"/>
      <c r="AB13" s="771"/>
      <c r="AC13" s="771"/>
      <c r="AD13" s="771"/>
      <c r="AE13" s="771"/>
      <c r="AF13" s="771"/>
      <c r="AG13" s="771"/>
      <c r="AH13" s="771"/>
    </row>
    <row r="14" spans="1:34">
      <c r="J14" s="686"/>
      <c r="K14" s="686"/>
      <c r="L14" s="754"/>
      <c r="M14" s="754"/>
      <c r="N14" s="502"/>
      <c r="O14" s="1224"/>
      <c r="P14" s="1224"/>
      <c r="Q14" s="1224"/>
      <c r="R14" s="1224"/>
      <c r="S14" s="1224"/>
      <c r="T14" s="1224"/>
      <c r="U14" s="1224"/>
    </row>
    <row r="15" spans="1:34">
      <c r="J15" s="686"/>
      <c r="K15" s="686"/>
      <c r="L15" s="1149" t="s">
        <v>454</v>
      </c>
      <c r="M15" s="1149"/>
      <c r="N15" s="1149"/>
      <c r="O15" s="1149"/>
      <c r="P15" s="1149"/>
      <c r="Q15" s="1149"/>
      <c r="R15" s="1149"/>
      <c r="S15" s="1149"/>
      <c r="T15" s="1149"/>
      <c r="U15" s="1149"/>
      <c r="V15" s="1149"/>
      <c r="W15" s="1149" t="s">
        <v>455</v>
      </c>
    </row>
    <row r="16" spans="1:34" ht="14.25" customHeight="1">
      <c r="J16" s="686"/>
      <c r="K16" s="686"/>
      <c r="L16" s="1230" t="s">
        <v>92</v>
      </c>
      <c r="M16" s="1230" t="s">
        <v>639</v>
      </c>
      <c r="N16" s="661"/>
      <c r="O16" s="1231" t="s">
        <v>641</v>
      </c>
      <c r="P16" s="1232"/>
      <c r="Q16" s="1232"/>
      <c r="R16" s="1232"/>
      <c r="S16" s="1232"/>
      <c r="T16" s="1233"/>
      <c r="U16" s="1214" t="s">
        <v>341</v>
      </c>
      <c r="V16" s="1227" t="s">
        <v>275</v>
      </c>
      <c r="W16" s="1149"/>
    </row>
    <row r="17" spans="1:36" ht="14.25" customHeight="1">
      <c r="J17" s="686"/>
      <c r="K17" s="686"/>
      <c r="L17" s="1230"/>
      <c r="M17" s="1230"/>
      <c r="N17" s="662"/>
      <c r="O17" s="1236" t="s">
        <v>605</v>
      </c>
      <c r="P17" s="1234" t="s">
        <v>271</v>
      </c>
      <c r="Q17" s="1235"/>
      <c r="R17" s="1211" t="s">
        <v>654</v>
      </c>
      <c r="S17" s="1212"/>
      <c r="T17" s="1213"/>
      <c r="U17" s="1215"/>
      <c r="V17" s="1228"/>
      <c r="W17" s="1149"/>
    </row>
    <row r="18" spans="1:36" ht="33.75" customHeight="1">
      <c r="J18" s="686"/>
      <c r="K18" s="686"/>
      <c r="L18" s="1230"/>
      <c r="M18" s="1230"/>
      <c r="N18" s="663"/>
      <c r="O18" s="1237"/>
      <c r="P18" s="756" t="s">
        <v>606</v>
      </c>
      <c r="Q18" s="756" t="s">
        <v>6</v>
      </c>
      <c r="R18" s="780" t="s">
        <v>274</v>
      </c>
      <c r="S18" s="1225" t="s">
        <v>273</v>
      </c>
      <c r="T18" s="1226"/>
      <c r="U18" s="1216"/>
      <c r="V18" s="1229"/>
      <c r="W18" s="1149"/>
    </row>
    <row r="19" spans="1:36">
      <c r="J19" s="686"/>
      <c r="K19" s="569">
        <v>1</v>
      </c>
      <c r="L19" s="647" t="s">
        <v>93</v>
      </c>
      <c r="M19" s="647" t="s">
        <v>49</v>
      </c>
      <c r="N19" s="649" t="str">
        <f ca="1">OFFSET(N19,0,-1)</f>
        <v>2</v>
      </c>
      <c r="O19" s="778">
        <f ca="1">OFFSET(O19,0,-1)+1</f>
        <v>3</v>
      </c>
      <c r="P19" s="778">
        <f ca="1">OFFSET(P19,0,-1)+1</f>
        <v>4</v>
      </c>
      <c r="Q19" s="778">
        <f ca="1">OFFSET(Q19,0,-1)+1</f>
        <v>5</v>
      </c>
      <c r="R19" s="778">
        <f ca="1">OFFSET(R19,0,-1)+1</f>
        <v>6</v>
      </c>
      <c r="S19" s="1219">
        <f ca="1">OFFSET(S19,0,-1)+1</f>
        <v>7</v>
      </c>
      <c r="T19" s="1219"/>
      <c r="U19" s="778">
        <f ca="1">OFFSET(U19,0,-2)+1</f>
        <v>8</v>
      </c>
      <c r="V19" s="649">
        <f ca="1">OFFSET(V19,0,-1)</f>
        <v>8</v>
      </c>
      <c r="W19" s="778">
        <f ca="1">OFFSET(W19,0,-1)+1</f>
        <v>9</v>
      </c>
    </row>
    <row r="20" spans="1:36" ht="22.5">
      <c r="A20" s="1203">
        <v>1</v>
      </c>
      <c r="B20" s="883"/>
      <c r="C20" s="883"/>
      <c r="D20" s="883"/>
      <c r="E20" s="884"/>
      <c r="F20" s="885"/>
      <c r="G20" s="885"/>
      <c r="H20" s="885"/>
      <c r="I20" s="886"/>
      <c r="J20" s="881"/>
      <c r="K20" s="888"/>
      <c r="L20" s="781">
        <f>mergeValue(A20)</f>
        <v>1</v>
      </c>
      <c r="M20" s="641" t="s">
        <v>20</v>
      </c>
      <c r="N20" s="646"/>
      <c r="O20" s="1204"/>
      <c r="P20" s="1204"/>
      <c r="Q20" s="1204"/>
      <c r="R20" s="1204"/>
      <c r="S20" s="1204"/>
      <c r="T20" s="1204"/>
      <c r="U20" s="1204"/>
      <c r="V20" s="1204"/>
      <c r="W20" s="630" t="s">
        <v>476</v>
      </c>
      <c r="Y20" s="829"/>
      <c r="Z20" s="829" t="str">
        <f t="shared" ref="Z20:Z33" si="0">IF(M20="","",M20 )</f>
        <v>Наименование тарифа</v>
      </c>
      <c r="AA20" s="829"/>
      <c r="AB20" s="829"/>
      <c r="AC20" s="829"/>
      <c r="AI20" s="808"/>
      <c r="AJ20" s="808"/>
    </row>
    <row r="21" spans="1:36" ht="22.5">
      <c r="A21" s="1203"/>
      <c r="B21" s="1203">
        <v>1</v>
      </c>
      <c r="C21" s="883"/>
      <c r="D21" s="883"/>
      <c r="E21" s="885"/>
      <c r="F21" s="885"/>
      <c r="G21" s="885"/>
      <c r="H21" s="885"/>
      <c r="I21" s="880"/>
      <c r="J21" s="879"/>
      <c r="K21" s="882"/>
      <c r="L21" s="781" t="str">
        <f>mergeValue(A21) &amp;"."&amp; mergeValue(B21)</f>
        <v>1.1</v>
      </c>
      <c r="M21" s="692" t="s">
        <v>16</v>
      </c>
      <c r="N21" s="646"/>
      <c r="O21" s="1204"/>
      <c r="P21" s="1204"/>
      <c r="Q21" s="1204"/>
      <c r="R21" s="1204"/>
      <c r="S21" s="1204"/>
      <c r="T21" s="1204"/>
      <c r="U21" s="1204"/>
      <c r="V21" s="1204"/>
      <c r="W21" s="630" t="s">
        <v>477</v>
      </c>
      <c r="Y21" s="829"/>
      <c r="Z21" s="829" t="str">
        <f t="shared" si="0"/>
        <v>Территория действия тарифа</v>
      </c>
      <c r="AA21" s="829"/>
      <c r="AB21" s="829"/>
      <c r="AC21" s="829"/>
      <c r="AI21" s="808"/>
      <c r="AJ21" s="808"/>
    </row>
    <row r="22" spans="1:36" ht="22.5">
      <c r="A22" s="1203"/>
      <c r="B22" s="1203"/>
      <c r="C22" s="1203">
        <v>1</v>
      </c>
      <c r="D22" s="883"/>
      <c r="E22" s="885"/>
      <c r="F22" s="885"/>
      <c r="G22" s="885"/>
      <c r="H22" s="885"/>
      <c r="I22" s="887"/>
      <c r="J22" s="879"/>
      <c r="K22" s="882"/>
      <c r="L22" s="781" t="str">
        <f>mergeValue(A22) &amp;"."&amp; mergeValue(B22)&amp;"."&amp; mergeValue(C22)</f>
        <v>1.1.1</v>
      </c>
      <c r="M22" s="693" t="s">
        <v>7</v>
      </c>
      <c r="N22" s="646"/>
      <c r="O22" s="1204"/>
      <c r="P22" s="1204"/>
      <c r="Q22" s="1204"/>
      <c r="R22" s="1204"/>
      <c r="S22" s="1204"/>
      <c r="T22" s="1204"/>
      <c r="U22" s="1204"/>
      <c r="V22" s="1204"/>
      <c r="W22" s="630" t="s">
        <v>633</v>
      </c>
      <c r="Y22" s="829"/>
      <c r="Z22" s="829" t="str">
        <f t="shared" si="0"/>
        <v xml:space="preserve">Наименование системы теплоснабжения </v>
      </c>
      <c r="AA22" s="829"/>
      <c r="AB22" s="829"/>
      <c r="AC22" s="829"/>
      <c r="AI22" s="808"/>
      <c r="AJ22" s="808"/>
    </row>
    <row r="23" spans="1:36" ht="22.5">
      <c r="A23" s="1203"/>
      <c r="B23" s="1203"/>
      <c r="C23" s="1203"/>
      <c r="D23" s="1203">
        <v>1</v>
      </c>
      <c r="E23" s="885"/>
      <c r="F23" s="885"/>
      <c r="G23" s="885"/>
      <c r="H23" s="885"/>
      <c r="I23" s="887"/>
      <c r="J23" s="879"/>
      <c r="K23" s="882"/>
      <c r="L23" s="781" t="str">
        <f>mergeValue(A23) &amp;"."&amp; mergeValue(B23)&amp;"."&amp; mergeValue(C23)&amp;"."&amp; mergeValue(D23)</f>
        <v>1.1.1.1</v>
      </c>
      <c r="M23" s="694" t="s">
        <v>22</v>
      </c>
      <c r="N23" s="646"/>
      <c r="O23" s="1204"/>
      <c r="P23" s="1204"/>
      <c r="Q23" s="1204"/>
      <c r="R23" s="1204"/>
      <c r="S23" s="1204"/>
      <c r="T23" s="1204"/>
      <c r="U23" s="1204"/>
      <c r="V23" s="1204"/>
      <c r="W23" s="630" t="s">
        <v>634</v>
      </c>
      <c r="Y23" s="829"/>
      <c r="Z23" s="829" t="str">
        <f t="shared" si="0"/>
        <v xml:space="preserve">Источник тепловой энергии  </v>
      </c>
      <c r="AA23" s="829"/>
      <c r="AB23" s="829"/>
      <c r="AC23" s="829"/>
      <c r="AI23" s="808"/>
      <c r="AJ23" s="808"/>
    </row>
    <row r="24" spans="1:36" ht="101.25">
      <c r="A24" s="1203"/>
      <c r="B24" s="1203"/>
      <c r="C24" s="1203"/>
      <c r="D24" s="1203"/>
      <c r="E24" s="1203">
        <v>1</v>
      </c>
      <c r="F24" s="885"/>
      <c r="G24" s="885"/>
      <c r="H24" s="883">
        <v>1</v>
      </c>
      <c r="I24" s="1203">
        <v>1</v>
      </c>
      <c r="J24" s="885"/>
      <c r="K24" s="890"/>
      <c r="L24" s="781" t="str">
        <f>mergeValue(A24) &amp;"."&amp; mergeValue(B24)&amp;"."&amp; mergeValue(C24)&amp;"."&amp; mergeValue(D24)&amp;"."&amp; mergeValue(E24)</f>
        <v>1.1.1.1.1</v>
      </c>
      <c r="M24" s="554" t="s">
        <v>9</v>
      </c>
      <c r="N24" s="646"/>
      <c r="O24" s="1205"/>
      <c r="P24" s="1205"/>
      <c r="Q24" s="1205"/>
      <c r="R24" s="1205"/>
      <c r="S24" s="1205"/>
      <c r="T24" s="1205"/>
      <c r="U24" s="1205"/>
      <c r="V24" s="1205"/>
      <c r="W24" s="630" t="s">
        <v>638</v>
      </c>
      <c r="Y24" s="829"/>
      <c r="Z24" s="829" t="str">
        <f t="shared" si="0"/>
        <v>Схема подключения теплопотребляющей установки к коллектору источника тепловой энергии</v>
      </c>
      <c r="AA24" s="829"/>
      <c r="AB24" s="829"/>
      <c r="AC24" s="829"/>
      <c r="AI24" s="808"/>
      <c r="AJ24" s="808"/>
    </row>
    <row r="25" spans="1:36" ht="90">
      <c r="A25" s="1203"/>
      <c r="B25" s="1203"/>
      <c r="C25" s="1203"/>
      <c r="D25" s="1203"/>
      <c r="E25" s="1203"/>
      <c r="F25" s="1203">
        <v>1</v>
      </c>
      <c r="G25" s="883"/>
      <c r="H25" s="883"/>
      <c r="I25" s="1203"/>
      <c r="J25" s="1203">
        <v>1</v>
      </c>
      <c r="K25" s="891"/>
      <c r="L25" s="781" t="str">
        <f>mergeValue(A25) &amp;"."&amp; mergeValue(B25)&amp;"."&amp; mergeValue(C25)&amp;"."&amp; mergeValue(D25)&amp;"."&amp; mergeValue(E25)&amp;"."&amp; mergeValue(F25)</f>
        <v>1.1.1.1.1.1</v>
      </c>
      <c r="M25" s="555" t="s">
        <v>10</v>
      </c>
      <c r="N25" s="646"/>
      <c r="O25" s="1205"/>
      <c r="P25" s="1205"/>
      <c r="Q25" s="1205"/>
      <c r="R25" s="1205"/>
      <c r="S25" s="1205"/>
      <c r="T25" s="1205"/>
      <c r="U25" s="1205"/>
      <c r="V25" s="1205"/>
      <c r="W25" s="630" t="s">
        <v>636</v>
      </c>
      <c r="Y25" s="829"/>
      <c r="Z25" s="829" t="str">
        <f t="shared" si="0"/>
        <v>Группа потребителей</v>
      </c>
      <c r="AA25" s="829"/>
      <c r="AB25" s="829"/>
      <c r="AC25" s="829"/>
      <c r="AI25" s="808"/>
      <c r="AJ25" s="808"/>
    </row>
    <row r="26" spans="1:36" ht="189" customHeight="1">
      <c r="A26" s="1203"/>
      <c r="B26" s="1203"/>
      <c r="C26" s="1203"/>
      <c r="D26" s="1203"/>
      <c r="E26" s="1203"/>
      <c r="F26" s="1203"/>
      <c r="G26" s="883">
        <v>1</v>
      </c>
      <c r="H26" s="883"/>
      <c r="I26" s="1203"/>
      <c r="J26" s="1203"/>
      <c r="K26" s="891">
        <v>1</v>
      </c>
      <c r="L26" s="781" t="str">
        <f>mergeValue(A26) &amp;"."&amp; mergeValue(B26)&amp;"."&amp; mergeValue(C26)&amp;"."&amp; mergeValue(D26)&amp;"."&amp; mergeValue(E26)&amp;"."&amp; mergeValue(F26)&amp;"."&amp; mergeValue(G26)</f>
        <v>1.1.1.1.1.1.1</v>
      </c>
      <c r="M26" s="1069"/>
      <c r="N26" s="646"/>
      <c r="O26" s="763"/>
      <c r="P26" s="763"/>
      <c r="Q26" s="1094"/>
      <c r="R26" s="1209"/>
      <c r="S26" s="1210" t="s">
        <v>84</v>
      </c>
      <c r="T26" s="1209"/>
      <c r="U26" s="1210" t="s">
        <v>85</v>
      </c>
      <c r="V26" s="763"/>
      <c r="W26" s="1220" t="s">
        <v>655</v>
      </c>
      <c r="X26" s="808" t="str">
        <f>strCheckDate(O27:V27)</f>
        <v/>
      </c>
      <c r="Y26" s="829"/>
      <c r="Z26" s="829" t="str">
        <f t="shared" si="0"/>
        <v/>
      </c>
      <c r="AA26" s="829"/>
      <c r="AB26" s="829"/>
      <c r="AC26" s="829"/>
      <c r="AI26" s="808"/>
      <c r="AJ26" s="808"/>
    </row>
    <row r="27" spans="1:36" ht="11.25" hidden="1">
      <c r="A27" s="1203"/>
      <c r="B27" s="1203"/>
      <c r="C27" s="1203"/>
      <c r="D27" s="1203"/>
      <c r="E27" s="1203"/>
      <c r="F27" s="1203"/>
      <c r="G27" s="883"/>
      <c r="H27" s="883"/>
      <c r="I27" s="1203"/>
      <c r="J27" s="1203"/>
      <c r="K27" s="891"/>
      <c r="L27" s="800"/>
      <c r="M27" s="646"/>
      <c r="N27" s="646"/>
      <c r="O27" s="763"/>
      <c r="P27" s="763"/>
      <c r="Q27" s="769" t="str">
        <f>R26 &amp; "-" &amp; T26</f>
        <v>-</v>
      </c>
      <c r="R27" s="1209"/>
      <c r="S27" s="1210"/>
      <c r="T27" s="1209"/>
      <c r="U27" s="1210"/>
      <c r="V27" s="763"/>
      <c r="W27" s="1221"/>
      <c r="Y27" s="829"/>
      <c r="Z27" s="829" t="str">
        <f t="shared" si="0"/>
        <v/>
      </c>
      <c r="AA27" s="829"/>
      <c r="AB27" s="829"/>
      <c r="AC27" s="829"/>
      <c r="AI27" s="808"/>
      <c r="AJ27" s="808"/>
    </row>
    <row r="28" spans="1:36" ht="15" customHeight="1">
      <c r="A28" s="1203"/>
      <c r="B28" s="1203"/>
      <c r="C28" s="1203"/>
      <c r="D28" s="1203"/>
      <c r="E28" s="1203"/>
      <c r="F28" s="1203"/>
      <c r="G28" s="885"/>
      <c r="H28" s="883"/>
      <c r="I28" s="1203"/>
      <c r="J28" s="1203"/>
      <c r="K28" s="890"/>
      <c r="L28" s="688"/>
      <c r="M28" s="557" t="s">
        <v>25</v>
      </c>
      <c r="N28" s="765"/>
      <c r="O28" s="765"/>
      <c r="P28" s="765"/>
      <c r="Q28" s="765"/>
      <c r="R28" s="765"/>
      <c r="S28" s="765"/>
      <c r="T28" s="765"/>
      <c r="U28" s="765"/>
      <c r="V28" s="762"/>
      <c r="W28" s="1222"/>
      <c r="Y28" s="829"/>
      <c r="Z28" s="829" t="str">
        <f t="shared" si="0"/>
        <v>Добавить вид теплоносителя (параметры теплоносителя)</v>
      </c>
      <c r="AA28" s="829"/>
      <c r="AB28" s="829"/>
      <c r="AC28" s="829"/>
      <c r="AI28" s="808"/>
      <c r="AJ28" s="808"/>
    </row>
    <row r="29" spans="1:36" ht="15" customHeight="1">
      <c r="A29" s="1203"/>
      <c r="B29" s="1203"/>
      <c r="C29" s="1203"/>
      <c r="D29" s="1203"/>
      <c r="E29" s="1203"/>
      <c r="F29" s="885"/>
      <c r="G29" s="885"/>
      <c r="H29" s="883"/>
      <c r="I29" s="1203"/>
      <c r="J29" s="885"/>
      <c r="K29" s="890"/>
      <c r="L29" s="688"/>
      <c r="M29" s="556" t="s">
        <v>11</v>
      </c>
      <c r="N29" s="765"/>
      <c r="O29" s="765"/>
      <c r="P29" s="765"/>
      <c r="Q29" s="765"/>
      <c r="R29" s="765"/>
      <c r="S29" s="765"/>
      <c r="T29" s="765"/>
      <c r="U29" s="764"/>
      <c r="V29" s="765"/>
      <c r="W29" s="665"/>
      <c r="Y29" s="829"/>
      <c r="Z29" s="829" t="str">
        <f t="shared" si="0"/>
        <v>Добавить группу потребителей</v>
      </c>
      <c r="AA29" s="829"/>
      <c r="AB29" s="829"/>
      <c r="AC29" s="829"/>
      <c r="AI29" s="808"/>
      <c r="AJ29" s="808"/>
    </row>
    <row r="30" spans="1:36" ht="15" customHeight="1">
      <c r="A30" s="1203"/>
      <c r="B30" s="1203"/>
      <c r="C30" s="1203"/>
      <c r="D30" s="1203"/>
      <c r="E30" s="889"/>
      <c r="F30" s="885"/>
      <c r="G30" s="885"/>
      <c r="H30" s="885"/>
      <c r="I30" s="881"/>
      <c r="J30" s="878"/>
      <c r="K30" s="888"/>
      <c r="L30" s="688"/>
      <c r="M30" s="760" t="s">
        <v>12</v>
      </c>
      <c r="N30" s="765"/>
      <c r="O30" s="765"/>
      <c r="P30" s="765"/>
      <c r="Q30" s="765"/>
      <c r="R30" s="765"/>
      <c r="S30" s="765"/>
      <c r="T30" s="765"/>
      <c r="U30" s="764"/>
      <c r="V30" s="765"/>
      <c r="W30" s="665"/>
      <c r="Y30" s="829"/>
      <c r="Z30" s="829" t="str">
        <f t="shared" si="0"/>
        <v>Добавить схему подключения</v>
      </c>
      <c r="AA30" s="829"/>
      <c r="AB30" s="829"/>
      <c r="AC30" s="829"/>
      <c r="AI30" s="808"/>
      <c r="AJ30" s="808"/>
    </row>
    <row r="31" spans="1:36" ht="15" customHeight="1">
      <c r="A31" s="1203"/>
      <c r="B31" s="1203"/>
      <c r="C31" s="1203"/>
      <c r="D31" s="889"/>
      <c r="E31" s="889"/>
      <c r="F31" s="885"/>
      <c r="G31" s="885"/>
      <c r="H31" s="885"/>
      <c r="I31" s="881"/>
      <c r="J31" s="878"/>
      <c r="K31" s="888"/>
      <c r="L31" s="688"/>
      <c r="M31" s="759" t="s">
        <v>17</v>
      </c>
      <c r="N31" s="765"/>
      <c r="O31" s="765"/>
      <c r="P31" s="765"/>
      <c r="Q31" s="765"/>
      <c r="R31" s="765"/>
      <c r="S31" s="765"/>
      <c r="T31" s="765"/>
      <c r="U31" s="764"/>
      <c r="V31" s="765"/>
      <c r="W31" s="665"/>
      <c r="Y31" s="829"/>
      <c r="Z31" s="829" t="str">
        <f t="shared" si="0"/>
        <v>Добавить источник тепловой энергии</v>
      </c>
      <c r="AA31" s="829"/>
      <c r="AB31" s="829"/>
      <c r="AC31" s="829"/>
      <c r="AI31" s="808"/>
      <c r="AJ31" s="808"/>
    </row>
    <row r="32" spans="1:36" ht="15" customHeight="1">
      <c r="A32" s="1203"/>
      <c r="B32" s="1203"/>
      <c r="C32" s="889"/>
      <c r="D32" s="889"/>
      <c r="E32" s="889"/>
      <c r="F32" s="889"/>
      <c r="G32" s="894"/>
      <c r="H32" s="881"/>
      <c r="I32" s="892"/>
      <c r="J32" s="878"/>
      <c r="K32" s="893"/>
      <c r="L32" s="688"/>
      <c r="M32" s="758" t="s">
        <v>18</v>
      </c>
      <c r="N32" s="765"/>
      <c r="O32" s="765"/>
      <c r="P32" s="765"/>
      <c r="Q32" s="765"/>
      <c r="R32" s="765"/>
      <c r="S32" s="765"/>
      <c r="T32" s="765"/>
      <c r="U32" s="764"/>
      <c r="V32" s="765"/>
      <c r="W32" s="665"/>
      <c r="Y32" s="829"/>
      <c r="Z32" s="829" t="str">
        <f t="shared" si="0"/>
        <v>Добавить наименование системы теплоснабжения</v>
      </c>
      <c r="AA32" s="829"/>
      <c r="AB32" s="829"/>
      <c r="AC32" s="829"/>
      <c r="AI32" s="808"/>
      <c r="AJ32" s="808"/>
    </row>
    <row r="33" spans="1:36" ht="15" customHeight="1">
      <c r="A33" s="1203"/>
      <c r="B33" s="889"/>
      <c r="C33" s="889"/>
      <c r="D33" s="889"/>
      <c r="E33" s="889"/>
      <c r="F33" s="889"/>
      <c r="G33" s="894"/>
      <c r="H33" s="881"/>
      <c r="I33" s="881"/>
      <c r="J33" s="878"/>
      <c r="K33" s="888"/>
      <c r="L33" s="688"/>
      <c r="M33" s="733" t="s">
        <v>19</v>
      </c>
      <c r="N33" s="765"/>
      <c r="O33" s="765"/>
      <c r="P33" s="765"/>
      <c r="Q33" s="765"/>
      <c r="R33" s="765"/>
      <c r="S33" s="765"/>
      <c r="T33" s="765"/>
      <c r="U33" s="764"/>
      <c r="V33" s="765"/>
      <c r="W33" s="665"/>
      <c r="Y33" s="829"/>
      <c r="Z33" s="829" t="str">
        <f t="shared" si="0"/>
        <v>Добавить территорию действия тарифа</v>
      </c>
      <c r="AA33" s="829"/>
      <c r="AB33" s="829"/>
      <c r="AC33" s="829"/>
      <c r="AI33" s="808"/>
      <c r="AJ33" s="808"/>
    </row>
    <row r="34" spans="1:36" s="742" customFormat="1" ht="15" customHeight="1">
      <c r="A34" s="877"/>
      <c r="B34" s="877"/>
      <c r="C34" s="877"/>
      <c r="D34" s="877"/>
      <c r="E34" s="877"/>
      <c r="F34" s="877"/>
      <c r="G34" s="877"/>
      <c r="H34" s="877"/>
      <c r="I34" s="877"/>
      <c r="J34" s="877"/>
      <c r="K34" s="877"/>
      <c r="L34" s="492"/>
      <c r="M34" s="736" t="s">
        <v>309</v>
      </c>
      <c r="N34" s="765"/>
      <c r="O34" s="765"/>
      <c r="P34" s="765"/>
      <c r="Q34" s="765"/>
      <c r="R34" s="765"/>
      <c r="S34" s="765"/>
      <c r="T34" s="765"/>
      <c r="U34" s="764"/>
      <c r="V34" s="765"/>
      <c r="W34" s="665"/>
      <c r="X34" s="721"/>
      <c r="Y34" s="721"/>
      <c r="Z34" s="721"/>
      <c r="AA34" s="721"/>
      <c r="AB34" s="721"/>
      <c r="AC34" s="721"/>
      <c r="AD34" s="721"/>
      <c r="AE34" s="721"/>
      <c r="AF34" s="721"/>
      <c r="AG34" s="721"/>
      <c r="AH34" s="721"/>
    </row>
    <row r="35" spans="1:36" ht="11.25">
      <c r="A35" s="799"/>
      <c r="B35" s="799"/>
      <c r="C35" s="799"/>
      <c r="D35" s="799"/>
      <c r="E35" s="799"/>
      <c r="F35" s="799"/>
      <c r="G35" s="799"/>
      <c r="H35" s="799"/>
      <c r="I35" s="799"/>
      <c r="J35" s="799"/>
      <c r="K35" s="799"/>
      <c r="X35" s="799"/>
      <c r="Y35" s="799"/>
      <c r="Z35" s="799"/>
      <c r="AA35" s="799"/>
      <c r="AB35" s="799"/>
      <c r="AC35" s="799"/>
      <c r="AD35" s="799"/>
      <c r="AE35" s="799"/>
      <c r="AF35" s="799"/>
      <c r="AG35" s="799"/>
      <c r="AH35" s="799"/>
    </row>
    <row r="36" spans="1:36" ht="105.75" customHeight="1">
      <c r="L36" s="1">
        <v>1</v>
      </c>
      <c r="M36" s="1196" t="s">
        <v>632</v>
      </c>
      <c r="N36" s="1196"/>
      <c r="O36" s="1196"/>
      <c r="P36" s="1196"/>
      <c r="Q36" s="1196"/>
      <c r="R36" s="1196"/>
      <c r="S36" s="1196"/>
      <c r="T36" s="1196"/>
      <c r="U36" s="1196"/>
      <c r="V36" s="1196"/>
      <c r="W36" s="1196"/>
    </row>
  </sheetData>
  <sheetProtection algorithmName="SHA-512" hashValue="nX5M142CDNT7sdsu4IA5RPiU6xkoFSS12W+t5EcvfE03VAH3vH42IMJ5X9IupGGE/0lujpswQaW+QBBNAUfqUg==" saltValue="LZPnfwt6ernizEpsqztr6w==" spinCount="100000" sheet="1" objects="1" scenarios="1" formatColumns="0" formatRows="0"/>
  <mergeCells count="40">
    <mergeCell ref="W26:W28"/>
    <mergeCell ref="M36:W36"/>
    <mergeCell ref="O7:T7"/>
    <mergeCell ref="E24:E29"/>
    <mergeCell ref="O24:V24"/>
    <mergeCell ref="F25:F28"/>
    <mergeCell ref="O25:V25"/>
    <mergeCell ref="R26:R27"/>
    <mergeCell ref="S26:S27"/>
    <mergeCell ref="T26:T27"/>
    <mergeCell ref="U26:U27"/>
    <mergeCell ref="S19:T19"/>
    <mergeCell ref="V16:V18"/>
    <mergeCell ref="O17:O18"/>
    <mergeCell ref="P17:Q17"/>
    <mergeCell ref="R17:T17"/>
    <mergeCell ref="A20:A33"/>
    <mergeCell ref="O20:V20"/>
    <mergeCell ref="B21:B32"/>
    <mergeCell ref="O21:V21"/>
    <mergeCell ref="C22:C31"/>
    <mergeCell ref="O22:V22"/>
    <mergeCell ref="D23:D30"/>
    <mergeCell ref="O23:V23"/>
    <mergeCell ref="I24:I29"/>
    <mergeCell ref="J25:J28"/>
    <mergeCell ref="S18:T18"/>
    <mergeCell ref="O14:U14"/>
    <mergeCell ref="L15:V15"/>
    <mergeCell ref="W15:W18"/>
    <mergeCell ref="L16:L18"/>
    <mergeCell ref="M16:M18"/>
    <mergeCell ref="O16:T16"/>
    <mergeCell ref="U16:U18"/>
    <mergeCell ref="L13:M13"/>
    <mergeCell ref="L5:T5"/>
    <mergeCell ref="O9:T9"/>
    <mergeCell ref="O10:T10"/>
    <mergeCell ref="O11:T11"/>
    <mergeCell ref="O12:T12"/>
  </mergeCells>
  <dataValidations count="10">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dataValidation allowBlank="1" showInputMessage="1" showErrorMessage="1" prompt="Для выбора выполните двойной щелчок левой клавиши мыши по соответствующей ячейке." sqref="JO26 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262170 TM26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U327706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393242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458778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524314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589850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655386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720922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786458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851994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917530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983066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196634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65562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131098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S2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N26 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JP2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R26"/>
    <dataValidation type="list" allowBlank="1" showInputMessage="1" showErrorMessage="1" errorTitle="Ошибка" error="Выберите значение из списка" sqref="JI26 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M26">
      <formula1>kind_of_heat_transfer</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formula1>900</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formula1>kind_of_cons</formula1>
    </dataValidation>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formula1>kind_of_scheme_in</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O7">
      <formula1>900</formula1>
    </dataValidation>
    <dataValidation type="list" allowBlank="1" showInputMessage="1" showErrorMessage="1" errorTitle="Ошибка" error="Выберите значение из списка" prompt="Выберите значение из списка" sqref="O25:V25">
      <formula1>kind_of_cons</formula1>
    </dataValidation>
  </dataValidations>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8">
    <tabColor indexed="22"/>
  </sheetPr>
  <dimension ref="A1:T19"/>
  <sheetViews>
    <sheetView showGridLines="0" topLeftCell="E1" zoomScaleNormal="100" workbookViewId="0"/>
  </sheetViews>
  <sheetFormatPr defaultColWidth="10.5703125" defaultRowHeight="14.25"/>
  <cols>
    <col min="1" max="1" width="3.7109375" style="591" hidden="1" customWidth="1"/>
    <col min="2" max="4" width="3.7109375" style="585" hidden="1" customWidth="1"/>
    <col min="5" max="5" width="3.7109375" style="530" customWidth="1"/>
    <col min="6" max="6" width="9.7109375" style="523" customWidth="1"/>
    <col min="7" max="7" width="37.7109375" style="523" customWidth="1"/>
    <col min="8" max="8" width="66.85546875" style="523" customWidth="1"/>
    <col min="9" max="9" width="115.7109375" style="523" customWidth="1"/>
    <col min="10" max="11" width="10.5703125" style="585"/>
    <col min="12" max="12" width="11.140625" style="585" customWidth="1"/>
    <col min="13" max="20" width="10.5703125" style="585"/>
    <col min="21" max="16384" width="10.5703125" style="523"/>
  </cols>
  <sheetData>
    <row r="1" spans="1:20" ht="3" customHeight="1">
      <c r="A1" s="591" t="s">
        <v>184</v>
      </c>
    </row>
    <row r="2" spans="1:20" ht="22.5">
      <c r="F2" s="1197" t="s">
        <v>491</v>
      </c>
      <c r="G2" s="1198"/>
      <c r="H2" s="1199"/>
      <c r="I2" s="640"/>
    </row>
    <row r="3" spans="1:20" ht="3" customHeight="1"/>
    <row r="4" spans="1:20" s="570" customFormat="1" ht="11.25">
      <c r="A4" s="590"/>
      <c r="B4" s="590"/>
      <c r="C4" s="590"/>
      <c r="D4" s="590"/>
      <c r="F4" s="1149" t="s">
        <v>454</v>
      </c>
      <c r="G4" s="1149"/>
      <c r="H4" s="1149"/>
      <c r="I4" s="1200" t="s">
        <v>455</v>
      </c>
      <c r="J4" s="590"/>
      <c r="K4" s="590"/>
      <c r="L4" s="590"/>
      <c r="M4" s="590"/>
      <c r="N4" s="590"/>
      <c r="O4" s="590"/>
      <c r="P4" s="590"/>
      <c r="Q4" s="590"/>
      <c r="R4" s="590"/>
      <c r="S4" s="590"/>
      <c r="T4" s="590"/>
    </row>
    <row r="5" spans="1:20" s="570" customFormat="1" ht="11.25" customHeight="1">
      <c r="A5" s="590"/>
      <c r="B5" s="590"/>
      <c r="C5" s="590"/>
      <c r="D5" s="590"/>
      <c r="F5" s="606" t="s">
        <v>92</v>
      </c>
      <c r="G5" s="618" t="s">
        <v>457</v>
      </c>
      <c r="H5" s="605" t="s">
        <v>442</v>
      </c>
      <c r="I5" s="1200"/>
      <c r="J5" s="590"/>
      <c r="K5" s="590"/>
      <c r="L5" s="590"/>
      <c r="M5" s="590"/>
      <c r="N5" s="590"/>
      <c r="O5" s="590"/>
      <c r="P5" s="590"/>
      <c r="Q5" s="590"/>
      <c r="R5" s="590"/>
      <c r="S5" s="590"/>
      <c r="T5" s="590"/>
    </row>
    <row r="6" spans="1:20" s="570" customFormat="1" ht="12" customHeight="1">
      <c r="A6" s="590"/>
      <c r="B6" s="590"/>
      <c r="C6" s="590"/>
      <c r="D6" s="590"/>
      <c r="F6" s="607" t="s">
        <v>93</v>
      </c>
      <c r="G6" s="609">
        <v>2</v>
      </c>
      <c r="H6" s="610">
        <v>3</v>
      </c>
      <c r="I6" s="608">
        <v>4</v>
      </c>
      <c r="J6" s="590">
        <v>4</v>
      </c>
      <c r="K6" s="590"/>
      <c r="L6" s="590"/>
      <c r="M6" s="590"/>
      <c r="N6" s="590"/>
      <c r="O6" s="590"/>
      <c r="P6" s="590"/>
      <c r="Q6" s="590"/>
      <c r="R6" s="590"/>
      <c r="S6" s="590"/>
      <c r="T6" s="590"/>
    </row>
    <row r="7" spans="1:20" s="570" customFormat="1" ht="18.75">
      <c r="A7" s="590"/>
      <c r="B7" s="590"/>
      <c r="C7" s="590"/>
      <c r="D7" s="590"/>
      <c r="F7" s="616">
        <v>1</v>
      </c>
      <c r="G7" s="632" t="s">
        <v>492</v>
      </c>
      <c r="H7" s="604" t="str">
        <f>IF(dateCh="","",dateCh)</f>
        <v>05.12.2022</v>
      </c>
      <c r="I7" s="581" t="s">
        <v>493</v>
      </c>
      <c r="J7" s="615"/>
      <c r="K7" s="590"/>
      <c r="L7" s="590"/>
      <c r="M7" s="590"/>
      <c r="N7" s="590"/>
      <c r="O7" s="590"/>
      <c r="P7" s="590"/>
      <c r="Q7" s="590"/>
      <c r="R7" s="590"/>
      <c r="S7" s="590"/>
      <c r="T7" s="590"/>
    </row>
    <row r="8" spans="1:20" s="570" customFormat="1" ht="45">
      <c r="A8" s="1201">
        <v>1</v>
      </c>
      <c r="B8" s="590"/>
      <c r="C8" s="590"/>
      <c r="D8" s="590"/>
      <c r="F8" s="616" t="str">
        <f>"2." &amp;mergeValue(A8)</f>
        <v>2.1</v>
      </c>
      <c r="G8" s="632" t="s">
        <v>494</v>
      </c>
      <c r="H8" s="604"/>
      <c r="I8" s="581" t="s">
        <v>590</v>
      </c>
      <c r="J8" s="615"/>
      <c r="K8" s="590"/>
      <c r="L8" s="590"/>
      <c r="M8" s="590"/>
      <c r="N8" s="590"/>
      <c r="O8" s="590"/>
      <c r="P8" s="590"/>
      <c r="Q8" s="590"/>
      <c r="R8" s="590"/>
      <c r="S8" s="590"/>
      <c r="T8" s="590"/>
    </row>
    <row r="9" spans="1:20" s="570" customFormat="1" ht="22.5">
      <c r="A9" s="1201"/>
      <c r="B9" s="590"/>
      <c r="C9" s="590"/>
      <c r="D9" s="590"/>
      <c r="F9" s="616" t="str">
        <f>"3." &amp;mergeValue(A9)</f>
        <v>3.1</v>
      </c>
      <c r="G9" s="632" t="s">
        <v>495</v>
      </c>
      <c r="H9" s="604"/>
      <c r="I9" s="581" t="s">
        <v>588</v>
      </c>
      <c r="J9" s="615"/>
      <c r="K9" s="590"/>
      <c r="L9" s="590"/>
      <c r="M9" s="590"/>
      <c r="N9" s="590"/>
      <c r="O9" s="590"/>
      <c r="P9" s="590"/>
      <c r="Q9" s="590"/>
      <c r="R9" s="590"/>
      <c r="S9" s="590"/>
      <c r="T9" s="590"/>
    </row>
    <row r="10" spans="1:20" s="570" customFormat="1" ht="22.5">
      <c r="A10" s="1201"/>
      <c r="B10" s="590"/>
      <c r="C10" s="590"/>
      <c r="D10" s="590"/>
      <c r="F10" s="616" t="str">
        <f>"4."&amp;mergeValue(A10)</f>
        <v>4.1</v>
      </c>
      <c r="G10" s="632" t="s">
        <v>496</v>
      </c>
      <c r="H10" s="605" t="s">
        <v>458</v>
      </c>
      <c r="I10" s="581"/>
      <c r="J10" s="615"/>
      <c r="K10" s="590"/>
      <c r="L10" s="590"/>
      <c r="M10" s="590"/>
      <c r="N10" s="590"/>
      <c r="O10" s="590"/>
      <c r="P10" s="590"/>
      <c r="Q10" s="590"/>
      <c r="R10" s="590"/>
      <c r="S10" s="590"/>
      <c r="T10" s="590"/>
    </row>
    <row r="11" spans="1:20" s="570" customFormat="1" ht="18.75">
      <c r="A11" s="1201"/>
      <c r="B11" s="1201">
        <v>1</v>
      </c>
      <c r="C11" s="623"/>
      <c r="D11" s="623"/>
      <c r="F11" s="616" t="str">
        <f>"4."&amp;mergeValue(A11) &amp;"."&amp;mergeValue(B11)</f>
        <v>4.1.1</v>
      </c>
      <c r="G11" s="611" t="s">
        <v>592</v>
      </c>
      <c r="H11" s="604" t="str">
        <f>IF(region_name="","",region_name)</f>
        <v>Челябинская область</v>
      </c>
      <c r="I11" s="581" t="s">
        <v>499</v>
      </c>
      <c r="J11" s="615"/>
      <c r="K11" s="590"/>
      <c r="L11" s="590"/>
      <c r="M11" s="590"/>
      <c r="N11" s="590"/>
      <c r="O11" s="590"/>
      <c r="P11" s="590"/>
      <c r="Q11" s="590"/>
      <c r="R11" s="590"/>
      <c r="S11" s="590"/>
      <c r="T11" s="590"/>
    </row>
    <row r="12" spans="1:20" s="570" customFormat="1" ht="22.5">
      <c r="A12" s="1201"/>
      <c r="B12" s="1201"/>
      <c r="C12" s="1201">
        <v>1</v>
      </c>
      <c r="D12" s="623"/>
      <c r="F12" s="616" t="str">
        <f>"4."&amp;mergeValue(A12) &amp;"."&amp;mergeValue(B12)&amp;"."&amp;mergeValue(C12)</f>
        <v>4.1.1.1</v>
      </c>
      <c r="G12" s="622" t="s">
        <v>497</v>
      </c>
      <c r="H12" s="604"/>
      <c r="I12" s="581" t="s">
        <v>500</v>
      </c>
      <c r="J12" s="615"/>
      <c r="K12" s="590"/>
      <c r="L12" s="590"/>
      <c r="M12" s="590"/>
      <c r="N12" s="590"/>
      <c r="O12" s="590"/>
      <c r="P12" s="590"/>
      <c r="Q12" s="590"/>
      <c r="R12" s="590"/>
      <c r="S12" s="590"/>
      <c r="T12" s="590"/>
    </row>
    <row r="13" spans="1:20" s="570" customFormat="1" ht="39" customHeight="1">
      <c r="A13" s="1201"/>
      <c r="B13" s="1201"/>
      <c r="C13" s="1201"/>
      <c r="D13" s="623">
        <v>1</v>
      </c>
      <c r="F13" s="616" t="str">
        <f>"4."&amp;mergeValue(A13) &amp;"."&amp;mergeValue(B13)&amp;"."&amp;mergeValue(C13)&amp;"."&amp;mergeValue(D13)</f>
        <v>4.1.1.1.1</v>
      </c>
      <c r="G13" s="633" t="s">
        <v>498</v>
      </c>
      <c r="H13" s="604"/>
      <c r="I13" s="1202" t="s">
        <v>591</v>
      </c>
      <c r="J13" s="615"/>
      <c r="K13" s="590"/>
      <c r="L13" s="590"/>
      <c r="M13" s="590"/>
      <c r="N13" s="590"/>
      <c r="O13" s="590"/>
      <c r="P13" s="590"/>
      <c r="Q13" s="590"/>
      <c r="R13" s="590"/>
      <c r="S13" s="590"/>
      <c r="T13" s="590"/>
    </row>
    <row r="14" spans="1:20" s="570" customFormat="1" ht="18.75">
      <c r="A14" s="1201"/>
      <c r="B14" s="1201"/>
      <c r="C14" s="1201"/>
      <c r="D14" s="623"/>
      <c r="F14" s="619"/>
      <c r="G14" s="550" t="s">
        <v>4</v>
      </c>
      <c r="H14" s="624"/>
      <c r="I14" s="1202"/>
      <c r="J14" s="615"/>
      <c r="K14" s="590"/>
      <c r="L14" s="590"/>
      <c r="M14" s="590"/>
      <c r="N14" s="590"/>
      <c r="O14" s="590"/>
      <c r="P14" s="590"/>
      <c r="Q14" s="590"/>
      <c r="R14" s="590"/>
      <c r="S14" s="590"/>
      <c r="T14" s="590"/>
    </row>
    <row r="15" spans="1:20" s="570" customFormat="1" ht="18.75">
      <c r="A15" s="1201"/>
      <c r="B15" s="1201"/>
      <c r="C15" s="623"/>
      <c r="D15" s="623"/>
      <c r="F15" s="634"/>
      <c r="G15" s="577" t="s">
        <v>403</v>
      </c>
      <c r="H15" s="635"/>
      <c r="I15" s="636"/>
      <c r="J15" s="615"/>
      <c r="K15" s="590"/>
      <c r="L15" s="590"/>
      <c r="M15" s="590"/>
      <c r="N15" s="590"/>
      <c r="O15" s="590"/>
      <c r="P15" s="590"/>
      <c r="Q15" s="590"/>
      <c r="R15" s="590"/>
      <c r="S15" s="590"/>
      <c r="T15" s="590"/>
    </row>
    <row r="16" spans="1:20" s="570" customFormat="1" ht="18.75">
      <c r="A16" s="1201"/>
      <c r="B16" s="590"/>
      <c r="C16" s="590"/>
      <c r="D16" s="590"/>
      <c r="F16" s="619"/>
      <c r="G16" s="558" t="s">
        <v>506</v>
      </c>
      <c r="H16" s="620"/>
      <c r="I16" s="621"/>
      <c r="J16" s="615"/>
      <c r="K16" s="590"/>
      <c r="L16" s="590"/>
      <c r="M16" s="590"/>
      <c r="N16" s="590"/>
      <c r="O16" s="590"/>
      <c r="P16" s="590"/>
      <c r="Q16" s="590"/>
      <c r="R16" s="590"/>
      <c r="S16" s="590"/>
      <c r="T16" s="590"/>
    </row>
    <row r="17" spans="1:20" s="570" customFormat="1" ht="18.75">
      <c r="A17" s="590"/>
      <c r="B17" s="590"/>
      <c r="C17" s="590"/>
      <c r="D17" s="590"/>
      <c r="F17" s="619"/>
      <c r="G17" s="565" t="s">
        <v>505</v>
      </c>
      <c r="H17" s="620"/>
      <c r="I17" s="621"/>
      <c r="J17" s="615"/>
      <c r="K17" s="590"/>
      <c r="L17" s="590"/>
      <c r="M17" s="590"/>
      <c r="N17" s="590"/>
      <c r="O17" s="590"/>
      <c r="P17" s="590"/>
      <c r="Q17" s="590"/>
      <c r="R17" s="590"/>
      <c r="S17" s="590"/>
      <c r="T17" s="590"/>
    </row>
    <row r="18" spans="1:20" s="613" customFormat="1" ht="3" customHeight="1">
      <c r="A18" s="614"/>
      <c r="B18" s="614"/>
      <c r="C18" s="614"/>
      <c r="D18" s="614"/>
      <c r="F18" s="625"/>
      <c r="G18" s="626"/>
      <c r="H18" s="627"/>
      <c r="I18" s="628"/>
      <c r="J18" s="614"/>
      <c r="K18" s="614"/>
      <c r="L18" s="614"/>
      <c r="M18" s="614"/>
      <c r="N18" s="614"/>
      <c r="O18" s="614"/>
      <c r="P18" s="614"/>
      <c r="Q18" s="614"/>
      <c r="R18" s="614"/>
      <c r="S18" s="614"/>
      <c r="T18" s="614"/>
    </row>
    <row r="19" spans="1:20" s="613" customFormat="1" ht="15" customHeight="1">
      <c r="A19" s="614"/>
      <c r="B19" s="614"/>
      <c r="C19" s="614"/>
      <c r="D19" s="614"/>
      <c r="F19" s="612"/>
      <c r="G19" s="1196" t="s">
        <v>593</v>
      </c>
      <c r="H19" s="1196"/>
      <c r="I19" s="594"/>
      <c r="J19" s="614"/>
      <c r="K19" s="614"/>
      <c r="L19" s="614"/>
      <c r="M19" s="614"/>
      <c r="N19" s="614"/>
      <c r="O19" s="614"/>
      <c r="P19" s="614"/>
      <c r="Q19" s="614"/>
      <c r="R19" s="614"/>
      <c r="S19" s="614"/>
      <c r="T19" s="614"/>
    </row>
  </sheetData>
  <sheetProtection algorithmName="SHA-512" hashValue="ftp6iXhdG+/u65iSsZLLuUygKgAIrcMauaLw0tK23kEm8/olmwxYin1nbSD+YoNefbJ7/UsR+KlMec26Ip3+zA==" saltValue="ylQXUoXmhpggEloL/TKHaQ==" spinCount="100000"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8">
    <tabColor rgb="FFEAEBEE"/>
    <pageSetUpPr fitToPage="1"/>
  </sheetPr>
  <dimension ref="A1:AG34"/>
  <sheetViews>
    <sheetView showGridLines="0" topLeftCell="I4" zoomScaleNormal="100" workbookViewId="0"/>
  </sheetViews>
  <sheetFormatPr defaultColWidth="10.5703125" defaultRowHeight="14.25"/>
  <cols>
    <col min="1" max="6" width="10.5703125" style="186" hidden="1" customWidth="1"/>
    <col min="7" max="8" width="9.140625" style="510" hidden="1" customWidth="1"/>
    <col min="9" max="9" width="3.7109375" style="483" customWidth="1"/>
    <col min="10" max="11" width="3.7109375" style="482" customWidth="1"/>
    <col min="12" max="12" width="12.7109375" style="476" customWidth="1"/>
    <col min="13" max="13" width="44.7109375" style="476" customWidth="1"/>
    <col min="14" max="14" width="1.7109375" style="476" hidden="1" customWidth="1"/>
    <col min="15" max="15" width="23.7109375" style="476" customWidth="1"/>
    <col min="16" max="17" width="1.7109375" style="476" hidden="1" customWidth="1"/>
    <col min="18" max="18" width="11.7109375" style="476" customWidth="1"/>
    <col min="19" max="19" width="3.7109375" style="476" customWidth="1"/>
    <col min="20" max="20" width="11.7109375" style="476" customWidth="1"/>
    <col min="21" max="21" width="8.5703125" style="476" hidden="1" customWidth="1"/>
    <col min="22" max="22" width="4.7109375" style="476" customWidth="1"/>
    <col min="23" max="23" width="115.7109375" style="476" customWidth="1"/>
    <col min="24" max="33" width="10.5703125" style="500"/>
    <col min="34" max="256" width="10.5703125" style="476"/>
    <col min="257" max="264" width="0" style="476" hidden="1" customWidth="1"/>
    <col min="265" max="267" width="3.7109375" style="476" customWidth="1"/>
    <col min="268" max="268" width="12.7109375" style="476" customWidth="1"/>
    <col min="269" max="269" width="51.140625" style="476" customWidth="1"/>
    <col min="270" max="270" width="0" style="476" hidden="1" customWidth="1"/>
    <col min="271" max="271" width="18.7109375" style="476" customWidth="1"/>
    <col min="272" max="273" width="0" style="476" hidden="1" customWidth="1"/>
    <col min="274" max="274" width="11.7109375" style="476" customWidth="1"/>
    <col min="275" max="275" width="6.42578125" style="476" bestFit="1" customWidth="1"/>
    <col min="276" max="276" width="11.7109375" style="476" customWidth="1"/>
    <col min="277" max="277" width="0" style="476" hidden="1" customWidth="1"/>
    <col min="278" max="278" width="3.7109375" style="476" customWidth="1"/>
    <col min="279" max="279" width="11.140625" style="476" bestFit="1" customWidth="1"/>
    <col min="280" max="512" width="10.5703125" style="476"/>
    <col min="513" max="520" width="0" style="476" hidden="1" customWidth="1"/>
    <col min="521" max="523" width="3.7109375" style="476" customWidth="1"/>
    <col min="524" max="524" width="12.7109375" style="476" customWidth="1"/>
    <col min="525" max="525" width="51.140625" style="476" customWidth="1"/>
    <col min="526" max="526" width="0" style="476" hidden="1" customWidth="1"/>
    <col min="527" max="527" width="18.7109375" style="476" customWidth="1"/>
    <col min="528" max="529" width="0" style="476" hidden="1" customWidth="1"/>
    <col min="530" max="530" width="11.7109375" style="476" customWidth="1"/>
    <col min="531" max="531" width="6.42578125" style="476" bestFit="1" customWidth="1"/>
    <col min="532" max="532" width="11.7109375" style="476" customWidth="1"/>
    <col min="533" max="533" width="0" style="476" hidden="1" customWidth="1"/>
    <col min="534" max="534" width="3.7109375" style="476" customWidth="1"/>
    <col min="535" max="535" width="11.140625" style="476" bestFit="1" customWidth="1"/>
    <col min="536" max="768" width="10.5703125" style="476"/>
    <col min="769" max="776" width="0" style="476" hidden="1" customWidth="1"/>
    <col min="777" max="779" width="3.7109375" style="476" customWidth="1"/>
    <col min="780" max="780" width="12.7109375" style="476" customWidth="1"/>
    <col min="781" max="781" width="51.140625" style="476" customWidth="1"/>
    <col min="782" max="782" width="0" style="476" hidden="1" customWidth="1"/>
    <col min="783" max="783" width="18.7109375" style="476" customWidth="1"/>
    <col min="784" max="785" width="0" style="476" hidden="1" customWidth="1"/>
    <col min="786" max="786" width="11.7109375" style="476" customWidth="1"/>
    <col min="787" max="787" width="6.42578125" style="476" bestFit="1" customWidth="1"/>
    <col min="788" max="788" width="11.7109375" style="476" customWidth="1"/>
    <col min="789" max="789" width="0" style="476" hidden="1" customWidth="1"/>
    <col min="790" max="790" width="3.7109375" style="476" customWidth="1"/>
    <col min="791" max="791" width="11.140625" style="476" bestFit="1" customWidth="1"/>
    <col min="792" max="1024" width="10.5703125" style="476"/>
    <col min="1025" max="1032" width="0" style="476" hidden="1" customWidth="1"/>
    <col min="1033" max="1035" width="3.7109375" style="476" customWidth="1"/>
    <col min="1036" max="1036" width="12.7109375" style="476" customWidth="1"/>
    <col min="1037" max="1037" width="51.140625" style="476" customWidth="1"/>
    <col min="1038" max="1038" width="0" style="476" hidden="1" customWidth="1"/>
    <col min="1039" max="1039" width="18.7109375" style="476" customWidth="1"/>
    <col min="1040" max="1041" width="0" style="476" hidden="1" customWidth="1"/>
    <col min="1042" max="1042" width="11.7109375" style="476" customWidth="1"/>
    <col min="1043" max="1043" width="6.42578125" style="476" bestFit="1" customWidth="1"/>
    <col min="1044" max="1044" width="11.7109375" style="476" customWidth="1"/>
    <col min="1045" max="1045" width="0" style="476" hidden="1" customWidth="1"/>
    <col min="1046" max="1046" width="3.7109375" style="476" customWidth="1"/>
    <col min="1047" max="1047" width="11.140625" style="476" bestFit="1" customWidth="1"/>
    <col min="1048" max="1280" width="10.5703125" style="476"/>
    <col min="1281" max="1288" width="0" style="476" hidden="1" customWidth="1"/>
    <col min="1289" max="1291" width="3.7109375" style="476" customWidth="1"/>
    <col min="1292" max="1292" width="12.7109375" style="476" customWidth="1"/>
    <col min="1293" max="1293" width="51.140625" style="476" customWidth="1"/>
    <col min="1294" max="1294" width="0" style="476" hidden="1" customWidth="1"/>
    <col min="1295" max="1295" width="18.7109375" style="476" customWidth="1"/>
    <col min="1296" max="1297" width="0" style="476" hidden="1" customWidth="1"/>
    <col min="1298" max="1298" width="11.7109375" style="476" customWidth="1"/>
    <col min="1299" max="1299" width="6.42578125" style="476" bestFit="1" customWidth="1"/>
    <col min="1300" max="1300" width="11.7109375" style="476" customWidth="1"/>
    <col min="1301" max="1301" width="0" style="476" hidden="1" customWidth="1"/>
    <col min="1302" max="1302" width="3.7109375" style="476" customWidth="1"/>
    <col min="1303" max="1303" width="11.140625" style="476" bestFit="1" customWidth="1"/>
    <col min="1304" max="1536" width="10.5703125" style="476"/>
    <col min="1537" max="1544" width="0" style="476" hidden="1" customWidth="1"/>
    <col min="1545" max="1547" width="3.7109375" style="476" customWidth="1"/>
    <col min="1548" max="1548" width="12.7109375" style="476" customWidth="1"/>
    <col min="1549" max="1549" width="51.140625" style="476" customWidth="1"/>
    <col min="1550" max="1550" width="0" style="476" hidden="1" customWidth="1"/>
    <col min="1551" max="1551" width="18.7109375" style="476" customWidth="1"/>
    <col min="1552" max="1553" width="0" style="476" hidden="1" customWidth="1"/>
    <col min="1554" max="1554" width="11.7109375" style="476" customWidth="1"/>
    <col min="1555" max="1555" width="6.42578125" style="476" bestFit="1" customWidth="1"/>
    <col min="1556" max="1556" width="11.7109375" style="476" customWidth="1"/>
    <col min="1557" max="1557" width="0" style="476" hidden="1" customWidth="1"/>
    <col min="1558" max="1558" width="3.7109375" style="476" customWidth="1"/>
    <col min="1559" max="1559" width="11.140625" style="476" bestFit="1" customWidth="1"/>
    <col min="1560" max="1792" width="10.5703125" style="476"/>
    <col min="1793" max="1800" width="0" style="476" hidden="1" customWidth="1"/>
    <col min="1801" max="1803" width="3.7109375" style="476" customWidth="1"/>
    <col min="1804" max="1804" width="12.7109375" style="476" customWidth="1"/>
    <col min="1805" max="1805" width="51.140625" style="476" customWidth="1"/>
    <col min="1806" max="1806" width="0" style="476" hidden="1" customWidth="1"/>
    <col min="1807" max="1807" width="18.7109375" style="476" customWidth="1"/>
    <col min="1808" max="1809" width="0" style="476" hidden="1" customWidth="1"/>
    <col min="1810" max="1810" width="11.7109375" style="476" customWidth="1"/>
    <col min="1811" max="1811" width="6.42578125" style="476" bestFit="1" customWidth="1"/>
    <col min="1812" max="1812" width="11.7109375" style="476" customWidth="1"/>
    <col min="1813" max="1813" width="0" style="476" hidden="1" customWidth="1"/>
    <col min="1814" max="1814" width="3.7109375" style="476" customWidth="1"/>
    <col min="1815" max="1815" width="11.140625" style="476" bestFit="1" customWidth="1"/>
    <col min="1816" max="2048" width="10.5703125" style="476"/>
    <col min="2049" max="2056" width="0" style="476" hidden="1" customWidth="1"/>
    <col min="2057" max="2059" width="3.7109375" style="476" customWidth="1"/>
    <col min="2060" max="2060" width="12.7109375" style="476" customWidth="1"/>
    <col min="2061" max="2061" width="51.140625" style="476" customWidth="1"/>
    <col min="2062" max="2062" width="0" style="476" hidden="1" customWidth="1"/>
    <col min="2063" max="2063" width="18.7109375" style="476" customWidth="1"/>
    <col min="2064" max="2065" width="0" style="476" hidden="1" customWidth="1"/>
    <col min="2066" max="2066" width="11.7109375" style="476" customWidth="1"/>
    <col min="2067" max="2067" width="6.42578125" style="476" bestFit="1" customWidth="1"/>
    <col min="2068" max="2068" width="11.7109375" style="476" customWidth="1"/>
    <col min="2069" max="2069" width="0" style="476" hidden="1" customWidth="1"/>
    <col min="2070" max="2070" width="3.7109375" style="476" customWidth="1"/>
    <col min="2071" max="2071" width="11.140625" style="476" bestFit="1" customWidth="1"/>
    <col min="2072" max="2304" width="10.5703125" style="476"/>
    <col min="2305" max="2312" width="0" style="476" hidden="1" customWidth="1"/>
    <col min="2313" max="2315" width="3.7109375" style="476" customWidth="1"/>
    <col min="2316" max="2316" width="12.7109375" style="476" customWidth="1"/>
    <col min="2317" max="2317" width="51.140625" style="476" customWidth="1"/>
    <col min="2318" max="2318" width="0" style="476" hidden="1" customWidth="1"/>
    <col min="2319" max="2319" width="18.7109375" style="476" customWidth="1"/>
    <col min="2320" max="2321" width="0" style="476" hidden="1" customWidth="1"/>
    <col min="2322" max="2322" width="11.7109375" style="476" customWidth="1"/>
    <col min="2323" max="2323" width="6.42578125" style="476" bestFit="1" customWidth="1"/>
    <col min="2324" max="2324" width="11.7109375" style="476" customWidth="1"/>
    <col min="2325" max="2325" width="0" style="476" hidden="1" customWidth="1"/>
    <col min="2326" max="2326" width="3.7109375" style="476" customWidth="1"/>
    <col min="2327" max="2327" width="11.140625" style="476" bestFit="1" customWidth="1"/>
    <col min="2328" max="2560" width="10.5703125" style="476"/>
    <col min="2561" max="2568" width="0" style="476" hidden="1" customWidth="1"/>
    <col min="2569" max="2571" width="3.7109375" style="476" customWidth="1"/>
    <col min="2572" max="2572" width="12.7109375" style="476" customWidth="1"/>
    <col min="2573" max="2573" width="51.140625" style="476" customWidth="1"/>
    <col min="2574" max="2574" width="0" style="476" hidden="1" customWidth="1"/>
    <col min="2575" max="2575" width="18.7109375" style="476" customWidth="1"/>
    <col min="2576" max="2577" width="0" style="476" hidden="1" customWidth="1"/>
    <col min="2578" max="2578" width="11.7109375" style="476" customWidth="1"/>
    <col min="2579" max="2579" width="6.42578125" style="476" bestFit="1" customWidth="1"/>
    <col min="2580" max="2580" width="11.7109375" style="476" customWidth="1"/>
    <col min="2581" max="2581" width="0" style="476" hidden="1" customWidth="1"/>
    <col min="2582" max="2582" width="3.7109375" style="476" customWidth="1"/>
    <col min="2583" max="2583" width="11.140625" style="476" bestFit="1" customWidth="1"/>
    <col min="2584" max="2816" width="10.5703125" style="476"/>
    <col min="2817" max="2824" width="0" style="476" hidden="1" customWidth="1"/>
    <col min="2825" max="2827" width="3.7109375" style="476" customWidth="1"/>
    <col min="2828" max="2828" width="12.7109375" style="476" customWidth="1"/>
    <col min="2829" max="2829" width="51.140625" style="476" customWidth="1"/>
    <col min="2830" max="2830" width="0" style="476" hidden="1" customWidth="1"/>
    <col min="2831" max="2831" width="18.7109375" style="476" customWidth="1"/>
    <col min="2832" max="2833" width="0" style="476" hidden="1" customWidth="1"/>
    <col min="2834" max="2834" width="11.7109375" style="476" customWidth="1"/>
    <col min="2835" max="2835" width="6.42578125" style="476" bestFit="1" customWidth="1"/>
    <col min="2836" max="2836" width="11.7109375" style="476" customWidth="1"/>
    <col min="2837" max="2837" width="0" style="476" hidden="1" customWidth="1"/>
    <col min="2838" max="2838" width="3.7109375" style="476" customWidth="1"/>
    <col min="2839" max="2839" width="11.140625" style="476" bestFit="1" customWidth="1"/>
    <col min="2840" max="3072" width="10.5703125" style="476"/>
    <col min="3073" max="3080" width="0" style="476" hidden="1" customWidth="1"/>
    <col min="3081" max="3083" width="3.7109375" style="476" customWidth="1"/>
    <col min="3084" max="3084" width="12.7109375" style="476" customWidth="1"/>
    <col min="3085" max="3085" width="51.140625" style="476" customWidth="1"/>
    <col min="3086" max="3086" width="0" style="476" hidden="1" customWidth="1"/>
    <col min="3087" max="3087" width="18.7109375" style="476" customWidth="1"/>
    <col min="3088" max="3089" width="0" style="476" hidden="1" customWidth="1"/>
    <col min="3090" max="3090" width="11.7109375" style="476" customWidth="1"/>
    <col min="3091" max="3091" width="6.42578125" style="476" bestFit="1" customWidth="1"/>
    <col min="3092" max="3092" width="11.7109375" style="476" customWidth="1"/>
    <col min="3093" max="3093" width="0" style="476" hidden="1" customWidth="1"/>
    <col min="3094" max="3094" width="3.7109375" style="476" customWidth="1"/>
    <col min="3095" max="3095" width="11.140625" style="476" bestFit="1" customWidth="1"/>
    <col min="3096" max="3328" width="10.5703125" style="476"/>
    <col min="3329" max="3336" width="0" style="476" hidden="1" customWidth="1"/>
    <col min="3337" max="3339" width="3.7109375" style="476" customWidth="1"/>
    <col min="3340" max="3340" width="12.7109375" style="476" customWidth="1"/>
    <col min="3341" max="3341" width="51.140625" style="476" customWidth="1"/>
    <col min="3342" max="3342" width="0" style="476" hidden="1" customWidth="1"/>
    <col min="3343" max="3343" width="18.7109375" style="476" customWidth="1"/>
    <col min="3344" max="3345" width="0" style="476" hidden="1" customWidth="1"/>
    <col min="3346" max="3346" width="11.7109375" style="476" customWidth="1"/>
    <col min="3347" max="3347" width="6.42578125" style="476" bestFit="1" customWidth="1"/>
    <col min="3348" max="3348" width="11.7109375" style="476" customWidth="1"/>
    <col min="3349" max="3349" width="0" style="476" hidden="1" customWidth="1"/>
    <col min="3350" max="3350" width="3.7109375" style="476" customWidth="1"/>
    <col min="3351" max="3351" width="11.140625" style="476" bestFit="1" customWidth="1"/>
    <col min="3352" max="3584" width="10.5703125" style="476"/>
    <col min="3585" max="3592" width="0" style="476" hidden="1" customWidth="1"/>
    <col min="3593" max="3595" width="3.7109375" style="476" customWidth="1"/>
    <col min="3596" max="3596" width="12.7109375" style="476" customWidth="1"/>
    <col min="3597" max="3597" width="51.140625" style="476" customWidth="1"/>
    <col min="3598" max="3598" width="0" style="476" hidden="1" customWidth="1"/>
    <col min="3599" max="3599" width="18.7109375" style="476" customWidth="1"/>
    <col min="3600" max="3601" width="0" style="476" hidden="1" customWidth="1"/>
    <col min="3602" max="3602" width="11.7109375" style="476" customWidth="1"/>
    <col min="3603" max="3603" width="6.42578125" style="476" bestFit="1" customWidth="1"/>
    <col min="3604" max="3604" width="11.7109375" style="476" customWidth="1"/>
    <col min="3605" max="3605" width="0" style="476" hidden="1" customWidth="1"/>
    <col min="3606" max="3606" width="3.7109375" style="476" customWidth="1"/>
    <col min="3607" max="3607" width="11.140625" style="476" bestFit="1" customWidth="1"/>
    <col min="3608" max="3840" width="10.5703125" style="476"/>
    <col min="3841" max="3848" width="0" style="476" hidden="1" customWidth="1"/>
    <col min="3849" max="3851" width="3.7109375" style="476" customWidth="1"/>
    <col min="3852" max="3852" width="12.7109375" style="476" customWidth="1"/>
    <col min="3853" max="3853" width="51.140625" style="476" customWidth="1"/>
    <col min="3854" max="3854" width="0" style="476" hidden="1" customWidth="1"/>
    <col min="3855" max="3855" width="18.7109375" style="476" customWidth="1"/>
    <col min="3856" max="3857" width="0" style="476" hidden="1" customWidth="1"/>
    <col min="3858" max="3858" width="11.7109375" style="476" customWidth="1"/>
    <col min="3859" max="3859" width="6.42578125" style="476" bestFit="1" customWidth="1"/>
    <col min="3860" max="3860" width="11.7109375" style="476" customWidth="1"/>
    <col min="3861" max="3861" width="0" style="476" hidden="1" customWidth="1"/>
    <col min="3862" max="3862" width="3.7109375" style="476" customWidth="1"/>
    <col min="3863" max="3863" width="11.140625" style="476" bestFit="1" customWidth="1"/>
    <col min="3864" max="4096" width="10.5703125" style="476"/>
    <col min="4097" max="4104" width="0" style="476" hidden="1" customWidth="1"/>
    <col min="4105" max="4107" width="3.7109375" style="476" customWidth="1"/>
    <col min="4108" max="4108" width="12.7109375" style="476" customWidth="1"/>
    <col min="4109" max="4109" width="51.140625" style="476" customWidth="1"/>
    <col min="4110" max="4110" width="0" style="476" hidden="1" customWidth="1"/>
    <col min="4111" max="4111" width="18.7109375" style="476" customWidth="1"/>
    <col min="4112" max="4113" width="0" style="476" hidden="1" customWidth="1"/>
    <col min="4114" max="4114" width="11.7109375" style="476" customWidth="1"/>
    <col min="4115" max="4115" width="6.42578125" style="476" bestFit="1" customWidth="1"/>
    <col min="4116" max="4116" width="11.7109375" style="476" customWidth="1"/>
    <col min="4117" max="4117" width="0" style="476" hidden="1" customWidth="1"/>
    <col min="4118" max="4118" width="3.7109375" style="476" customWidth="1"/>
    <col min="4119" max="4119" width="11.140625" style="476" bestFit="1" customWidth="1"/>
    <col min="4120" max="4352" width="10.5703125" style="476"/>
    <col min="4353" max="4360" width="0" style="476" hidden="1" customWidth="1"/>
    <col min="4361" max="4363" width="3.7109375" style="476" customWidth="1"/>
    <col min="4364" max="4364" width="12.7109375" style="476" customWidth="1"/>
    <col min="4365" max="4365" width="51.140625" style="476" customWidth="1"/>
    <col min="4366" max="4366" width="0" style="476" hidden="1" customWidth="1"/>
    <col min="4367" max="4367" width="18.7109375" style="476" customWidth="1"/>
    <col min="4368" max="4369" width="0" style="476" hidden="1" customWidth="1"/>
    <col min="4370" max="4370" width="11.7109375" style="476" customWidth="1"/>
    <col min="4371" max="4371" width="6.42578125" style="476" bestFit="1" customWidth="1"/>
    <col min="4372" max="4372" width="11.7109375" style="476" customWidth="1"/>
    <col min="4373" max="4373" width="0" style="476" hidden="1" customWidth="1"/>
    <col min="4374" max="4374" width="3.7109375" style="476" customWidth="1"/>
    <col min="4375" max="4375" width="11.140625" style="476" bestFit="1" customWidth="1"/>
    <col min="4376" max="4608" width="10.5703125" style="476"/>
    <col min="4609" max="4616" width="0" style="476" hidden="1" customWidth="1"/>
    <col min="4617" max="4619" width="3.7109375" style="476" customWidth="1"/>
    <col min="4620" max="4620" width="12.7109375" style="476" customWidth="1"/>
    <col min="4621" max="4621" width="51.140625" style="476" customWidth="1"/>
    <col min="4622" max="4622" width="0" style="476" hidden="1" customWidth="1"/>
    <col min="4623" max="4623" width="18.7109375" style="476" customWidth="1"/>
    <col min="4624" max="4625" width="0" style="476" hidden="1" customWidth="1"/>
    <col min="4626" max="4626" width="11.7109375" style="476" customWidth="1"/>
    <col min="4627" max="4627" width="6.42578125" style="476" bestFit="1" customWidth="1"/>
    <col min="4628" max="4628" width="11.7109375" style="476" customWidth="1"/>
    <col min="4629" max="4629" width="0" style="476" hidden="1" customWidth="1"/>
    <col min="4630" max="4630" width="3.7109375" style="476" customWidth="1"/>
    <col min="4631" max="4631" width="11.140625" style="476" bestFit="1" customWidth="1"/>
    <col min="4632" max="4864" width="10.5703125" style="476"/>
    <col min="4865" max="4872" width="0" style="476" hidden="1" customWidth="1"/>
    <col min="4873" max="4875" width="3.7109375" style="476" customWidth="1"/>
    <col min="4876" max="4876" width="12.7109375" style="476" customWidth="1"/>
    <col min="4877" max="4877" width="51.140625" style="476" customWidth="1"/>
    <col min="4878" max="4878" width="0" style="476" hidden="1" customWidth="1"/>
    <col min="4879" max="4879" width="18.7109375" style="476" customWidth="1"/>
    <col min="4880" max="4881" width="0" style="476" hidden="1" customWidth="1"/>
    <col min="4882" max="4882" width="11.7109375" style="476" customWidth="1"/>
    <col min="4883" max="4883" width="6.42578125" style="476" bestFit="1" customWidth="1"/>
    <col min="4884" max="4884" width="11.7109375" style="476" customWidth="1"/>
    <col min="4885" max="4885" width="0" style="476" hidden="1" customWidth="1"/>
    <col min="4886" max="4886" width="3.7109375" style="476" customWidth="1"/>
    <col min="4887" max="4887" width="11.140625" style="476" bestFit="1" customWidth="1"/>
    <col min="4888" max="5120" width="10.5703125" style="476"/>
    <col min="5121" max="5128" width="0" style="476" hidden="1" customWidth="1"/>
    <col min="5129" max="5131" width="3.7109375" style="476" customWidth="1"/>
    <col min="5132" max="5132" width="12.7109375" style="476" customWidth="1"/>
    <col min="5133" max="5133" width="51.140625" style="476" customWidth="1"/>
    <col min="5134" max="5134" width="0" style="476" hidden="1" customWidth="1"/>
    <col min="5135" max="5135" width="18.7109375" style="476" customWidth="1"/>
    <col min="5136" max="5137" width="0" style="476" hidden="1" customWidth="1"/>
    <col min="5138" max="5138" width="11.7109375" style="476" customWidth="1"/>
    <col min="5139" max="5139" width="6.42578125" style="476" bestFit="1" customWidth="1"/>
    <col min="5140" max="5140" width="11.7109375" style="476" customWidth="1"/>
    <col min="5141" max="5141" width="0" style="476" hidden="1" customWidth="1"/>
    <col min="5142" max="5142" width="3.7109375" style="476" customWidth="1"/>
    <col min="5143" max="5143" width="11.140625" style="476" bestFit="1" customWidth="1"/>
    <col min="5144" max="5376" width="10.5703125" style="476"/>
    <col min="5377" max="5384" width="0" style="476" hidden="1" customWidth="1"/>
    <col min="5385" max="5387" width="3.7109375" style="476" customWidth="1"/>
    <col min="5388" max="5388" width="12.7109375" style="476" customWidth="1"/>
    <col min="5389" max="5389" width="51.140625" style="476" customWidth="1"/>
    <col min="5390" max="5390" width="0" style="476" hidden="1" customWidth="1"/>
    <col min="5391" max="5391" width="18.7109375" style="476" customWidth="1"/>
    <col min="5392" max="5393" width="0" style="476" hidden="1" customWidth="1"/>
    <col min="5394" max="5394" width="11.7109375" style="476" customWidth="1"/>
    <col min="5395" max="5395" width="6.42578125" style="476" bestFit="1" customWidth="1"/>
    <col min="5396" max="5396" width="11.7109375" style="476" customWidth="1"/>
    <col min="5397" max="5397" width="0" style="476" hidden="1" customWidth="1"/>
    <col min="5398" max="5398" width="3.7109375" style="476" customWidth="1"/>
    <col min="5399" max="5399" width="11.140625" style="476" bestFit="1" customWidth="1"/>
    <col min="5400" max="5632" width="10.5703125" style="476"/>
    <col min="5633" max="5640" width="0" style="476" hidden="1" customWidth="1"/>
    <col min="5641" max="5643" width="3.7109375" style="476" customWidth="1"/>
    <col min="5644" max="5644" width="12.7109375" style="476" customWidth="1"/>
    <col min="5645" max="5645" width="51.140625" style="476" customWidth="1"/>
    <col min="5646" max="5646" width="0" style="476" hidden="1" customWidth="1"/>
    <col min="5647" max="5647" width="18.7109375" style="476" customWidth="1"/>
    <col min="5648" max="5649" width="0" style="476" hidden="1" customWidth="1"/>
    <col min="5650" max="5650" width="11.7109375" style="476" customWidth="1"/>
    <col min="5651" max="5651" width="6.42578125" style="476" bestFit="1" customWidth="1"/>
    <col min="5652" max="5652" width="11.7109375" style="476" customWidth="1"/>
    <col min="5653" max="5653" width="0" style="476" hidden="1" customWidth="1"/>
    <col min="5654" max="5654" width="3.7109375" style="476" customWidth="1"/>
    <col min="5655" max="5655" width="11.140625" style="476" bestFit="1" customWidth="1"/>
    <col min="5656" max="5888" width="10.5703125" style="476"/>
    <col min="5889" max="5896" width="0" style="476" hidden="1" customWidth="1"/>
    <col min="5897" max="5899" width="3.7109375" style="476" customWidth="1"/>
    <col min="5900" max="5900" width="12.7109375" style="476" customWidth="1"/>
    <col min="5901" max="5901" width="51.140625" style="476" customWidth="1"/>
    <col min="5902" max="5902" width="0" style="476" hidden="1" customWidth="1"/>
    <col min="5903" max="5903" width="18.7109375" style="476" customWidth="1"/>
    <col min="5904" max="5905" width="0" style="476" hidden="1" customWidth="1"/>
    <col min="5906" max="5906" width="11.7109375" style="476" customWidth="1"/>
    <col min="5907" max="5907" width="6.42578125" style="476" bestFit="1" customWidth="1"/>
    <col min="5908" max="5908" width="11.7109375" style="476" customWidth="1"/>
    <col min="5909" max="5909" width="0" style="476" hidden="1" customWidth="1"/>
    <col min="5910" max="5910" width="3.7109375" style="476" customWidth="1"/>
    <col min="5911" max="5911" width="11.140625" style="476" bestFit="1" customWidth="1"/>
    <col min="5912" max="6144" width="10.5703125" style="476"/>
    <col min="6145" max="6152" width="0" style="476" hidden="1" customWidth="1"/>
    <col min="6153" max="6155" width="3.7109375" style="476" customWidth="1"/>
    <col min="6156" max="6156" width="12.7109375" style="476" customWidth="1"/>
    <col min="6157" max="6157" width="51.140625" style="476" customWidth="1"/>
    <col min="6158" max="6158" width="0" style="476" hidden="1" customWidth="1"/>
    <col min="6159" max="6159" width="18.7109375" style="476" customWidth="1"/>
    <col min="6160" max="6161" width="0" style="476" hidden="1" customWidth="1"/>
    <col min="6162" max="6162" width="11.7109375" style="476" customWidth="1"/>
    <col min="6163" max="6163" width="6.42578125" style="476" bestFit="1" customWidth="1"/>
    <col min="6164" max="6164" width="11.7109375" style="476" customWidth="1"/>
    <col min="6165" max="6165" width="0" style="476" hidden="1" customWidth="1"/>
    <col min="6166" max="6166" width="3.7109375" style="476" customWidth="1"/>
    <col min="6167" max="6167" width="11.140625" style="476" bestFit="1" customWidth="1"/>
    <col min="6168" max="6400" width="10.5703125" style="476"/>
    <col min="6401" max="6408" width="0" style="476" hidden="1" customWidth="1"/>
    <col min="6409" max="6411" width="3.7109375" style="476" customWidth="1"/>
    <col min="6412" max="6412" width="12.7109375" style="476" customWidth="1"/>
    <col min="6413" max="6413" width="51.140625" style="476" customWidth="1"/>
    <col min="6414" max="6414" width="0" style="476" hidden="1" customWidth="1"/>
    <col min="6415" max="6415" width="18.7109375" style="476" customWidth="1"/>
    <col min="6416" max="6417" width="0" style="476" hidden="1" customWidth="1"/>
    <col min="6418" max="6418" width="11.7109375" style="476" customWidth="1"/>
    <col min="6419" max="6419" width="6.42578125" style="476" bestFit="1" customWidth="1"/>
    <col min="6420" max="6420" width="11.7109375" style="476" customWidth="1"/>
    <col min="6421" max="6421" width="0" style="476" hidden="1" customWidth="1"/>
    <col min="6422" max="6422" width="3.7109375" style="476" customWidth="1"/>
    <col min="6423" max="6423" width="11.140625" style="476" bestFit="1" customWidth="1"/>
    <col min="6424" max="6656" width="10.5703125" style="476"/>
    <col min="6657" max="6664" width="0" style="476" hidden="1" customWidth="1"/>
    <col min="6665" max="6667" width="3.7109375" style="476" customWidth="1"/>
    <col min="6668" max="6668" width="12.7109375" style="476" customWidth="1"/>
    <col min="6669" max="6669" width="51.140625" style="476" customWidth="1"/>
    <col min="6670" max="6670" width="0" style="476" hidden="1" customWidth="1"/>
    <col min="6671" max="6671" width="18.7109375" style="476" customWidth="1"/>
    <col min="6672" max="6673" width="0" style="476" hidden="1" customWidth="1"/>
    <col min="6674" max="6674" width="11.7109375" style="476" customWidth="1"/>
    <col min="6675" max="6675" width="6.42578125" style="476" bestFit="1" customWidth="1"/>
    <col min="6676" max="6676" width="11.7109375" style="476" customWidth="1"/>
    <col min="6677" max="6677" width="0" style="476" hidden="1" customWidth="1"/>
    <col min="6678" max="6678" width="3.7109375" style="476" customWidth="1"/>
    <col min="6679" max="6679" width="11.140625" style="476" bestFit="1" customWidth="1"/>
    <col min="6680" max="6912" width="10.5703125" style="476"/>
    <col min="6913" max="6920" width="0" style="476" hidden="1" customWidth="1"/>
    <col min="6921" max="6923" width="3.7109375" style="476" customWidth="1"/>
    <col min="6924" max="6924" width="12.7109375" style="476" customWidth="1"/>
    <col min="6925" max="6925" width="51.140625" style="476" customWidth="1"/>
    <col min="6926" max="6926" width="0" style="476" hidden="1" customWidth="1"/>
    <col min="6927" max="6927" width="18.7109375" style="476" customWidth="1"/>
    <col min="6928" max="6929" width="0" style="476" hidden="1" customWidth="1"/>
    <col min="6930" max="6930" width="11.7109375" style="476" customWidth="1"/>
    <col min="6931" max="6931" width="6.42578125" style="476" bestFit="1" customWidth="1"/>
    <col min="6932" max="6932" width="11.7109375" style="476" customWidth="1"/>
    <col min="6933" max="6933" width="0" style="476" hidden="1" customWidth="1"/>
    <col min="6934" max="6934" width="3.7109375" style="476" customWidth="1"/>
    <col min="6935" max="6935" width="11.140625" style="476" bestFit="1" customWidth="1"/>
    <col min="6936" max="7168" width="10.5703125" style="476"/>
    <col min="7169" max="7176" width="0" style="476" hidden="1" customWidth="1"/>
    <col min="7177" max="7179" width="3.7109375" style="476" customWidth="1"/>
    <col min="7180" max="7180" width="12.7109375" style="476" customWidth="1"/>
    <col min="7181" max="7181" width="51.140625" style="476" customWidth="1"/>
    <col min="7182" max="7182" width="0" style="476" hidden="1" customWidth="1"/>
    <col min="7183" max="7183" width="18.7109375" style="476" customWidth="1"/>
    <col min="7184" max="7185" width="0" style="476" hidden="1" customWidth="1"/>
    <col min="7186" max="7186" width="11.7109375" style="476" customWidth="1"/>
    <col min="7187" max="7187" width="6.42578125" style="476" bestFit="1" customWidth="1"/>
    <col min="7188" max="7188" width="11.7109375" style="476" customWidth="1"/>
    <col min="7189" max="7189" width="0" style="476" hidden="1" customWidth="1"/>
    <col min="7190" max="7190" width="3.7109375" style="476" customWidth="1"/>
    <col min="7191" max="7191" width="11.140625" style="476" bestFit="1" customWidth="1"/>
    <col min="7192" max="7424" width="10.5703125" style="476"/>
    <col min="7425" max="7432" width="0" style="476" hidden="1" customWidth="1"/>
    <col min="7433" max="7435" width="3.7109375" style="476" customWidth="1"/>
    <col min="7436" max="7436" width="12.7109375" style="476" customWidth="1"/>
    <col min="7437" max="7437" width="51.140625" style="476" customWidth="1"/>
    <col min="7438" max="7438" width="0" style="476" hidden="1" customWidth="1"/>
    <col min="7439" max="7439" width="18.7109375" style="476" customWidth="1"/>
    <col min="7440" max="7441" width="0" style="476" hidden="1" customWidth="1"/>
    <col min="7442" max="7442" width="11.7109375" style="476" customWidth="1"/>
    <col min="7443" max="7443" width="6.42578125" style="476" bestFit="1" customWidth="1"/>
    <col min="7444" max="7444" width="11.7109375" style="476" customWidth="1"/>
    <col min="7445" max="7445" width="0" style="476" hidden="1" customWidth="1"/>
    <col min="7446" max="7446" width="3.7109375" style="476" customWidth="1"/>
    <col min="7447" max="7447" width="11.140625" style="476" bestFit="1" customWidth="1"/>
    <col min="7448" max="7680" width="10.5703125" style="476"/>
    <col min="7681" max="7688" width="0" style="476" hidden="1" customWidth="1"/>
    <col min="7689" max="7691" width="3.7109375" style="476" customWidth="1"/>
    <col min="7692" max="7692" width="12.7109375" style="476" customWidth="1"/>
    <col min="7693" max="7693" width="51.140625" style="476" customWidth="1"/>
    <col min="7694" max="7694" width="0" style="476" hidden="1" customWidth="1"/>
    <col min="7695" max="7695" width="18.7109375" style="476" customWidth="1"/>
    <col min="7696" max="7697" width="0" style="476" hidden="1" customWidth="1"/>
    <col min="7698" max="7698" width="11.7109375" style="476" customWidth="1"/>
    <col min="7699" max="7699" width="6.42578125" style="476" bestFit="1" customWidth="1"/>
    <col min="7700" max="7700" width="11.7109375" style="476" customWidth="1"/>
    <col min="7701" max="7701" width="0" style="476" hidden="1" customWidth="1"/>
    <col min="7702" max="7702" width="3.7109375" style="476" customWidth="1"/>
    <col min="7703" max="7703" width="11.140625" style="476" bestFit="1" customWidth="1"/>
    <col min="7704" max="7936" width="10.5703125" style="476"/>
    <col min="7937" max="7944" width="0" style="476" hidden="1" customWidth="1"/>
    <col min="7945" max="7947" width="3.7109375" style="476" customWidth="1"/>
    <col min="7948" max="7948" width="12.7109375" style="476" customWidth="1"/>
    <col min="7949" max="7949" width="51.140625" style="476" customWidth="1"/>
    <col min="7950" max="7950" width="0" style="476" hidden="1" customWidth="1"/>
    <col min="7951" max="7951" width="18.7109375" style="476" customWidth="1"/>
    <col min="7952" max="7953" width="0" style="476" hidden="1" customWidth="1"/>
    <col min="7954" max="7954" width="11.7109375" style="476" customWidth="1"/>
    <col min="7955" max="7955" width="6.42578125" style="476" bestFit="1" customWidth="1"/>
    <col min="7956" max="7956" width="11.7109375" style="476" customWidth="1"/>
    <col min="7957" max="7957" width="0" style="476" hidden="1" customWidth="1"/>
    <col min="7958" max="7958" width="3.7109375" style="476" customWidth="1"/>
    <col min="7959" max="7959" width="11.140625" style="476" bestFit="1" customWidth="1"/>
    <col min="7960" max="8192" width="10.5703125" style="476"/>
    <col min="8193" max="8200" width="0" style="476" hidden="1" customWidth="1"/>
    <col min="8201" max="8203" width="3.7109375" style="476" customWidth="1"/>
    <col min="8204" max="8204" width="12.7109375" style="476" customWidth="1"/>
    <col min="8205" max="8205" width="51.140625" style="476" customWidth="1"/>
    <col min="8206" max="8206" width="0" style="476" hidden="1" customWidth="1"/>
    <col min="8207" max="8207" width="18.7109375" style="476" customWidth="1"/>
    <col min="8208" max="8209" width="0" style="476" hidden="1" customWidth="1"/>
    <col min="8210" max="8210" width="11.7109375" style="476" customWidth="1"/>
    <col min="8211" max="8211" width="6.42578125" style="476" bestFit="1" customWidth="1"/>
    <col min="8212" max="8212" width="11.7109375" style="476" customWidth="1"/>
    <col min="8213" max="8213" width="0" style="476" hidden="1" customWidth="1"/>
    <col min="8214" max="8214" width="3.7109375" style="476" customWidth="1"/>
    <col min="8215" max="8215" width="11.140625" style="476" bestFit="1" customWidth="1"/>
    <col min="8216" max="8448" width="10.5703125" style="476"/>
    <col min="8449" max="8456" width="0" style="476" hidden="1" customWidth="1"/>
    <col min="8457" max="8459" width="3.7109375" style="476" customWidth="1"/>
    <col min="8460" max="8460" width="12.7109375" style="476" customWidth="1"/>
    <col min="8461" max="8461" width="51.140625" style="476" customWidth="1"/>
    <col min="8462" max="8462" width="0" style="476" hidden="1" customWidth="1"/>
    <col min="8463" max="8463" width="18.7109375" style="476" customWidth="1"/>
    <col min="8464" max="8465" width="0" style="476" hidden="1" customWidth="1"/>
    <col min="8466" max="8466" width="11.7109375" style="476" customWidth="1"/>
    <col min="8467" max="8467" width="6.42578125" style="476" bestFit="1" customWidth="1"/>
    <col min="8468" max="8468" width="11.7109375" style="476" customWidth="1"/>
    <col min="8469" max="8469" width="0" style="476" hidden="1" customWidth="1"/>
    <col min="8470" max="8470" width="3.7109375" style="476" customWidth="1"/>
    <col min="8471" max="8471" width="11.140625" style="476" bestFit="1" customWidth="1"/>
    <col min="8472" max="8704" width="10.5703125" style="476"/>
    <col min="8705" max="8712" width="0" style="476" hidden="1" customWidth="1"/>
    <col min="8713" max="8715" width="3.7109375" style="476" customWidth="1"/>
    <col min="8716" max="8716" width="12.7109375" style="476" customWidth="1"/>
    <col min="8717" max="8717" width="51.140625" style="476" customWidth="1"/>
    <col min="8718" max="8718" width="0" style="476" hidden="1" customWidth="1"/>
    <col min="8719" max="8719" width="18.7109375" style="476" customWidth="1"/>
    <col min="8720" max="8721" width="0" style="476" hidden="1" customWidth="1"/>
    <col min="8722" max="8722" width="11.7109375" style="476" customWidth="1"/>
    <col min="8723" max="8723" width="6.42578125" style="476" bestFit="1" customWidth="1"/>
    <col min="8724" max="8724" width="11.7109375" style="476" customWidth="1"/>
    <col min="8725" max="8725" width="0" style="476" hidden="1" customWidth="1"/>
    <col min="8726" max="8726" width="3.7109375" style="476" customWidth="1"/>
    <col min="8727" max="8727" width="11.140625" style="476" bestFit="1" customWidth="1"/>
    <col min="8728" max="8960" width="10.5703125" style="476"/>
    <col min="8961" max="8968" width="0" style="476" hidden="1" customWidth="1"/>
    <col min="8969" max="8971" width="3.7109375" style="476" customWidth="1"/>
    <col min="8972" max="8972" width="12.7109375" style="476" customWidth="1"/>
    <col min="8973" max="8973" width="51.140625" style="476" customWidth="1"/>
    <col min="8974" max="8974" width="0" style="476" hidden="1" customWidth="1"/>
    <col min="8975" max="8975" width="18.7109375" style="476" customWidth="1"/>
    <col min="8976" max="8977" width="0" style="476" hidden="1" customWidth="1"/>
    <col min="8978" max="8978" width="11.7109375" style="476" customWidth="1"/>
    <col min="8979" max="8979" width="6.42578125" style="476" bestFit="1" customWidth="1"/>
    <col min="8980" max="8980" width="11.7109375" style="476" customWidth="1"/>
    <col min="8981" max="8981" width="0" style="476" hidden="1" customWidth="1"/>
    <col min="8982" max="8982" width="3.7109375" style="476" customWidth="1"/>
    <col min="8983" max="8983" width="11.140625" style="476" bestFit="1" customWidth="1"/>
    <col min="8984" max="9216" width="10.5703125" style="476"/>
    <col min="9217" max="9224" width="0" style="476" hidden="1" customWidth="1"/>
    <col min="9225" max="9227" width="3.7109375" style="476" customWidth="1"/>
    <col min="9228" max="9228" width="12.7109375" style="476" customWidth="1"/>
    <col min="9229" max="9229" width="51.140625" style="476" customWidth="1"/>
    <col min="9230" max="9230" width="0" style="476" hidden="1" customWidth="1"/>
    <col min="9231" max="9231" width="18.7109375" style="476" customWidth="1"/>
    <col min="9232" max="9233" width="0" style="476" hidden="1" customWidth="1"/>
    <col min="9234" max="9234" width="11.7109375" style="476" customWidth="1"/>
    <col min="9235" max="9235" width="6.42578125" style="476" bestFit="1" customWidth="1"/>
    <col min="9236" max="9236" width="11.7109375" style="476" customWidth="1"/>
    <col min="9237" max="9237" width="0" style="476" hidden="1" customWidth="1"/>
    <col min="9238" max="9238" width="3.7109375" style="476" customWidth="1"/>
    <col min="9239" max="9239" width="11.140625" style="476" bestFit="1" customWidth="1"/>
    <col min="9240" max="9472" width="10.5703125" style="476"/>
    <col min="9473" max="9480" width="0" style="476" hidden="1" customWidth="1"/>
    <col min="9481" max="9483" width="3.7109375" style="476" customWidth="1"/>
    <col min="9484" max="9484" width="12.7109375" style="476" customWidth="1"/>
    <col min="9485" max="9485" width="51.140625" style="476" customWidth="1"/>
    <col min="9486" max="9486" width="0" style="476" hidden="1" customWidth="1"/>
    <col min="9487" max="9487" width="18.7109375" style="476" customWidth="1"/>
    <col min="9488" max="9489" width="0" style="476" hidden="1" customWidth="1"/>
    <col min="9490" max="9490" width="11.7109375" style="476" customWidth="1"/>
    <col min="9491" max="9491" width="6.42578125" style="476" bestFit="1" customWidth="1"/>
    <col min="9492" max="9492" width="11.7109375" style="476" customWidth="1"/>
    <col min="9493" max="9493" width="0" style="476" hidden="1" customWidth="1"/>
    <col min="9494" max="9494" width="3.7109375" style="476" customWidth="1"/>
    <col min="9495" max="9495" width="11.140625" style="476" bestFit="1" customWidth="1"/>
    <col min="9496" max="9728" width="10.5703125" style="476"/>
    <col min="9729" max="9736" width="0" style="476" hidden="1" customWidth="1"/>
    <col min="9737" max="9739" width="3.7109375" style="476" customWidth="1"/>
    <col min="9740" max="9740" width="12.7109375" style="476" customWidth="1"/>
    <col min="9741" max="9741" width="51.140625" style="476" customWidth="1"/>
    <col min="9742" max="9742" width="0" style="476" hidden="1" customWidth="1"/>
    <col min="9743" max="9743" width="18.7109375" style="476" customWidth="1"/>
    <col min="9744" max="9745" width="0" style="476" hidden="1" customWidth="1"/>
    <col min="9746" max="9746" width="11.7109375" style="476" customWidth="1"/>
    <col min="9747" max="9747" width="6.42578125" style="476" bestFit="1" customWidth="1"/>
    <col min="9748" max="9748" width="11.7109375" style="476" customWidth="1"/>
    <col min="9749" max="9749" width="0" style="476" hidden="1" customWidth="1"/>
    <col min="9750" max="9750" width="3.7109375" style="476" customWidth="1"/>
    <col min="9751" max="9751" width="11.140625" style="476" bestFit="1" customWidth="1"/>
    <col min="9752" max="9984" width="10.5703125" style="476"/>
    <col min="9985" max="9992" width="0" style="476" hidden="1" customWidth="1"/>
    <col min="9993" max="9995" width="3.7109375" style="476" customWidth="1"/>
    <col min="9996" max="9996" width="12.7109375" style="476" customWidth="1"/>
    <col min="9997" max="9997" width="51.140625" style="476" customWidth="1"/>
    <col min="9998" max="9998" width="0" style="476" hidden="1" customWidth="1"/>
    <col min="9999" max="9999" width="18.7109375" style="476" customWidth="1"/>
    <col min="10000" max="10001" width="0" style="476" hidden="1" customWidth="1"/>
    <col min="10002" max="10002" width="11.7109375" style="476" customWidth="1"/>
    <col min="10003" max="10003" width="6.42578125" style="476" bestFit="1" customWidth="1"/>
    <col min="10004" max="10004" width="11.7109375" style="476" customWidth="1"/>
    <col min="10005" max="10005" width="0" style="476" hidden="1" customWidth="1"/>
    <col min="10006" max="10006" width="3.7109375" style="476" customWidth="1"/>
    <col min="10007" max="10007" width="11.140625" style="476" bestFit="1" customWidth="1"/>
    <col min="10008" max="10240" width="10.5703125" style="476"/>
    <col min="10241" max="10248" width="0" style="476" hidden="1" customWidth="1"/>
    <col min="10249" max="10251" width="3.7109375" style="476" customWidth="1"/>
    <col min="10252" max="10252" width="12.7109375" style="476" customWidth="1"/>
    <col min="10253" max="10253" width="51.140625" style="476" customWidth="1"/>
    <col min="10254" max="10254" width="0" style="476" hidden="1" customWidth="1"/>
    <col min="10255" max="10255" width="18.7109375" style="476" customWidth="1"/>
    <col min="10256" max="10257" width="0" style="476" hidden="1" customWidth="1"/>
    <col min="10258" max="10258" width="11.7109375" style="476" customWidth="1"/>
    <col min="10259" max="10259" width="6.42578125" style="476" bestFit="1" customWidth="1"/>
    <col min="10260" max="10260" width="11.7109375" style="476" customWidth="1"/>
    <col min="10261" max="10261" width="0" style="476" hidden="1" customWidth="1"/>
    <col min="10262" max="10262" width="3.7109375" style="476" customWidth="1"/>
    <col min="10263" max="10263" width="11.140625" style="476" bestFit="1" customWidth="1"/>
    <col min="10264" max="10496" width="10.5703125" style="476"/>
    <col min="10497" max="10504" width="0" style="476" hidden="1" customWidth="1"/>
    <col min="10505" max="10507" width="3.7109375" style="476" customWidth="1"/>
    <col min="10508" max="10508" width="12.7109375" style="476" customWidth="1"/>
    <col min="10509" max="10509" width="51.140625" style="476" customWidth="1"/>
    <col min="10510" max="10510" width="0" style="476" hidden="1" customWidth="1"/>
    <col min="10511" max="10511" width="18.7109375" style="476" customWidth="1"/>
    <col min="10512" max="10513" width="0" style="476" hidden="1" customWidth="1"/>
    <col min="10514" max="10514" width="11.7109375" style="476" customWidth="1"/>
    <col min="10515" max="10515" width="6.42578125" style="476" bestFit="1" customWidth="1"/>
    <col min="10516" max="10516" width="11.7109375" style="476" customWidth="1"/>
    <col min="10517" max="10517" width="0" style="476" hidden="1" customWidth="1"/>
    <col min="10518" max="10518" width="3.7109375" style="476" customWidth="1"/>
    <col min="10519" max="10519" width="11.140625" style="476" bestFit="1" customWidth="1"/>
    <col min="10520" max="10752" width="10.5703125" style="476"/>
    <col min="10753" max="10760" width="0" style="476" hidden="1" customWidth="1"/>
    <col min="10761" max="10763" width="3.7109375" style="476" customWidth="1"/>
    <col min="10764" max="10764" width="12.7109375" style="476" customWidth="1"/>
    <col min="10765" max="10765" width="51.140625" style="476" customWidth="1"/>
    <col min="10766" max="10766" width="0" style="476" hidden="1" customWidth="1"/>
    <col min="10767" max="10767" width="18.7109375" style="476" customWidth="1"/>
    <col min="10768" max="10769" width="0" style="476" hidden="1" customWidth="1"/>
    <col min="10770" max="10770" width="11.7109375" style="476" customWidth="1"/>
    <col min="10771" max="10771" width="6.42578125" style="476" bestFit="1" customWidth="1"/>
    <col min="10772" max="10772" width="11.7109375" style="476" customWidth="1"/>
    <col min="10773" max="10773" width="0" style="476" hidden="1" customWidth="1"/>
    <col min="10774" max="10774" width="3.7109375" style="476" customWidth="1"/>
    <col min="10775" max="10775" width="11.140625" style="476" bestFit="1" customWidth="1"/>
    <col min="10776" max="11008" width="10.5703125" style="476"/>
    <col min="11009" max="11016" width="0" style="476" hidden="1" customWidth="1"/>
    <col min="11017" max="11019" width="3.7109375" style="476" customWidth="1"/>
    <col min="11020" max="11020" width="12.7109375" style="476" customWidth="1"/>
    <col min="11021" max="11021" width="51.140625" style="476" customWidth="1"/>
    <col min="11022" max="11022" width="0" style="476" hidden="1" customWidth="1"/>
    <col min="11023" max="11023" width="18.7109375" style="476" customWidth="1"/>
    <col min="11024" max="11025" width="0" style="476" hidden="1" customWidth="1"/>
    <col min="11026" max="11026" width="11.7109375" style="476" customWidth="1"/>
    <col min="11027" max="11027" width="6.42578125" style="476" bestFit="1" customWidth="1"/>
    <col min="11028" max="11028" width="11.7109375" style="476" customWidth="1"/>
    <col min="11029" max="11029" width="0" style="476" hidden="1" customWidth="1"/>
    <col min="11030" max="11030" width="3.7109375" style="476" customWidth="1"/>
    <col min="11031" max="11031" width="11.140625" style="476" bestFit="1" customWidth="1"/>
    <col min="11032" max="11264" width="10.5703125" style="476"/>
    <col min="11265" max="11272" width="0" style="476" hidden="1" customWidth="1"/>
    <col min="11273" max="11275" width="3.7109375" style="476" customWidth="1"/>
    <col min="11276" max="11276" width="12.7109375" style="476" customWidth="1"/>
    <col min="11277" max="11277" width="51.140625" style="476" customWidth="1"/>
    <col min="11278" max="11278" width="0" style="476" hidden="1" customWidth="1"/>
    <col min="11279" max="11279" width="18.7109375" style="476" customWidth="1"/>
    <col min="11280" max="11281" width="0" style="476" hidden="1" customWidth="1"/>
    <col min="11282" max="11282" width="11.7109375" style="476" customWidth="1"/>
    <col min="11283" max="11283" width="6.42578125" style="476" bestFit="1" customWidth="1"/>
    <col min="11284" max="11284" width="11.7109375" style="476" customWidth="1"/>
    <col min="11285" max="11285" width="0" style="476" hidden="1" customWidth="1"/>
    <col min="11286" max="11286" width="3.7109375" style="476" customWidth="1"/>
    <col min="11287" max="11287" width="11.140625" style="476" bestFit="1" customWidth="1"/>
    <col min="11288" max="11520" width="10.5703125" style="476"/>
    <col min="11521" max="11528" width="0" style="476" hidden="1" customWidth="1"/>
    <col min="11529" max="11531" width="3.7109375" style="476" customWidth="1"/>
    <col min="11532" max="11532" width="12.7109375" style="476" customWidth="1"/>
    <col min="11533" max="11533" width="51.140625" style="476" customWidth="1"/>
    <col min="11534" max="11534" width="0" style="476" hidden="1" customWidth="1"/>
    <col min="11535" max="11535" width="18.7109375" style="476" customWidth="1"/>
    <col min="11536" max="11537" width="0" style="476" hidden="1" customWidth="1"/>
    <col min="11538" max="11538" width="11.7109375" style="476" customWidth="1"/>
    <col min="11539" max="11539" width="6.42578125" style="476" bestFit="1" customWidth="1"/>
    <col min="11540" max="11540" width="11.7109375" style="476" customWidth="1"/>
    <col min="11541" max="11541" width="0" style="476" hidden="1" customWidth="1"/>
    <col min="11542" max="11542" width="3.7109375" style="476" customWidth="1"/>
    <col min="11543" max="11543" width="11.140625" style="476" bestFit="1" customWidth="1"/>
    <col min="11544" max="11776" width="10.5703125" style="476"/>
    <col min="11777" max="11784" width="0" style="476" hidden="1" customWidth="1"/>
    <col min="11785" max="11787" width="3.7109375" style="476" customWidth="1"/>
    <col min="11788" max="11788" width="12.7109375" style="476" customWidth="1"/>
    <col min="11789" max="11789" width="51.140625" style="476" customWidth="1"/>
    <col min="11790" max="11790" width="0" style="476" hidden="1" customWidth="1"/>
    <col min="11791" max="11791" width="18.7109375" style="476" customWidth="1"/>
    <col min="11792" max="11793" width="0" style="476" hidden="1" customWidth="1"/>
    <col min="11794" max="11794" width="11.7109375" style="476" customWidth="1"/>
    <col min="11795" max="11795" width="6.42578125" style="476" bestFit="1" customWidth="1"/>
    <col min="11796" max="11796" width="11.7109375" style="476" customWidth="1"/>
    <col min="11797" max="11797" width="0" style="476" hidden="1" customWidth="1"/>
    <col min="11798" max="11798" width="3.7109375" style="476" customWidth="1"/>
    <col min="11799" max="11799" width="11.140625" style="476" bestFit="1" customWidth="1"/>
    <col min="11800" max="12032" width="10.5703125" style="476"/>
    <col min="12033" max="12040" width="0" style="476" hidden="1" customWidth="1"/>
    <col min="12041" max="12043" width="3.7109375" style="476" customWidth="1"/>
    <col min="12044" max="12044" width="12.7109375" style="476" customWidth="1"/>
    <col min="12045" max="12045" width="51.140625" style="476" customWidth="1"/>
    <col min="12046" max="12046" width="0" style="476" hidden="1" customWidth="1"/>
    <col min="12047" max="12047" width="18.7109375" style="476" customWidth="1"/>
    <col min="12048" max="12049" width="0" style="476" hidden="1" customWidth="1"/>
    <col min="12050" max="12050" width="11.7109375" style="476" customWidth="1"/>
    <col min="12051" max="12051" width="6.42578125" style="476" bestFit="1" customWidth="1"/>
    <col min="12052" max="12052" width="11.7109375" style="476" customWidth="1"/>
    <col min="12053" max="12053" width="0" style="476" hidden="1" customWidth="1"/>
    <col min="12054" max="12054" width="3.7109375" style="476" customWidth="1"/>
    <col min="12055" max="12055" width="11.140625" style="476" bestFit="1" customWidth="1"/>
    <col min="12056" max="12288" width="10.5703125" style="476"/>
    <col min="12289" max="12296" width="0" style="476" hidden="1" customWidth="1"/>
    <col min="12297" max="12299" width="3.7109375" style="476" customWidth="1"/>
    <col min="12300" max="12300" width="12.7109375" style="476" customWidth="1"/>
    <col min="12301" max="12301" width="51.140625" style="476" customWidth="1"/>
    <col min="12302" max="12302" width="0" style="476" hidden="1" customWidth="1"/>
    <col min="12303" max="12303" width="18.7109375" style="476" customWidth="1"/>
    <col min="12304" max="12305" width="0" style="476" hidden="1" customWidth="1"/>
    <col min="12306" max="12306" width="11.7109375" style="476" customWidth="1"/>
    <col min="12307" max="12307" width="6.42578125" style="476" bestFit="1" customWidth="1"/>
    <col min="12308" max="12308" width="11.7109375" style="476" customWidth="1"/>
    <col min="12309" max="12309" width="0" style="476" hidden="1" customWidth="1"/>
    <col min="12310" max="12310" width="3.7109375" style="476" customWidth="1"/>
    <col min="12311" max="12311" width="11.140625" style="476" bestFit="1" customWidth="1"/>
    <col min="12312" max="12544" width="10.5703125" style="476"/>
    <col min="12545" max="12552" width="0" style="476" hidden="1" customWidth="1"/>
    <col min="12553" max="12555" width="3.7109375" style="476" customWidth="1"/>
    <col min="12556" max="12556" width="12.7109375" style="476" customWidth="1"/>
    <col min="12557" max="12557" width="51.140625" style="476" customWidth="1"/>
    <col min="12558" max="12558" width="0" style="476" hidden="1" customWidth="1"/>
    <col min="12559" max="12559" width="18.7109375" style="476" customWidth="1"/>
    <col min="12560" max="12561" width="0" style="476" hidden="1" customWidth="1"/>
    <col min="12562" max="12562" width="11.7109375" style="476" customWidth="1"/>
    <col min="12563" max="12563" width="6.42578125" style="476" bestFit="1" customWidth="1"/>
    <col min="12564" max="12564" width="11.7109375" style="476" customWidth="1"/>
    <col min="12565" max="12565" width="0" style="476" hidden="1" customWidth="1"/>
    <col min="12566" max="12566" width="3.7109375" style="476" customWidth="1"/>
    <col min="12567" max="12567" width="11.140625" style="476" bestFit="1" customWidth="1"/>
    <col min="12568" max="12800" width="10.5703125" style="476"/>
    <col min="12801" max="12808" width="0" style="476" hidden="1" customWidth="1"/>
    <col min="12809" max="12811" width="3.7109375" style="476" customWidth="1"/>
    <col min="12812" max="12812" width="12.7109375" style="476" customWidth="1"/>
    <col min="12813" max="12813" width="51.140625" style="476" customWidth="1"/>
    <col min="12814" max="12814" width="0" style="476" hidden="1" customWidth="1"/>
    <col min="12815" max="12815" width="18.7109375" style="476" customWidth="1"/>
    <col min="12816" max="12817" width="0" style="476" hidden="1" customWidth="1"/>
    <col min="12818" max="12818" width="11.7109375" style="476" customWidth="1"/>
    <col min="12819" max="12819" width="6.42578125" style="476" bestFit="1" customWidth="1"/>
    <col min="12820" max="12820" width="11.7109375" style="476" customWidth="1"/>
    <col min="12821" max="12821" width="0" style="476" hidden="1" customWidth="1"/>
    <col min="12822" max="12822" width="3.7109375" style="476" customWidth="1"/>
    <col min="12823" max="12823" width="11.140625" style="476" bestFit="1" customWidth="1"/>
    <col min="12824" max="13056" width="10.5703125" style="476"/>
    <col min="13057" max="13064" width="0" style="476" hidden="1" customWidth="1"/>
    <col min="13065" max="13067" width="3.7109375" style="476" customWidth="1"/>
    <col min="13068" max="13068" width="12.7109375" style="476" customWidth="1"/>
    <col min="13069" max="13069" width="51.140625" style="476" customWidth="1"/>
    <col min="13070" max="13070" width="0" style="476" hidden="1" customWidth="1"/>
    <col min="13071" max="13071" width="18.7109375" style="476" customWidth="1"/>
    <col min="13072" max="13073" width="0" style="476" hidden="1" customWidth="1"/>
    <col min="13074" max="13074" width="11.7109375" style="476" customWidth="1"/>
    <col min="13075" max="13075" width="6.42578125" style="476" bestFit="1" customWidth="1"/>
    <col min="13076" max="13076" width="11.7109375" style="476" customWidth="1"/>
    <col min="13077" max="13077" width="0" style="476" hidden="1" customWidth="1"/>
    <col min="13078" max="13078" width="3.7109375" style="476" customWidth="1"/>
    <col min="13079" max="13079" width="11.140625" style="476" bestFit="1" customWidth="1"/>
    <col min="13080" max="13312" width="10.5703125" style="476"/>
    <col min="13313" max="13320" width="0" style="476" hidden="1" customWidth="1"/>
    <col min="13321" max="13323" width="3.7109375" style="476" customWidth="1"/>
    <col min="13324" max="13324" width="12.7109375" style="476" customWidth="1"/>
    <col min="13325" max="13325" width="51.140625" style="476" customWidth="1"/>
    <col min="13326" max="13326" width="0" style="476" hidden="1" customWidth="1"/>
    <col min="13327" max="13327" width="18.7109375" style="476" customWidth="1"/>
    <col min="13328" max="13329" width="0" style="476" hidden="1" customWidth="1"/>
    <col min="13330" max="13330" width="11.7109375" style="476" customWidth="1"/>
    <col min="13331" max="13331" width="6.42578125" style="476" bestFit="1" customWidth="1"/>
    <col min="13332" max="13332" width="11.7109375" style="476" customWidth="1"/>
    <col min="13333" max="13333" width="0" style="476" hidden="1" customWidth="1"/>
    <col min="13334" max="13334" width="3.7109375" style="476" customWidth="1"/>
    <col min="13335" max="13335" width="11.140625" style="476" bestFit="1" customWidth="1"/>
    <col min="13336" max="13568" width="10.5703125" style="476"/>
    <col min="13569" max="13576" width="0" style="476" hidden="1" customWidth="1"/>
    <col min="13577" max="13579" width="3.7109375" style="476" customWidth="1"/>
    <col min="13580" max="13580" width="12.7109375" style="476" customWidth="1"/>
    <col min="13581" max="13581" width="51.140625" style="476" customWidth="1"/>
    <col min="13582" max="13582" width="0" style="476" hidden="1" customWidth="1"/>
    <col min="13583" max="13583" width="18.7109375" style="476" customWidth="1"/>
    <col min="13584" max="13585" width="0" style="476" hidden="1" customWidth="1"/>
    <col min="13586" max="13586" width="11.7109375" style="476" customWidth="1"/>
    <col min="13587" max="13587" width="6.42578125" style="476" bestFit="1" customWidth="1"/>
    <col min="13588" max="13588" width="11.7109375" style="476" customWidth="1"/>
    <col min="13589" max="13589" width="0" style="476" hidden="1" customWidth="1"/>
    <col min="13590" max="13590" width="3.7109375" style="476" customWidth="1"/>
    <col min="13591" max="13591" width="11.140625" style="476" bestFit="1" customWidth="1"/>
    <col min="13592" max="13824" width="10.5703125" style="476"/>
    <col min="13825" max="13832" width="0" style="476" hidden="1" customWidth="1"/>
    <col min="13833" max="13835" width="3.7109375" style="476" customWidth="1"/>
    <col min="13836" max="13836" width="12.7109375" style="476" customWidth="1"/>
    <col min="13837" max="13837" width="51.140625" style="476" customWidth="1"/>
    <col min="13838" max="13838" width="0" style="476" hidden="1" customWidth="1"/>
    <col min="13839" max="13839" width="18.7109375" style="476" customWidth="1"/>
    <col min="13840" max="13841" width="0" style="476" hidden="1" customWidth="1"/>
    <col min="13842" max="13842" width="11.7109375" style="476" customWidth="1"/>
    <col min="13843" max="13843" width="6.42578125" style="476" bestFit="1" customWidth="1"/>
    <col min="13844" max="13844" width="11.7109375" style="476" customWidth="1"/>
    <col min="13845" max="13845" width="0" style="476" hidden="1" customWidth="1"/>
    <col min="13846" max="13846" width="3.7109375" style="476" customWidth="1"/>
    <col min="13847" max="13847" width="11.140625" style="476" bestFit="1" customWidth="1"/>
    <col min="13848" max="14080" width="10.5703125" style="476"/>
    <col min="14081" max="14088" width="0" style="476" hidden="1" customWidth="1"/>
    <col min="14089" max="14091" width="3.7109375" style="476" customWidth="1"/>
    <col min="14092" max="14092" width="12.7109375" style="476" customWidth="1"/>
    <col min="14093" max="14093" width="51.140625" style="476" customWidth="1"/>
    <col min="14094" max="14094" width="0" style="476" hidden="1" customWidth="1"/>
    <col min="14095" max="14095" width="18.7109375" style="476" customWidth="1"/>
    <col min="14096" max="14097" width="0" style="476" hidden="1" customWidth="1"/>
    <col min="14098" max="14098" width="11.7109375" style="476" customWidth="1"/>
    <col min="14099" max="14099" width="6.42578125" style="476" bestFit="1" customWidth="1"/>
    <col min="14100" max="14100" width="11.7109375" style="476" customWidth="1"/>
    <col min="14101" max="14101" width="0" style="476" hidden="1" customWidth="1"/>
    <col min="14102" max="14102" width="3.7109375" style="476" customWidth="1"/>
    <col min="14103" max="14103" width="11.140625" style="476" bestFit="1" customWidth="1"/>
    <col min="14104" max="14336" width="10.5703125" style="476"/>
    <col min="14337" max="14344" width="0" style="476" hidden="1" customWidth="1"/>
    <col min="14345" max="14347" width="3.7109375" style="476" customWidth="1"/>
    <col min="14348" max="14348" width="12.7109375" style="476" customWidth="1"/>
    <col min="14349" max="14349" width="51.140625" style="476" customWidth="1"/>
    <col min="14350" max="14350" width="0" style="476" hidden="1" customWidth="1"/>
    <col min="14351" max="14351" width="18.7109375" style="476" customWidth="1"/>
    <col min="14352" max="14353" width="0" style="476" hidden="1" customWidth="1"/>
    <col min="14354" max="14354" width="11.7109375" style="476" customWidth="1"/>
    <col min="14355" max="14355" width="6.42578125" style="476" bestFit="1" customWidth="1"/>
    <col min="14356" max="14356" width="11.7109375" style="476" customWidth="1"/>
    <col min="14357" max="14357" width="0" style="476" hidden="1" customWidth="1"/>
    <col min="14358" max="14358" width="3.7109375" style="476" customWidth="1"/>
    <col min="14359" max="14359" width="11.140625" style="476" bestFit="1" customWidth="1"/>
    <col min="14360" max="14592" width="10.5703125" style="476"/>
    <col min="14593" max="14600" width="0" style="476" hidden="1" customWidth="1"/>
    <col min="14601" max="14603" width="3.7109375" style="476" customWidth="1"/>
    <col min="14604" max="14604" width="12.7109375" style="476" customWidth="1"/>
    <col min="14605" max="14605" width="51.140625" style="476" customWidth="1"/>
    <col min="14606" max="14606" width="0" style="476" hidden="1" customWidth="1"/>
    <col min="14607" max="14607" width="18.7109375" style="476" customWidth="1"/>
    <col min="14608" max="14609" width="0" style="476" hidden="1" customWidth="1"/>
    <col min="14610" max="14610" width="11.7109375" style="476" customWidth="1"/>
    <col min="14611" max="14611" width="6.42578125" style="476" bestFit="1" customWidth="1"/>
    <col min="14612" max="14612" width="11.7109375" style="476" customWidth="1"/>
    <col min="14613" max="14613" width="0" style="476" hidden="1" customWidth="1"/>
    <col min="14614" max="14614" width="3.7109375" style="476" customWidth="1"/>
    <col min="14615" max="14615" width="11.140625" style="476" bestFit="1" customWidth="1"/>
    <col min="14616" max="14848" width="10.5703125" style="476"/>
    <col min="14849" max="14856" width="0" style="476" hidden="1" customWidth="1"/>
    <col min="14857" max="14859" width="3.7109375" style="476" customWidth="1"/>
    <col min="14860" max="14860" width="12.7109375" style="476" customWidth="1"/>
    <col min="14861" max="14861" width="51.140625" style="476" customWidth="1"/>
    <col min="14862" max="14862" width="0" style="476" hidden="1" customWidth="1"/>
    <col min="14863" max="14863" width="18.7109375" style="476" customWidth="1"/>
    <col min="14864" max="14865" width="0" style="476" hidden="1" customWidth="1"/>
    <col min="14866" max="14866" width="11.7109375" style="476" customWidth="1"/>
    <col min="14867" max="14867" width="6.42578125" style="476" bestFit="1" customWidth="1"/>
    <col min="14868" max="14868" width="11.7109375" style="476" customWidth="1"/>
    <col min="14869" max="14869" width="0" style="476" hidden="1" customWidth="1"/>
    <col min="14870" max="14870" width="3.7109375" style="476" customWidth="1"/>
    <col min="14871" max="14871" width="11.140625" style="476" bestFit="1" customWidth="1"/>
    <col min="14872" max="15104" width="10.5703125" style="476"/>
    <col min="15105" max="15112" width="0" style="476" hidden="1" customWidth="1"/>
    <col min="15113" max="15115" width="3.7109375" style="476" customWidth="1"/>
    <col min="15116" max="15116" width="12.7109375" style="476" customWidth="1"/>
    <col min="15117" max="15117" width="51.140625" style="476" customWidth="1"/>
    <col min="15118" max="15118" width="0" style="476" hidden="1" customWidth="1"/>
    <col min="15119" max="15119" width="18.7109375" style="476" customWidth="1"/>
    <col min="15120" max="15121" width="0" style="476" hidden="1" customWidth="1"/>
    <col min="15122" max="15122" width="11.7109375" style="476" customWidth="1"/>
    <col min="15123" max="15123" width="6.42578125" style="476" bestFit="1" customWidth="1"/>
    <col min="15124" max="15124" width="11.7109375" style="476" customWidth="1"/>
    <col min="15125" max="15125" width="0" style="476" hidden="1" customWidth="1"/>
    <col min="15126" max="15126" width="3.7109375" style="476" customWidth="1"/>
    <col min="15127" max="15127" width="11.140625" style="476" bestFit="1" customWidth="1"/>
    <col min="15128" max="15360" width="10.5703125" style="476"/>
    <col min="15361" max="15368" width="0" style="476" hidden="1" customWidth="1"/>
    <col min="15369" max="15371" width="3.7109375" style="476" customWidth="1"/>
    <col min="15372" max="15372" width="12.7109375" style="476" customWidth="1"/>
    <col min="15373" max="15373" width="51.140625" style="476" customWidth="1"/>
    <col min="15374" max="15374" width="0" style="476" hidden="1" customWidth="1"/>
    <col min="15375" max="15375" width="18.7109375" style="476" customWidth="1"/>
    <col min="15376" max="15377" width="0" style="476" hidden="1" customWidth="1"/>
    <col min="15378" max="15378" width="11.7109375" style="476" customWidth="1"/>
    <col min="15379" max="15379" width="6.42578125" style="476" bestFit="1" customWidth="1"/>
    <col min="15380" max="15380" width="11.7109375" style="476" customWidth="1"/>
    <col min="15381" max="15381" width="0" style="476" hidden="1" customWidth="1"/>
    <col min="15382" max="15382" width="3.7109375" style="476" customWidth="1"/>
    <col min="15383" max="15383" width="11.140625" style="476" bestFit="1" customWidth="1"/>
    <col min="15384" max="15616" width="10.5703125" style="476"/>
    <col min="15617" max="15624" width="0" style="476" hidden="1" customWidth="1"/>
    <col min="15625" max="15627" width="3.7109375" style="476" customWidth="1"/>
    <col min="15628" max="15628" width="12.7109375" style="476" customWidth="1"/>
    <col min="15629" max="15629" width="51.140625" style="476" customWidth="1"/>
    <col min="15630" max="15630" width="0" style="476" hidden="1" customWidth="1"/>
    <col min="15631" max="15631" width="18.7109375" style="476" customWidth="1"/>
    <col min="15632" max="15633" width="0" style="476" hidden="1" customWidth="1"/>
    <col min="15634" max="15634" width="11.7109375" style="476" customWidth="1"/>
    <col min="15635" max="15635" width="6.42578125" style="476" bestFit="1" customWidth="1"/>
    <col min="15636" max="15636" width="11.7109375" style="476" customWidth="1"/>
    <col min="15637" max="15637" width="0" style="476" hidden="1" customWidth="1"/>
    <col min="15638" max="15638" width="3.7109375" style="476" customWidth="1"/>
    <col min="15639" max="15639" width="11.140625" style="476" bestFit="1" customWidth="1"/>
    <col min="15640" max="15872" width="10.5703125" style="476"/>
    <col min="15873" max="15880" width="0" style="476" hidden="1" customWidth="1"/>
    <col min="15881" max="15883" width="3.7109375" style="476" customWidth="1"/>
    <col min="15884" max="15884" width="12.7109375" style="476" customWidth="1"/>
    <col min="15885" max="15885" width="51.140625" style="476" customWidth="1"/>
    <col min="15886" max="15886" width="0" style="476" hidden="1" customWidth="1"/>
    <col min="15887" max="15887" width="18.7109375" style="476" customWidth="1"/>
    <col min="15888" max="15889" width="0" style="476" hidden="1" customWidth="1"/>
    <col min="15890" max="15890" width="11.7109375" style="476" customWidth="1"/>
    <col min="15891" max="15891" width="6.42578125" style="476" bestFit="1" customWidth="1"/>
    <col min="15892" max="15892" width="11.7109375" style="476" customWidth="1"/>
    <col min="15893" max="15893" width="0" style="476" hidden="1" customWidth="1"/>
    <col min="15894" max="15894" width="3.7109375" style="476" customWidth="1"/>
    <col min="15895" max="15895" width="11.140625" style="476" bestFit="1" customWidth="1"/>
    <col min="15896" max="16128" width="10.5703125" style="476"/>
    <col min="16129" max="16136" width="0" style="476" hidden="1" customWidth="1"/>
    <col min="16137" max="16139" width="3.7109375" style="476" customWidth="1"/>
    <col min="16140" max="16140" width="12.7109375" style="476" customWidth="1"/>
    <col min="16141" max="16141" width="51.140625" style="476" customWidth="1"/>
    <col min="16142" max="16142" width="0" style="476" hidden="1" customWidth="1"/>
    <col min="16143" max="16143" width="18.7109375" style="476" customWidth="1"/>
    <col min="16144" max="16145" width="0" style="476" hidden="1" customWidth="1"/>
    <col min="16146" max="16146" width="11.7109375" style="476" customWidth="1"/>
    <col min="16147" max="16147" width="6.42578125" style="476" bestFit="1" customWidth="1"/>
    <col min="16148" max="16148" width="11.7109375" style="476" customWidth="1"/>
    <col min="16149" max="16149" width="0" style="476" hidden="1" customWidth="1"/>
    <col min="16150" max="16150" width="3.7109375" style="476" customWidth="1"/>
    <col min="16151" max="16151" width="11.140625" style="476" bestFit="1" customWidth="1"/>
    <col min="16152" max="16384" width="10.5703125" style="476"/>
  </cols>
  <sheetData>
    <row r="1" spans="1:33" hidden="1"/>
    <row r="2" spans="1:33" hidden="1"/>
    <row r="3" spans="1:33" hidden="1"/>
    <row r="4" spans="1:33" ht="3" customHeight="1">
      <c r="J4" s="481"/>
      <c r="K4" s="481"/>
      <c r="L4" s="477"/>
      <c r="M4" s="477"/>
      <c r="N4" s="477"/>
      <c r="O4" s="484"/>
      <c r="P4" s="484"/>
      <c r="Q4" s="484"/>
      <c r="R4" s="484"/>
      <c r="S4" s="484"/>
      <c r="T4" s="484"/>
      <c r="U4" s="477"/>
    </row>
    <row r="5" spans="1:33" ht="22.5" customHeight="1">
      <c r="J5" s="481"/>
      <c r="K5" s="481"/>
      <c r="L5" s="1217" t="s">
        <v>631</v>
      </c>
      <c r="M5" s="1217"/>
      <c r="N5" s="1217"/>
      <c r="O5" s="1217"/>
      <c r="P5" s="1217"/>
      <c r="Q5" s="1217"/>
      <c r="R5" s="1217"/>
      <c r="S5" s="1217"/>
      <c r="T5" s="1217"/>
      <c r="U5" s="497"/>
    </row>
    <row r="6" spans="1:33" ht="3" customHeight="1">
      <c r="J6" s="481"/>
      <c r="K6" s="481"/>
      <c r="L6" s="477"/>
      <c r="M6" s="477"/>
      <c r="N6" s="477"/>
      <c r="O6" s="480"/>
      <c r="P6" s="480"/>
      <c r="Q6" s="480"/>
      <c r="R6" s="480"/>
      <c r="S6" s="480"/>
      <c r="T6" s="480"/>
      <c r="U6" s="477"/>
    </row>
    <row r="7" spans="1:33" s="491" customFormat="1" ht="22.5">
      <c r="A7" s="511"/>
      <c r="B7" s="511"/>
      <c r="C7" s="511"/>
      <c r="D7" s="511"/>
      <c r="E7" s="511"/>
      <c r="F7" s="511"/>
      <c r="G7" s="511"/>
      <c r="H7" s="511"/>
      <c r="L7" s="499"/>
      <c r="M7" s="617" t="s">
        <v>502</v>
      </c>
      <c r="N7" s="666"/>
      <c r="O7" s="1223" t="str">
        <f>IF(NameOrPr_ch="",IF(NameOrPr="","",NameOrPr),NameOrPr_ch)</f>
        <v>Министерство тарифного регулирования и энергетики Челябинской области</v>
      </c>
      <c r="P7" s="1223"/>
      <c r="Q7" s="1223"/>
      <c r="R7" s="1223"/>
      <c r="S7" s="1223"/>
      <c r="T7" s="1223"/>
      <c r="U7" s="582"/>
      <c r="V7" s="582"/>
      <c r="W7" s="519"/>
      <c r="X7" s="505"/>
      <c r="Y7" s="505"/>
      <c r="Z7" s="505"/>
      <c r="AA7" s="505"/>
      <c r="AB7" s="505"/>
      <c r="AC7" s="505"/>
      <c r="AD7" s="505"/>
      <c r="AE7" s="505"/>
      <c r="AF7" s="505"/>
      <c r="AG7" s="505"/>
    </row>
    <row r="8" spans="1:33" s="491" customFormat="1" ht="18.75">
      <c r="A8" s="511"/>
      <c r="B8" s="511"/>
      <c r="C8" s="511"/>
      <c r="D8" s="511"/>
      <c r="E8" s="511"/>
      <c r="F8" s="511"/>
      <c r="G8" s="511"/>
      <c r="H8" s="511"/>
      <c r="L8" s="499"/>
      <c r="M8" s="617" t="s">
        <v>596</v>
      </c>
      <c r="N8" s="666"/>
      <c r="O8" s="1223" t="str">
        <f>IF(datePr_ch="",IF(datePr="","",datePr),datePr_ch)</f>
        <v>05.12.2022</v>
      </c>
      <c r="P8" s="1223"/>
      <c r="Q8" s="1223"/>
      <c r="R8" s="1223"/>
      <c r="S8" s="1223"/>
      <c r="T8" s="1223"/>
      <c r="U8" s="582"/>
      <c r="V8" s="582"/>
      <c r="W8" s="519"/>
      <c r="X8" s="505"/>
      <c r="Y8" s="505"/>
      <c r="Z8" s="505"/>
      <c r="AA8" s="505"/>
      <c r="AB8" s="505"/>
      <c r="AC8" s="505"/>
      <c r="AD8" s="505"/>
      <c r="AE8" s="505"/>
      <c r="AF8" s="505"/>
      <c r="AG8" s="505"/>
    </row>
    <row r="9" spans="1:33" s="491" customFormat="1" ht="18.75">
      <c r="A9" s="511"/>
      <c r="B9" s="511"/>
      <c r="C9" s="511"/>
      <c r="D9" s="511"/>
      <c r="E9" s="511"/>
      <c r="F9" s="511"/>
      <c r="G9" s="511"/>
      <c r="H9" s="511"/>
      <c r="L9" s="152"/>
      <c r="M9" s="617" t="s">
        <v>595</v>
      </c>
      <c r="N9" s="666"/>
      <c r="O9" s="1223" t="str">
        <f>IF(numberPr_ch="",IF(numberPr="","",numberPr),numberPr_ch)</f>
        <v>105/9</v>
      </c>
      <c r="P9" s="1223"/>
      <c r="Q9" s="1223"/>
      <c r="R9" s="1223"/>
      <c r="S9" s="1223"/>
      <c r="T9" s="1223"/>
      <c r="U9" s="582"/>
      <c r="V9" s="582"/>
      <c r="W9" s="519"/>
      <c r="X9" s="505"/>
      <c r="Y9" s="505"/>
      <c r="Z9" s="505"/>
      <c r="AA9" s="505"/>
      <c r="AB9" s="505"/>
      <c r="AC9" s="505"/>
      <c r="AD9" s="505"/>
      <c r="AE9" s="505"/>
      <c r="AF9" s="505"/>
      <c r="AG9" s="505"/>
    </row>
    <row r="10" spans="1:33" s="491" customFormat="1" ht="18.75">
      <c r="A10" s="511"/>
      <c r="B10" s="511"/>
      <c r="C10" s="511"/>
      <c r="D10" s="511"/>
      <c r="E10" s="511"/>
      <c r="F10" s="511"/>
      <c r="G10" s="511"/>
      <c r="H10" s="511"/>
      <c r="L10" s="152"/>
      <c r="M10" s="617" t="s">
        <v>501</v>
      </c>
      <c r="N10" s="666"/>
      <c r="O10" s="1223" t="str">
        <f>IF(IstPub_ch="",IF(IstPub="","",IstPub),IstPub_ch)</f>
        <v>Официальный сайт Министерства тарифного регулирования и энергетики Челябинской области</v>
      </c>
      <c r="P10" s="1223"/>
      <c r="Q10" s="1223"/>
      <c r="R10" s="1223"/>
      <c r="S10" s="1223"/>
      <c r="T10" s="1223"/>
      <c r="U10" s="582"/>
      <c r="V10" s="582"/>
      <c r="W10" s="519"/>
      <c r="X10" s="505"/>
      <c r="Y10" s="505"/>
      <c r="Z10" s="505"/>
      <c r="AA10" s="505"/>
      <c r="AB10" s="505"/>
      <c r="AC10" s="505"/>
      <c r="AD10" s="505"/>
      <c r="AE10" s="505"/>
      <c r="AF10" s="505"/>
      <c r="AG10" s="505"/>
    </row>
    <row r="11" spans="1:33" s="491" customFormat="1" ht="11.25" hidden="1">
      <c r="A11" s="511"/>
      <c r="B11" s="511"/>
      <c r="C11" s="511"/>
      <c r="D11" s="511"/>
      <c r="E11" s="511"/>
      <c r="F11" s="511"/>
      <c r="G11" s="511"/>
      <c r="H11" s="511"/>
      <c r="L11" s="152"/>
      <c r="M11" s="152"/>
      <c r="N11" s="488"/>
      <c r="O11" s="498"/>
      <c r="P11" s="498"/>
      <c r="Q11" s="498"/>
      <c r="R11" s="498"/>
      <c r="S11" s="498"/>
      <c r="T11" s="498"/>
      <c r="U11" s="503" t="s">
        <v>373</v>
      </c>
      <c r="X11" s="505"/>
      <c r="Y11" s="505"/>
      <c r="Z11" s="505"/>
      <c r="AA11" s="505"/>
      <c r="AB11" s="505"/>
      <c r="AC11" s="505"/>
      <c r="AD11" s="505"/>
      <c r="AE11" s="505"/>
      <c r="AF11" s="505"/>
      <c r="AG11" s="505"/>
    </row>
    <row r="12" spans="1:33" ht="15" customHeight="1">
      <c r="H12" s="510" t="s">
        <v>93</v>
      </c>
      <c r="J12" s="481"/>
      <c r="K12" s="481"/>
      <c r="L12" s="477"/>
      <c r="M12" s="477"/>
      <c r="N12" s="477"/>
      <c r="O12" s="1244"/>
      <c r="P12" s="1244"/>
      <c r="Q12" s="1244"/>
      <c r="R12" s="1244"/>
      <c r="S12" s="1244"/>
      <c r="T12" s="1244"/>
      <c r="U12" s="1244"/>
    </row>
    <row r="13" spans="1:33">
      <c r="J13" s="481"/>
      <c r="K13" s="481"/>
      <c r="L13" s="1149" t="s">
        <v>454</v>
      </c>
      <c r="M13" s="1149"/>
      <c r="N13" s="1149"/>
      <c r="O13" s="1149"/>
      <c r="P13" s="1149"/>
      <c r="Q13" s="1149"/>
      <c r="R13" s="1149"/>
      <c r="S13" s="1149"/>
      <c r="T13" s="1149"/>
      <c r="U13" s="1149"/>
      <c r="V13" s="1149"/>
      <c r="W13" s="1149" t="s">
        <v>455</v>
      </c>
    </row>
    <row r="14" spans="1:33" ht="14.25" customHeight="1">
      <c r="J14" s="481"/>
      <c r="K14" s="481"/>
      <c r="L14" s="1230" t="s">
        <v>92</v>
      </c>
      <c r="M14" s="1230" t="s">
        <v>639</v>
      </c>
      <c r="N14" s="474"/>
      <c r="O14" s="1231" t="s">
        <v>641</v>
      </c>
      <c r="P14" s="1232"/>
      <c r="Q14" s="1232"/>
      <c r="R14" s="1232"/>
      <c r="S14" s="1232"/>
      <c r="T14" s="1233"/>
      <c r="U14" s="1214" t="s">
        <v>341</v>
      </c>
      <c r="V14" s="1243" t="s">
        <v>275</v>
      </c>
      <c r="W14" s="1149"/>
    </row>
    <row r="15" spans="1:33" ht="14.25" customHeight="1">
      <c r="J15" s="481"/>
      <c r="K15" s="481"/>
      <c r="L15" s="1230"/>
      <c r="M15" s="1230"/>
      <c r="N15" s="473"/>
      <c r="O15" s="1236" t="s">
        <v>640</v>
      </c>
      <c r="P15" s="655"/>
      <c r="Q15" s="655"/>
      <c r="R15" s="1212" t="s">
        <v>654</v>
      </c>
      <c r="S15" s="1212"/>
      <c r="T15" s="1213"/>
      <c r="U15" s="1215"/>
      <c r="V15" s="1243"/>
      <c r="W15" s="1149"/>
    </row>
    <row r="16" spans="1:33" ht="30.75" customHeight="1">
      <c r="J16" s="481"/>
      <c r="K16" s="481"/>
      <c r="L16" s="1230"/>
      <c r="M16" s="1230"/>
      <c r="N16" s="472"/>
      <c r="O16" s="1237"/>
      <c r="P16" s="653"/>
      <c r="Q16" s="654"/>
      <c r="R16" s="536" t="s">
        <v>274</v>
      </c>
      <c r="S16" s="1225" t="s">
        <v>273</v>
      </c>
      <c r="T16" s="1226"/>
      <c r="U16" s="1216"/>
      <c r="V16" s="1243"/>
      <c r="W16" s="1149"/>
    </row>
    <row r="17" spans="1:33">
      <c r="J17" s="481"/>
      <c r="K17" s="489">
        <v>1</v>
      </c>
      <c r="L17" s="637" t="s">
        <v>93</v>
      </c>
      <c r="M17" s="637" t="s">
        <v>49</v>
      </c>
      <c r="N17" s="509" t="s">
        <v>49</v>
      </c>
      <c r="O17" s="638">
        <f ca="1">OFFSET(O17,0,-1)+1</f>
        <v>3</v>
      </c>
      <c r="P17" s="639">
        <f ca="1">OFFSET(P17,0,-1)</f>
        <v>3</v>
      </c>
      <c r="Q17" s="639">
        <f ca="1">OFFSET(Q17,0,-1)</f>
        <v>3</v>
      </c>
      <c r="R17" s="638">
        <f ca="1">OFFSET(R17,0,-1)+1</f>
        <v>4</v>
      </c>
      <c r="S17" s="1246">
        <f ca="1">OFFSET(S17,0,-1)+1</f>
        <v>5</v>
      </c>
      <c r="T17" s="1246"/>
      <c r="U17" s="638">
        <f ca="1">OFFSET(U17,0,-2)+1</f>
        <v>6</v>
      </c>
      <c r="V17" s="639">
        <f ca="1">OFFSET(V17,0,-1)</f>
        <v>6</v>
      </c>
      <c r="W17" s="638">
        <f ca="1">OFFSET(W17,0,-1)+1</f>
        <v>7</v>
      </c>
    </row>
    <row r="18" spans="1:33" ht="22.5">
      <c r="A18" s="1203">
        <v>1</v>
      </c>
      <c r="B18" s="901"/>
      <c r="C18" s="901"/>
      <c r="D18" s="901"/>
      <c r="E18" s="902"/>
      <c r="F18" s="903"/>
      <c r="G18" s="903"/>
      <c r="H18" s="903"/>
      <c r="I18" s="904"/>
      <c r="J18" s="899"/>
      <c r="K18" s="906"/>
      <c r="L18" s="593">
        <f>mergeValue(A18)</f>
        <v>1</v>
      </c>
      <c r="M18" s="641" t="s">
        <v>20</v>
      </c>
      <c r="N18" s="580"/>
      <c r="O18" s="1245"/>
      <c r="P18" s="1245"/>
      <c r="Q18" s="1245"/>
      <c r="R18" s="1245"/>
      <c r="S18" s="1245"/>
      <c r="T18" s="1245"/>
      <c r="U18" s="1245"/>
      <c r="V18" s="1245"/>
      <c r="W18" s="630" t="s">
        <v>476</v>
      </c>
    </row>
    <row r="19" spans="1:33" ht="22.5">
      <c r="A19" s="1203"/>
      <c r="B19" s="1203">
        <v>1</v>
      </c>
      <c r="C19" s="901"/>
      <c r="D19" s="901"/>
      <c r="E19" s="903"/>
      <c r="F19" s="903"/>
      <c r="G19" s="903"/>
      <c r="H19" s="903"/>
      <c r="I19" s="898"/>
      <c r="J19" s="897"/>
      <c r="K19" s="900"/>
      <c r="L19" s="593" t="str">
        <f>mergeValue(A19) &amp;"."&amp; mergeValue(B19)</f>
        <v>1.1</v>
      </c>
      <c r="M19" s="546" t="s">
        <v>16</v>
      </c>
      <c r="N19" s="580"/>
      <c r="O19" s="1245"/>
      <c r="P19" s="1245"/>
      <c r="Q19" s="1245"/>
      <c r="R19" s="1245"/>
      <c r="S19" s="1245"/>
      <c r="T19" s="1245"/>
      <c r="U19" s="1245"/>
      <c r="V19" s="1245"/>
      <c r="W19" s="630" t="s">
        <v>477</v>
      </c>
    </row>
    <row r="20" spans="1:33" ht="22.5">
      <c r="A20" s="1203"/>
      <c r="B20" s="1203"/>
      <c r="C20" s="1203">
        <v>1</v>
      </c>
      <c r="D20" s="901"/>
      <c r="E20" s="903"/>
      <c r="F20" s="903"/>
      <c r="G20" s="903"/>
      <c r="H20" s="903"/>
      <c r="I20" s="905"/>
      <c r="J20" s="897"/>
      <c r="K20" s="900"/>
      <c r="L20" s="593" t="str">
        <f>mergeValue(A20) &amp;"."&amp; mergeValue(B20)&amp;"."&amp; mergeValue(C20)</f>
        <v>1.1.1</v>
      </c>
      <c r="M20" s="547" t="s">
        <v>7</v>
      </c>
      <c r="N20" s="580"/>
      <c r="O20" s="1245"/>
      <c r="P20" s="1245"/>
      <c r="Q20" s="1245"/>
      <c r="R20" s="1245"/>
      <c r="S20" s="1245"/>
      <c r="T20" s="1245"/>
      <c r="U20" s="1245"/>
      <c r="V20" s="1245"/>
      <c r="W20" s="630" t="s">
        <v>633</v>
      </c>
    </row>
    <row r="21" spans="1:33" ht="22.5">
      <c r="A21" s="1203"/>
      <c r="B21" s="1203"/>
      <c r="C21" s="1203"/>
      <c r="D21" s="1203">
        <v>1</v>
      </c>
      <c r="E21" s="903"/>
      <c r="F21" s="903"/>
      <c r="G21" s="903"/>
      <c r="H21" s="903"/>
      <c r="I21" s="905"/>
      <c r="J21" s="897"/>
      <c r="K21" s="900"/>
      <c r="L21" s="593" t="str">
        <f>mergeValue(A21) &amp;"."&amp; mergeValue(B21)&amp;"."&amp; mergeValue(C21)&amp;"."&amp; mergeValue(D21)</f>
        <v>1.1.1.1</v>
      </c>
      <c r="M21" s="548" t="s">
        <v>22</v>
      </c>
      <c r="N21" s="580"/>
      <c r="O21" s="1245"/>
      <c r="P21" s="1245"/>
      <c r="Q21" s="1245"/>
      <c r="R21" s="1245"/>
      <c r="S21" s="1245"/>
      <c r="T21" s="1245"/>
      <c r="U21" s="1245"/>
      <c r="V21" s="1245"/>
      <c r="W21" s="630" t="s">
        <v>634</v>
      </c>
    </row>
    <row r="22" spans="1:33" ht="101.25">
      <c r="A22" s="1203"/>
      <c r="B22" s="1203"/>
      <c r="C22" s="1203"/>
      <c r="D22" s="1203"/>
      <c r="E22" s="1203">
        <v>1</v>
      </c>
      <c r="F22" s="903"/>
      <c r="G22" s="903"/>
      <c r="H22" s="901">
        <v>1</v>
      </c>
      <c r="I22" s="1203">
        <v>1</v>
      </c>
      <c r="J22" s="903"/>
      <c r="K22" s="908"/>
      <c r="L22" s="593" t="str">
        <f>mergeValue(A22) &amp;"."&amp; mergeValue(B22)&amp;"."&amp; mergeValue(C22)&amp;"."&amp; mergeValue(D22)&amp;"."&amp; mergeValue(E22)</f>
        <v>1.1.1.1.1</v>
      </c>
      <c r="M22" s="554" t="s">
        <v>9</v>
      </c>
      <c r="N22" s="581"/>
      <c r="O22" s="1205"/>
      <c r="P22" s="1205"/>
      <c r="Q22" s="1205"/>
      <c r="R22" s="1205"/>
      <c r="S22" s="1205"/>
      <c r="T22" s="1205"/>
      <c r="U22" s="1205"/>
      <c r="V22" s="1205"/>
      <c r="W22" s="630" t="s">
        <v>638</v>
      </c>
    </row>
    <row r="23" spans="1:33" ht="90">
      <c r="A23" s="1203"/>
      <c r="B23" s="1203"/>
      <c r="C23" s="1203"/>
      <c r="D23" s="1203"/>
      <c r="E23" s="1203"/>
      <c r="F23" s="1203">
        <v>1</v>
      </c>
      <c r="G23" s="901"/>
      <c r="H23" s="901"/>
      <c r="I23" s="1203"/>
      <c r="J23" s="1203">
        <v>1</v>
      </c>
      <c r="K23" s="909"/>
      <c r="L23" s="593" t="str">
        <f>mergeValue(A23) &amp;"."&amp; mergeValue(B23)&amp;"."&amp; mergeValue(C23)&amp;"."&amp; mergeValue(D23)&amp;"."&amp; mergeValue(E23)&amp;"."&amp; mergeValue(F23)</f>
        <v>1.1.1.1.1.1</v>
      </c>
      <c r="M23" s="555" t="s">
        <v>10</v>
      </c>
      <c r="N23" s="581"/>
      <c r="O23" s="1206"/>
      <c r="P23" s="1207"/>
      <c r="Q23" s="1207"/>
      <c r="R23" s="1207"/>
      <c r="S23" s="1207"/>
      <c r="T23" s="1207"/>
      <c r="U23" s="1207"/>
      <c r="V23" s="1208"/>
      <c r="W23" s="630" t="s">
        <v>636</v>
      </c>
      <c r="Y23" s="504" t="str">
        <f>strCheckUnique(Z23:Z26)</f>
        <v/>
      </c>
      <c r="AA23" s="504" t="str">
        <f>IF(O23="","",O23 &amp; ":_")</f>
        <v/>
      </c>
    </row>
    <row r="24" spans="1:33" ht="189" customHeight="1">
      <c r="A24" s="1203"/>
      <c r="B24" s="1203"/>
      <c r="C24" s="1203"/>
      <c r="D24" s="1203"/>
      <c r="E24" s="1203"/>
      <c r="F24" s="1203"/>
      <c r="G24" s="901">
        <v>1</v>
      </c>
      <c r="H24" s="901"/>
      <c r="I24" s="1203"/>
      <c r="J24" s="1203"/>
      <c r="K24" s="909">
        <v>1</v>
      </c>
      <c r="L24" s="593" t="str">
        <f>mergeValue(A24) &amp;"."&amp; mergeValue(B24)&amp;"."&amp; mergeValue(C24)&amp;"."&amp; mergeValue(D24)&amp;"."&amp; mergeValue(E24)&amp;"."&amp; mergeValue(F24)&amp;"."&amp; mergeValue(G24)</f>
        <v>1.1.1.1.1.1.1</v>
      </c>
      <c r="M24" s="1069"/>
      <c r="N24" s="586"/>
      <c r="O24" s="1078"/>
      <c r="P24" s="562"/>
      <c r="Q24" s="562"/>
      <c r="R24" s="1238"/>
      <c r="S24" s="1210" t="s">
        <v>84</v>
      </c>
      <c r="T24" s="1238"/>
      <c r="U24" s="1210" t="s">
        <v>85</v>
      </c>
      <c r="V24" s="578"/>
      <c r="W24" s="1220" t="s">
        <v>656</v>
      </c>
      <c r="X24" s="500" t="str">
        <f>strCheckDate(O25:V25)</f>
        <v/>
      </c>
      <c r="Y24" s="504"/>
      <c r="Z24" s="504" t="str">
        <f>IF(M24="","",M24 )</f>
        <v/>
      </c>
      <c r="AA24" s="504"/>
      <c r="AB24" s="504"/>
      <c r="AC24" s="504"/>
    </row>
    <row r="25" spans="1:33" ht="11.25" hidden="1">
      <c r="A25" s="1203"/>
      <c r="B25" s="1203"/>
      <c r="C25" s="1203"/>
      <c r="D25" s="1203"/>
      <c r="E25" s="1203"/>
      <c r="F25" s="1203"/>
      <c r="G25" s="901"/>
      <c r="H25" s="901"/>
      <c r="I25" s="1203"/>
      <c r="J25" s="1203"/>
      <c r="K25" s="909"/>
      <c r="L25" s="600"/>
      <c r="M25" s="646"/>
      <c r="N25" s="586"/>
      <c r="O25" s="584"/>
      <c r="P25" s="562"/>
      <c r="Q25" s="584" t="str">
        <f>R24 &amp; "-" &amp; T24</f>
        <v>-</v>
      </c>
      <c r="R25" s="1209"/>
      <c r="S25" s="1210"/>
      <c r="T25" s="1209"/>
      <c r="U25" s="1210"/>
      <c r="V25" s="578"/>
      <c r="W25" s="1221"/>
    </row>
    <row r="26" spans="1:33" s="475" customFormat="1" ht="15" customHeight="1">
      <c r="A26" s="1203"/>
      <c r="B26" s="1203"/>
      <c r="C26" s="1203"/>
      <c r="D26" s="1203"/>
      <c r="E26" s="1203"/>
      <c r="F26" s="1203"/>
      <c r="G26" s="903"/>
      <c r="H26" s="901"/>
      <c r="I26" s="1203"/>
      <c r="J26" s="1203"/>
      <c r="K26" s="908"/>
      <c r="L26" s="538"/>
      <c r="M26" s="557" t="s">
        <v>25</v>
      </c>
      <c r="N26" s="551"/>
      <c r="O26" s="545"/>
      <c r="P26" s="545"/>
      <c r="Q26" s="545"/>
      <c r="R26" s="573"/>
      <c r="S26" s="564"/>
      <c r="T26" s="563"/>
      <c r="U26" s="551"/>
      <c r="V26" s="560"/>
      <c r="W26" s="1222"/>
      <c r="X26" s="501"/>
      <c r="Y26" s="501"/>
      <c r="Z26" s="501"/>
      <c r="AA26" s="501"/>
      <c r="AB26" s="501"/>
      <c r="AC26" s="501"/>
      <c r="AD26" s="501"/>
      <c r="AE26" s="501"/>
      <c r="AF26" s="501"/>
      <c r="AG26" s="501"/>
    </row>
    <row r="27" spans="1:33" s="475" customFormat="1" ht="15" customHeight="1">
      <c r="A27" s="1203"/>
      <c r="B27" s="1203"/>
      <c r="C27" s="1203"/>
      <c r="D27" s="1203"/>
      <c r="E27" s="1203"/>
      <c r="F27" s="903"/>
      <c r="G27" s="903"/>
      <c r="H27" s="901"/>
      <c r="I27" s="1203"/>
      <c r="J27" s="903"/>
      <c r="K27" s="908"/>
      <c r="L27" s="538"/>
      <c r="M27" s="556" t="s">
        <v>11</v>
      </c>
      <c r="N27" s="550"/>
      <c r="O27" s="545"/>
      <c r="P27" s="545"/>
      <c r="Q27" s="545"/>
      <c r="R27" s="573"/>
      <c r="S27" s="564"/>
      <c r="T27" s="563"/>
      <c r="U27" s="550"/>
      <c r="V27" s="564"/>
      <c r="W27" s="560"/>
      <c r="X27" s="501"/>
      <c r="Y27" s="501"/>
      <c r="Z27" s="501"/>
      <c r="AA27" s="501"/>
      <c r="AB27" s="501"/>
      <c r="AC27" s="501"/>
      <c r="AD27" s="501"/>
      <c r="AE27" s="501"/>
      <c r="AF27" s="501"/>
      <c r="AG27" s="501"/>
    </row>
    <row r="28" spans="1:33" s="475" customFormat="1" ht="15" customHeight="1">
      <c r="A28" s="1203"/>
      <c r="B28" s="1203"/>
      <c r="C28" s="1203"/>
      <c r="D28" s="1203"/>
      <c r="E28" s="907"/>
      <c r="F28" s="903"/>
      <c r="G28" s="903"/>
      <c r="H28" s="903"/>
      <c r="I28" s="899"/>
      <c r="J28" s="896"/>
      <c r="K28" s="906"/>
      <c r="L28" s="538"/>
      <c r="M28" s="551" t="s">
        <v>12</v>
      </c>
      <c r="N28" s="549"/>
      <c r="O28" s="545"/>
      <c r="P28" s="545"/>
      <c r="Q28" s="545"/>
      <c r="R28" s="573"/>
      <c r="S28" s="564"/>
      <c r="T28" s="563"/>
      <c r="U28" s="549"/>
      <c r="V28" s="564"/>
      <c r="W28" s="560"/>
      <c r="X28" s="501"/>
      <c r="Y28" s="501"/>
      <c r="Z28" s="501"/>
      <c r="AA28" s="501"/>
      <c r="AB28" s="501"/>
      <c r="AC28" s="501"/>
      <c r="AD28" s="501"/>
      <c r="AE28" s="501"/>
      <c r="AF28" s="501"/>
      <c r="AG28" s="501"/>
    </row>
    <row r="29" spans="1:33" s="475" customFormat="1" ht="15" customHeight="1">
      <c r="A29" s="1203"/>
      <c r="B29" s="1203"/>
      <c r="C29" s="1203"/>
      <c r="D29" s="907"/>
      <c r="E29" s="907"/>
      <c r="F29" s="903"/>
      <c r="G29" s="903"/>
      <c r="H29" s="903"/>
      <c r="I29" s="899"/>
      <c r="J29" s="896"/>
      <c r="K29" s="906"/>
      <c r="L29" s="538"/>
      <c r="M29" s="550" t="s">
        <v>17</v>
      </c>
      <c r="N29" s="549"/>
      <c r="O29" s="545"/>
      <c r="P29" s="545"/>
      <c r="Q29" s="545"/>
      <c r="R29" s="573"/>
      <c r="S29" s="564"/>
      <c r="T29" s="563"/>
      <c r="U29" s="549"/>
      <c r="V29" s="564"/>
      <c r="W29" s="560"/>
      <c r="X29" s="501"/>
      <c r="Y29" s="501"/>
      <c r="Z29" s="501"/>
      <c r="AA29" s="501"/>
      <c r="AB29" s="501"/>
      <c r="AC29" s="501"/>
      <c r="AD29" s="501"/>
      <c r="AE29" s="501"/>
      <c r="AF29" s="501"/>
      <c r="AG29" s="501"/>
    </row>
    <row r="30" spans="1:33" s="475" customFormat="1" ht="15" customHeight="1">
      <c r="A30" s="1203"/>
      <c r="B30" s="1203"/>
      <c r="C30" s="907"/>
      <c r="D30" s="907"/>
      <c r="E30" s="907"/>
      <c r="F30" s="907"/>
      <c r="G30" s="912"/>
      <c r="H30" s="899"/>
      <c r="I30" s="910"/>
      <c r="J30" s="896"/>
      <c r="K30" s="911"/>
      <c r="L30" s="538"/>
      <c r="M30" s="549" t="s">
        <v>18</v>
      </c>
      <c r="N30" s="549"/>
      <c r="O30" s="545"/>
      <c r="P30" s="545"/>
      <c r="Q30" s="545"/>
      <c r="R30" s="573"/>
      <c r="S30" s="564"/>
      <c r="T30" s="563"/>
      <c r="U30" s="549"/>
      <c r="V30" s="564"/>
      <c r="W30" s="560"/>
      <c r="X30" s="501"/>
      <c r="Y30" s="501"/>
      <c r="Z30" s="501"/>
      <c r="AA30" s="501"/>
      <c r="AB30" s="501"/>
      <c r="AC30" s="501"/>
      <c r="AD30" s="501"/>
      <c r="AE30" s="501"/>
      <c r="AF30" s="501"/>
      <c r="AG30" s="501"/>
    </row>
    <row r="31" spans="1:33" s="475" customFormat="1" ht="15" customHeight="1">
      <c r="A31" s="1203"/>
      <c r="B31" s="907"/>
      <c r="C31" s="907"/>
      <c r="D31" s="907"/>
      <c r="E31" s="907"/>
      <c r="F31" s="907"/>
      <c r="G31" s="912"/>
      <c r="H31" s="899"/>
      <c r="I31" s="899"/>
      <c r="J31" s="896"/>
      <c r="K31" s="906"/>
      <c r="L31" s="538"/>
      <c r="M31" s="558" t="s">
        <v>19</v>
      </c>
      <c r="N31" s="549"/>
      <c r="O31" s="545"/>
      <c r="P31" s="545"/>
      <c r="Q31" s="545"/>
      <c r="R31" s="573"/>
      <c r="S31" s="564"/>
      <c r="T31" s="563"/>
      <c r="U31" s="549"/>
      <c r="V31" s="564"/>
      <c r="W31" s="560"/>
      <c r="X31" s="501"/>
      <c r="Y31" s="501"/>
      <c r="Z31" s="501"/>
      <c r="AA31" s="501"/>
      <c r="AB31" s="501"/>
      <c r="AC31" s="501"/>
      <c r="AD31" s="501"/>
      <c r="AE31" s="501"/>
      <c r="AF31" s="501"/>
      <c r="AG31" s="501"/>
    </row>
    <row r="32" spans="1:33" s="475" customFormat="1" ht="15" customHeight="1">
      <c r="A32" s="895"/>
      <c r="B32" s="895"/>
      <c r="C32" s="895"/>
      <c r="D32" s="895"/>
      <c r="E32" s="895"/>
      <c r="F32" s="895"/>
      <c r="G32" s="895"/>
      <c r="H32" s="895"/>
      <c r="I32" s="895"/>
      <c r="J32" s="895"/>
      <c r="K32" s="895"/>
      <c r="L32" s="538"/>
      <c r="M32" s="565" t="s">
        <v>309</v>
      </c>
      <c r="N32" s="549"/>
      <c r="O32" s="545"/>
      <c r="P32" s="545"/>
      <c r="Q32" s="545"/>
      <c r="R32" s="573"/>
      <c r="S32" s="564"/>
      <c r="T32" s="563"/>
      <c r="U32" s="549"/>
      <c r="V32" s="564"/>
      <c r="W32" s="560"/>
      <c r="X32" s="501"/>
      <c r="Y32" s="501"/>
      <c r="Z32" s="501"/>
      <c r="AA32" s="501"/>
      <c r="AB32" s="501"/>
      <c r="AC32" s="501"/>
      <c r="AD32" s="501"/>
      <c r="AE32" s="501"/>
      <c r="AF32" s="501"/>
      <c r="AG32" s="501"/>
    </row>
    <row r="33" spans="12:23" ht="3" customHeight="1">
      <c r="L33" s="485"/>
      <c r="M33" s="485"/>
      <c r="N33" s="485"/>
      <c r="O33" s="485"/>
      <c r="P33" s="485"/>
      <c r="Q33" s="485"/>
      <c r="R33" s="485"/>
      <c r="S33" s="485"/>
      <c r="T33" s="485"/>
      <c r="U33" s="485"/>
    </row>
    <row r="34" spans="12:23" ht="133.5" customHeight="1">
      <c r="L34" s="1">
        <v>1</v>
      </c>
      <c r="M34" s="1196" t="s">
        <v>632</v>
      </c>
      <c r="N34" s="1196"/>
      <c r="O34" s="1196"/>
      <c r="P34" s="1196"/>
      <c r="Q34" s="1196"/>
      <c r="R34" s="1196"/>
      <c r="S34" s="1196"/>
      <c r="T34" s="1196"/>
      <c r="U34" s="1196"/>
      <c r="V34" s="1196"/>
      <c r="W34" s="1196"/>
    </row>
  </sheetData>
  <sheetProtection algorithmName="SHA-512" hashValue="n61E9IgN1EdiEYq8u9bbUQg0vpF+Cv7sM9BvXMjykafhzd9B7VgkE7a9fohc4SXKaowKYkWNJ0UNPb5vqzsr5Q==" saltValue="E4nAxxkQuNqF2sOKteIHcg==" spinCount="100000" sheet="1" objects="1" scenarios="1" formatColumns="0" formatRows="0"/>
  <dataConsolidate leftLabels="1"/>
  <mergeCells count="37">
    <mergeCell ref="T24:T25"/>
    <mergeCell ref="U24:U25"/>
    <mergeCell ref="M34:W34"/>
    <mergeCell ref="W24:W26"/>
    <mergeCell ref="S17:T17"/>
    <mergeCell ref="A18:A31"/>
    <mergeCell ref="O18:V18"/>
    <mergeCell ref="B19:B30"/>
    <mergeCell ref="O19:V19"/>
    <mergeCell ref="C20:C29"/>
    <mergeCell ref="O20:V20"/>
    <mergeCell ref="D21:D28"/>
    <mergeCell ref="O21:V21"/>
    <mergeCell ref="E22:E27"/>
    <mergeCell ref="I22:I27"/>
    <mergeCell ref="O22:V22"/>
    <mergeCell ref="F23:F26"/>
    <mergeCell ref="J23:J26"/>
    <mergeCell ref="O23:V23"/>
    <mergeCell ref="R24:R25"/>
    <mergeCell ref="S24:S25"/>
    <mergeCell ref="L5:T5"/>
    <mergeCell ref="O9:T9"/>
    <mergeCell ref="O10:T10"/>
    <mergeCell ref="W13:W16"/>
    <mergeCell ref="S16:T16"/>
    <mergeCell ref="V14:V16"/>
    <mergeCell ref="L13:V13"/>
    <mergeCell ref="L14:L16"/>
    <mergeCell ref="M14:M16"/>
    <mergeCell ref="U14:U16"/>
    <mergeCell ref="O14:T14"/>
    <mergeCell ref="O7:T7"/>
    <mergeCell ref="O8:T8"/>
    <mergeCell ref="O15:O16"/>
    <mergeCell ref="R15:T15"/>
    <mergeCell ref="O12:U12"/>
  </mergeCells>
  <dataValidations count="11">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W27:W32 L65562:W65568 L131098:W131104 L196634:W196640 L262170:W262176 L327706:W327712 L393242:W393248 L458778:W458784 L524314:W524320 L589850:W589856 L655386:W655392 L720922:W720928 L786458:W786464 L851994:W852000 L917530:W917536 L983066:W983072 L26:V32"/>
    <dataValidation type="list" allowBlank="1" showInputMessage="1" showErrorMessage="1" errorTitle="Ошибка" error="Выберите значение из списка" sqref="O22 JK22 TG22 ADC22 AMY22 AWU22 BGQ22 BQM22 CAI22 CKE22 CUA22 DDW22 DNS22 DXO22 EHK22 ERG22 FBC22 FKY22 FUU22 GEQ22 GOM22 GYI22 HIE22 HSA22 IBW22 ILS22 IVO22 JFK22 JPG22 JZC22 KIY22 KSU22 LCQ22 LMM22 LWI22 MGE22 MQA22 MZW22 NJS22 NTO22 ODK22 ONG22 OXC22 PGY22 PQU22 QAQ22 QKM22 QUI22 REE22 ROA22 RXW22 SHS22 SRO22 TBK22 TLG22 TVC22 UEY22 UOU22 UYQ22 VIM22 VSI22 WCE22 WMA22 WVW22 O65558 JK65558 TG65558 ADC65558 AMY65558 AWU65558 BGQ65558 BQM65558 CAI65558 CKE65558 CUA65558 DDW65558 DNS65558 DXO65558 EHK65558 ERG65558 FBC65558 FKY65558 FUU65558 GEQ65558 GOM65558 GYI65558 HIE65558 HSA65558 IBW65558 ILS65558 IVO65558 JFK65558 JPG65558 JZC65558 KIY65558 KSU65558 LCQ65558 LMM65558 LWI65558 MGE65558 MQA65558 MZW65558 NJS65558 NTO65558 ODK65558 ONG65558 OXC65558 PGY65558 PQU65558 QAQ65558 QKM65558 QUI65558 REE65558 ROA65558 RXW65558 SHS65558 SRO65558 TBK65558 TLG65558 TVC65558 UEY65558 UOU65558 UYQ65558 VIM65558 VSI65558 WCE65558 WMA65558 WVW65558 O131094 JK131094 TG131094 ADC131094 AMY131094 AWU131094 BGQ131094 BQM131094 CAI131094 CKE131094 CUA131094 DDW131094 DNS131094 DXO131094 EHK131094 ERG131094 FBC131094 FKY131094 FUU131094 GEQ131094 GOM131094 GYI131094 HIE131094 HSA131094 IBW131094 ILS131094 IVO131094 JFK131094 JPG131094 JZC131094 KIY131094 KSU131094 LCQ131094 LMM131094 LWI131094 MGE131094 MQA131094 MZW131094 NJS131094 NTO131094 ODK131094 ONG131094 OXC131094 PGY131094 PQU131094 QAQ131094 QKM131094 QUI131094 REE131094 ROA131094 RXW131094 SHS131094 SRO131094 TBK131094 TLG131094 TVC131094 UEY131094 UOU131094 UYQ131094 VIM131094 VSI131094 WCE131094 WMA131094 WVW131094 O196630 JK196630 TG196630 ADC196630 AMY196630 AWU196630 BGQ196630 BQM196630 CAI196630 CKE196630 CUA196630 DDW196630 DNS196630 DXO196630 EHK196630 ERG196630 FBC196630 FKY196630 FUU196630 GEQ196630 GOM196630 GYI196630 HIE196630 HSA196630 IBW196630 ILS196630 IVO196630 JFK196630 JPG196630 JZC196630 KIY196630 KSU196630 LCQ196630 LMM196630 LWI196630 MGE196630 MQA196630 MZW196630 NJS196630 NTO196630 ODK196630 ONG196630 OXC196630 PGY196630 PQU196630 QAQ196630 QKM196630 QUI196630 REE196630 ROA196630 RXW196630 SHS196630 SRO196630 TBK196630 TLG196630 TVC196630 UEY196630 UOU196630 UYQ196630 VIM196630 VSI196630 WCE196630 WMA196630 WVW196630 O262166 JK262166 TG262166 ADC262166 AMY262166 AWU262166 BGQ262166 BQM262166 CAI262166 CKE262166 CUA262166 DDW262166 DNS262166 DXO262166 EHK262166 ERG262166 FBC262166 FKY262166 FUU262166 GEQ262166 GOM262166 GYI262166 HIE262166 HSA262166 IBW262166 ILS262166 IVO262166 JFK262166 JPG262166 JZC262166 KIY262166 KSU262166 LCQ262166 LMM262166 LWI262166 MGE262166 MQA262166 MZW262166 NJS262166 NTO262166 ODK262166 ONG262166 OXC262166 PGY262166 PQU262166 QAQ262166 QKM262166 QUI262166 REE262166 ROA262166 RXW262166 SHS262166 SRO262166 TBK262166 TLG262166 TVC262166 UEY262166 UOU262166 UYQ262166 VIM262166 VSI262166 WCE262166 WMA262166 WVW262166 O327702 JK327702 TG327702 ADC327702 AMY327702 AWU327702 BGQ327702 BQM327702 CAI327702 CKE327702 CUA327702 DDW327702 DNS327702 DXO327702 EHK327702 ERG327702 FBC327702 FKY327702 FUU327702 GEQ327702 GOM327702 GYI327702 HIE327702 HSA327702 IBW327702 ILS327702 IVO327702 JFK327702 JPG327702 JZC327702 KIY327702 KSU327702 LCQ327702 LMM327702 LWI327702 MGE327702 MQA327702 MZW327702 NJS327702 NTO327702 ODK327702 ONG327702 OXC327702 PGY327702 PQU327702 QAQ327702 QKM327702 QUI327702 REE327702 ROA327702 RXW327702 SHS327702 SRO327702 TBK327702 TLG327702 TVC327702 UEY327702 UOU327702 UYQ327702 VIM327702 VSI327702 WCE327702 WMA327702 WVW327702 O393238 JK393238 TG393238 ADC393238 AMY393238 AWU393238 BGQ393238 BQM393238 CAI393238 CKE393238 CUA393238 DDW393238 DNS393238 DXO393238 EHK393238 ERG393238 FBC393238 FKY393238 FUU393238 GEQ393238 GOM393238 GYI393238 HIE393238 HSA393238 IBW393238 ILS393238 IVO393238 JFK393238 JPG393238 JZC393238 KIY393238 KSU393238 LCQ393238 LMM393238 LWI393238 MGE393238 MQA393238 MZW393238 NJS393238 NTO393238 ODK393238 ONG393238 OXC393238 PGY393238 PQU393238 QAQ393238 QKM393238 QUI393238 REE393238 ROA393238 RXW393238 SHS393238 SRO393238 TBK393238 TLG393238 TVC393238 UEY393238 UOU393238 UYQ393238 VIM393238 VSI393238 WCE393238 WMA393238 WVW393238 O458774 JK458774 TG458774 ADC458774 AMY458774 AWU458774 BGQ458774 BQM458774 CAI458774 CKE458774 CUA458774 DDW458774 DNS458774 DXO458774 EHK458774 ERG458774 FBC458774 FKY458774 FUU458774 GEQ458774 GOM458774 GYI458774 HIE458774 HSA458774 IBW458774 ILS458774 IVO458774 JFK458774 JPG458774 JZC458774 KIY458774 KSU458774 LCQ458774 LMM458774 LWI458774 MGE458774 MQA458774 MZW458774 NJS458774 NTO458774 ODK458774 ONG458774 OXC458774 PGY458774 PQU458774 QAQ458774 QKM458774 QUI458774 REE458774 ROA458774 RXW458774 SHS458774 SRO458774 TBK458774 TLG458774 TVC458774 UEY458774 UOU458774 UYQ458774 VIM458774 VSI458774 WCE458774 WMA458774 WVW458774 O524310 JK524310 TG524310 ADC524310 AMY524310 AWU524310 BGQ524310 BQM524310 CAI524310 CKE524310 CUA524310 DDW524310 DNS524310 DXO524310 EHK524310 ERG524310 FBC524310 FKY524310 FUU524310 GEQ524310 GOM524310 GYI524310 HIE524310 HSA524310 IBW524310 ILS524310 IVO524310 JFK524310 JPG524310 JZC524310 KIY524310 KSU524310 LCQ524310 LMM524310 LWI524310 MGE524310 MQA524310 MZW524310 NJS524310 NTO524310 ODK524310 ONG524310 OXC524310 PGY524310 PQU524310 QAQ524310 QKM524310 QUI524310 REE524310 ROA524310 RXW524310 SHS524310 SRO524310 TBK524310 TLG524310 TVC524310 UEY524310 UOU524310 UYQ524310 VIM524310 VSI524310 WCE524310 WMA524310 WVW524310 O589846 JK589846 TG589846 ADC589846 AMY589846 AWU589846 BGQ589846 BQM589846 CAI589846 CKE589846 CUA589846 DDW589846 DNS589846 DXO589846 EHK589846 ERG589846 FBC589846 FKY589846 FUU589846 GEQ589846 GOM589846 GYI589846 HIE589846 HSA589846 IBW589846 ILS589846 IVO589846 JFK589846 JPG589846 JZC589846 KIY589846 KSU589846 LCQ589846 LMM589846 LWI589846 MGE589846 MQA589846 MZW589846 NJS589846 NTO589846 ODK589846 ONG589846 OXC589846 PGY589846 PQU589846 QAQ589846 QKM589846 QUI589846 REE589846 ROA589846 RXW589846 SHS589846 SRO589846 TBK589846 TLG589846 TVC589846 UEY589846 UOU589846 UYQ589846 VIM589846 VSI589846 WCE589846 WMA589846 WVW589846 O655382 JK655382 TG655382 ADC655382 AMY655382 AWU655382 BGQ655382 BQM655382 CAI655382 CKE655382 CUA655382 DDW655382 DNS655382 DXO655382 EHK655382 ERG655382 FBC655382 FKY655382 FUU655382 GEQ655382 GOM655382 GYI655382 HIE655382 HSA655382 IBW655382 ILS655382 IVO655382 JFK655382 JPG655382 JZC655382 KIY655382 KSU655382 LCQ655382 LMM655382 LWI655382 MGE655382 MQA655382 MZW655382 NJS655382 NTO655382 ODK655382 ONG655382 OXC655382 PGY655382 PQU655382 QAQ655382 QKM655382 QUI655382 REE655382 ROA655382 RXW655382 SHS655382 SRO655382 TBK655382 TLG655382 TVC655382 UEY655382 UOU655382 UYQ655382 VIM655382 VSI655382 WCE655382 WMA655382 WVW655382 O720918 JK720918 TG720918 ADC720918 AMY720918 AWU720918 BGQ720918 BQM720918 CAI720918 CKE720918 CUA720918 DDW720918 DNS720918 DXO720918 EHK720918 ERG720918 FBC720918 FKY720918 FUU720918 GEQ720918 GOM720918 GYI720918 HIE720918 HSA720918 IBW720918 ILS720918 IVO720918 JFK720918 JPG720918 JZC720918 KIY720918 KSU720918 LCQ720918 LMM720918 LWI720918 MGE720918 MQA720918 MZW720918 NJS720918 NTO720918 ODK720918 ONG720918 OXC720918 PGY720918 PQU720918 QAQ720918 QKM720918 QUI720918 REE720918 ROA720918 RXW720918 SHS720918 SRO720918 TBK720918 TLG720918 TVC720918 UEY720918 UOU720918 UYQ720918 VIM720918 VSI720918 WCE720918 WMA720918 WVW720918 O786454 JK786454 TG786454 ADC786454 AMY786454 AWU786454 BGQ786454 BQM786454 CAI786454 CKE786454 CUA786454 DDW786454 DNS786454 DXO786454 EHK786454 ERG786454 FBC786454 FKY786454 FUU786454 GEQ786454 GOM786454 GYI786454 HIE786454 HSA786454 IBW786454 ILS786454 IVO786454 JFK786454 JPG786454 JZC786454 KIY786454 KSU786454 LCQ786454 LMM786454 LWI786454 MGE786454 MQA786454 MZW786454 NJS786454 NTO786454 ODK786454 ONG786454 OXC786454 PGY786454 PQU786454 QAQ786454 QKM786454 QUI786454 REE786454 ROA786454 RXW786454 SHS786454 SRO786454 TBK786454 TLG786454 TVC786454 UEY786454 UOU786454 UYQ786454 VIM786454 VSI786454 WCE786454 WMA786454 WVW786454 O851990 JK851990 TG851990 ADC851990 AMY851990 AWU851990 BGQ851990 BQM851990 CAI851990 CKE851990 CUA851990 DDW851990 DNS851990 DXO851990 EHK851990 ERG851990 FBC851990 FKY851990 FUU851990 GEQ851990 GOM851990 GYI851990 HIE851990 HSA851990 IBW851990 ILS851990 IVO851990 JFK851990 JPG851990 JZC851990 KIY851990 KSU851990 LCQ851990 LMM851990 LWI851990 MGE851990 MQA851990 MZW851990 NJS851990 NTO851990 ODK851990 ONG851990 OXC851990 PGY851990 PQU851990 QAQ851990 QKM851990 QUI851990 REE851990 ROA851990 RXW851990 SHS851990 SRO851990 TBK851990 TLG851990 TVC851990 UEY851990 UOU851990 UYQ851990 VIM851990 VSI851990 WCE851990 WMA851990 WVW851990 O917526 JK917526 TG917526 ADC917526 AMY917526 AWU917526 BGQ917526 BQM917526 CAI917526 CKE917526 CUA917526 DDW917526 DNS917526 DXO917526 EHK917526 ERG917526 FBC917526 FKY917526 FUU917526 GEQ917526 GOM917526 GYI917526 HIE917526 HSA917526 IBW917526 ILS917526 IVO917526 JFK917526 JPG917526 JZC917526 KIY917526 KSU917526 LCQ917526 LMM917526 LWI917526 MGE917526 MQA917526 MZW917526 NJS917526 NTO917526 ODK917526 ONG917526 OXC917526 PGY917526 PQU917526 QAQ917526 QKM917526 QUI917526 REE917526 ROA917526 RXW917526 SHS917526 SRO917526 TBK917526 TLG917526 TVC917526 UEY917526 UOU917526 UYQ917526 VIM917526 VSI917526 WCE917526 WMA917526 WVW917526 O983062 JK983062 TG983062 ADC983062 AMY983062 AWU983062 BGQ983062 BQM983062 CAI983062 CKE983062 CUA983062 DDW983062 DNS983062 DXO983062 EHK983062 ERG983062 FBC983062 FKY983062 FUU983062 GEQ983062 GOM983062 GYI983062 HIE983062 HSA983062 IBW983062 ILS983062 IVO983062 JFK983062 JPG983062 JZC983062 KIY983062 KSU983062 LCQ983062 LMM983062 LWI983062 MGE983062 MQA983062 MZW983062 NJS983062 NTO983062 ODK983062 ONG983062 OXC983062 PGY983062 PQU983062 QAQ983062 QKM983062 QUI983062 REE983062 ROA983062 RXW983062 SHS983062 SRO983062 TBK983062 TLG983062 TVC983062 UEY983062 UOU983062 UYQ983062 VIM983062 VSI983062 WCE983062 WMA983062 WVW983062">
      <formula1>kind_of_scheme_in</formula1>
    </dataValidation>
    <dataValidation type="textLength" operator="lessThanOrEqual" allowBlank="1" showInputMessage="1" showErrorMessage="1" errorTitle="Ошибка" error="Допускается ввод не более 900 символов!" sqref="WWE983058:WWE98306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TO18:TO24">
      <formula1>900</formula1>
    </dataValidation>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list" allowBlank="1" showInputMessage="1" errorTitle="Ошибка" error="Выберите значение из списка" prompt="Выберите значение из списка" sqref="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LY98306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JI24">
      <formula1>kind_of_heat_transfer</formula1>
    </dataValidation>
    <dataValidation type="decimal" allowBlank="1" showErrorMessage="1" errorTitle="Ошибка" error="Допускается ввод только неотрицательных чисел!" sqref="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24 WVW98306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JK24">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showInputMessage="1" showErrorMessage="1" prompt="Для выбора выполните двойной щелчок левой клавиши мыши по соответствующей ячейке." sqref="TM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U196632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U262168 U327704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393240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458776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524312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589848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655384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720920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786456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851992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917528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983064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65560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131096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WWC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U24 JQ24 WWA24:WWA25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 type="list" allowBlank="1" showInputMessage="1" showErrorMessage="1" errorTitle="Ошибка" error="Выберите значение из списка" prompt="Выберите значение из списка" sqref="M24">
      <formula1>kind_of_heat_transfer</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2">
    <tabColor rgb="FFFFCC99"/>
  </sheetPr>
  <dimension ref="A1"/>
  <sheetViews>
    <sheetView showGridLines="0" workbookViewId="0"/>
  </sheetViews>
  <sheetFormatPr defaultRowHeight="11.25"/>
  <cols>
    <col min="1" max="16384" width="9.140625" style="174"/>
  </cols>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4">
    <tabColor indexed="22"/>
  </sheetPr>
  <dimension ref="A1:T19"/>
  <sheetViews>
    <sheetView showGridLines="0" topLeftCell="E1" zoomScaleNormal="100" workbookViewId="0"/>
  </sheetViews>
  <sheetFormatPr defaultColWidth="10.5703125" defaultRowHeight="14.25"/>
  <cols>
    <col min="1" max="1" width="3.7109375" style="591" hidden="1" customWidth="1"/>
    <col min="2" max="4" width="3.7109375" style="585" hidden="1" customWidth="1"/>
    <col min="5" max="5" width="3.7109375" style="530" customWidth="1"/>
    <col min="6" max="6" width="9.7109375" style="523" customWidth="1"/>
    <col min="7" max="7" width="37.7109375" style="523" customWidth="1"/>
    <col min="8" max="8" width="66.85546875" style="523" customWidth="1"/>
    <col min="9" max="9" width="115.7109375" style="523" customWidth="1"/>
    <col min="10" max="11" width="10.5703125" style="585"/>
    <col min="12" max="12" width="11.140625" style="585" customWidth="1"/>
    <col min="13" max="20" width="10.5703125" style="585"/>
    <col min="21" max="16384" width="10.5703125" style="523"/>
  </cols>
  <sheetData>
    <row r="1" spans="1:20" ht="3" customHeight="1">
      <c r="A1" s="591" t="s">
        <v>51</v>
      </c>
    </row>
    <row r="2" spans="1:20" ht="22.5">
      <c r="F2" s="1197" t="s">
        <v>491</v>
      </c>
      <c r="G2" s="1198"/>
      <c r="H2" s="1199"/>
      <c r="I2" s="640"/>
    </row>
    <row r="3" spans="1:20" ht="3" customHeight="1"/>
    <row r="4" spans="1:20" s="570" customFormat="1" ht="11.25">
      <c r="A4" s="590"/>
      <c r="B4" s="590"/>
      <c r="C4" s="590"/>
      <c r="D4" s="590"/>
      <c r="F4" s="1149" t="s">
        <v>454</v>
      </c>
      <c r="G4" s="1149"/>
      <c r="H4" s="1149"/>
      <c r="I4" s="1200" t="s">
        <v>455</v>
      </c>
      <c r="J4" s="590"/>
      <c r="K4" s="590"/>
      <c r="L4" s="590"/>
      <c r="M4" s="590"/>
      <c r="N4" s="590"/>
      <c r="O4" s="590"/>
      <c r="P4" s="590"/>
      <c r="Q4" s="590"/>
      <c r="R4" s="590"/>
      <c r="S4" s="590"/>
      <c r="T4" s="590"/>
    </row>
    <row r="5" spans="1:20" s="570" customFormat="1" ht="11.25" customHeight="1">
      <c r="A5" s="590"/>
      <c r="B5" s="590"/>
      <c r="C5" s="590"/>
      <c r="D5" s="590"/>
      <c r="F5" s="606" t="s">
        <v>92</v>
      </c>
      <c r="G5" s="618" t="s">
        <v>457</v>
      </c>
      <c r="H5" s="605" t="s">
        <v>442</v>
      </c>
      <c r="I5" s="1200"/>
      <c r="J5" s="590"/>
      <c r="K5" s="590"/>
      <c r="L5" s="590"/>
      <c r="M5" s="590"/>
      <c r="N5" s="590"/>
      <c r="O5" s="590"/>
      <c r="P5" s="590"/>
      <c r="Q5" s="590"/>
      <c r="R5" s="590"/>
      <c r="S5" s="590"/>
      <c r="T5" s="590"/>
    </row>
    <row r="6" spans="1:20" s="570" customFormat="1" ht="12" customHeight="1">
      <c r="A6" s="590"/>
      <c r="B6" s="590"/>
      <c r="C6" s="590"/>
      <c r="D6" s="590"/>
      <c r="F6" s="607" t="s">
        <v>93</v>
      </c>
      <c r="G6" s="609">
        <v>2</v>
      </c>
      <c r="H6" s="610">
        <v>3</v>
      </c>
      <c r="I6" s="608">
        <v>4</v>
      </c>
      <c r="J6" s="590">
        <v>4</v>
      </c>
      <c r="K6" s="590"/>
      <c r="L6" s="590"/>
      <c r="M6" s="590"/>
      <c r="N6" s="590"/>
      <c r="O6" s="590"/>
      <c r="P6" s="590"/>
      <c r="Q6" s="590"/>
      <c r="R6" s="590"/>
      <c r="S6" s="590"/>
      <c r="T6" s="590"/>
    </row>
    <row r="7" spans="1:20" s="570" customFormat="1" ht="18.75">
      <c r="A7" s="590"/>
      <c r="B7" s="590"/>
      <c r="C7" s="590"/>
      <c r="D7" s="590"/>
      <c r="F7" s="616">
        <v>1</v>
      </c>
      <c r="G7" s="632" t="s">
        <v>492</v>
      </c>
      <c r="H7" s="604" t="str">
        <f>IF(dateCh="","",dateCh)</f>
        <v>05.12.2022</v>
      </c>
      <c r="I7" s="581" t="s">
        <v>493</v>
      </c>
      <c r="J7" s="615"/>
      <c r="K7" s="590"/>
      <c r="L7" s="590"/>
      <c r="M7" s="590"/>
      <c r="N7" s="590"/>
      <c r="O7" s="590"/>
      <c r="P7" s="590"/>
      <c r="Q7" s="590"/>
      <c r="R7" s="590"/>
      <c r="S7" s="590"/>
      <c r="T7" s="590"/>
    </row>
    <row r="8" spans="1:20" s="570" customFormat="1" ht="45">
      <c r="A8" s="1201">
        <v>1</v>
      </c>
      <c r="B8" s="590"/>
      <c r="C8" s="590"/>
      <c r="D8" s="590"/>
      <c r="F8" s="616" t="str">
        <f>"2." &amp;mergeValue(A8)</f>
        <v>2.1</v>
      </c>
      <c r="G8" s="632" t="s">
        <v>494</v>
      </c>
      <c r="H8" s="604"/>
      <c r="I8" s="581" t="s">
        <v>590</v>
      </c>
      <c r="J8" s="615"/>
      <c r="K8" s="590"/>
      <c r="L8" s="590"/>
      <c r="M8" s="590"/>
      <c r="N8" s="590"/>
      <c r="O8" s="590"/>
      <c r="P8" s="590"/>
      <c r="Q8" s="590"/>
      <c r="R8" s="590"/>
      <c r="S8" s="590"/>
      <c r="T8" s="590"/>
    </row>
    <row r="9" spans="1:20" s="570" customFormat="1" ht="22.5">
      <c r="A9" s="1201"/>
      <c r="B9" s="590"/>
      <c r="C9" s="590"/>
      <c r="D9" s="590"/>
      <c r="F9" s="616" t="str">
        <f>"3." &amp;mergeValue(A9)</f>
        <v>3.1</v>
      </c>
      <c r="G9" s="632" t="s">
        <v>495</v>
      </c>
      <c r="H9" s="604"/>
      <c r="I9" s="581" t="s">
        <v>588</v>
      </c>
      <c r="J9" s="615"/>
      <c r="K9" s="590"/>
      <c r="L9" s="590"/>
      <c r="M9" s="590"/>
      <c r="N9" s="590"/>
      <c r="O9" s="590"/>
      <c r="P9" s="590"/>
      <c r="Q9" s="590"/>
      <c r="R9" s="590"/>
      <c r="S9" s="590"/>
      <c r="T9" s="590"/>
    </row>
    <row r="10" spans="1:20" s="570" customFormat="1" ht="22.5">
      <c r="A10" s="1201"/>
      <c r="B10" s="590"/>
      <c r="C10" s="590"/>
      <c r="D10" s="590"/>
      <c r="F10" s="616" t="str">
        <f>"4."&amp;mergeValue(A10)</f>
        <v>4.1</v>
      </c>
      <c r="G10" s="632" t="s">
        <v>496</v>
      </c>
      <c r="H10" s="605" t="s">
        <v>458</v>
      </c>
      <c r="I10" s="581"/>
      <c r="J10" s="615"/>
      <c r="K10" s="590"/>
      <c r="L10" s="590"/>
      <c r="M10" s="590"/>
      <c r="N10" s="590"/>
      <c r="O10" s="590"/>
      <c r="P10" s="590"/>
      <c r="Q10" s="590"/>
      <c r="R10" s="590"/>
      <c r="S10" s="590"/>
      <c r="T10" s="590"/>
    </row>
    <row r="11" spans="1:20" s="570" customFormat="1" ht="18.75">
      <c r="A11" s="1201"/>
      <c r="B11" s="1201">
        <v>1</v>
      </c>
      <c r="C11" s="623"/>
      <c r="D11" s="623"/>
      <c r="F11" s="616" t="str">
        <f>"4."&amp;mergeValue(A11) &amp;"."&amp;mergeValue(B11)</f>
        <v>4.1.1</v>
      </c>
      <c r="G11" s="611" t="s">
        <v>592</v>
      </c>
      <c r="H11" s="604" t="str">
        <f>IF(region_name="","",region_name)</f>
        <v>Челябинская область</v>
      </c>
      <c r="I11" s="581" t="s">
        <v>499</v>
      </c>
      <c r="J11" s="615"/>
      <c r="K11" s="590"/>
      <c r="L11" s="590"/>
      <c r="M11" s="590"/>
      <c r="N11" s="590"/>
      <c r="O11" s="590"/>
      <c r="P11" s="590"/>
      <c r="Q11" s="590"/>
      <c r="R11" s="590"/>
      <c r="S11" s="590"/>
      <c r="T11" s="590"/>
    </row>
    <row r="12" spans="1:20" s="570" customFormat="1" ht="22.5">
      <c r="A12" s="1201"/>
      <c r="B12" s="1201"/>
      <c r="C12" s="1201">
        <v>1</v>
      </c>
      <c r="D12" s="623"/>
      <c r="F12" s="616" t="str">
        <f>"4."&amp;mergeValue(A12) &amp;"."&amp;mergeValue(B12)&amp;"."&amp;mergeValue(C12)</f>
        <v>4.1.1.1</v>
      </c>
      <c r="G12" s="622" t="s">
        <v>497</v>
      </c>
      <c r="H12" s="604"/>
      <c r="I12" s="581" t="s">
        <v>500</v>
      </c>
      <c r="J12" s="615"/>
      <c r="K12" s="590"/>
      <c r="L12" s="590"/>
      <c r="M12" s="590"/>
      <c r="N12" s="590"/>
      <c r="O12" s="590"/>
      <c r="P12" s="590"/>
      <c r="Q12" s="590"/>
      <c r="R12" s="590"/>
      <c r="S12" s="590"/>
      <c r="T12" s="590"/>
    </row>
    <row r="13" spans="1:20" s="570" customFormat="1" ht="39" customHeight="1">
      <c r="A13" s="1201"/>
      <c r="B13" s="1201"/>
      <c r="C13" s="1201"/>
      <c r="D13" s="623">
        <v>1</v>
      </c>
      <c r="F13" s="616" t="str">
        <f>"4."&amp;mergeValue(A13) &amp;"."&amp;mergeValue(B13)&amp;"."&amp;mergeValue(C13)&amp;"."&amp;mergeValue(D13)</f>
        <v>4.1.1.1.1</v>
      </c>
      <c r="G13" s="633" t="s">
        <v>498</v>
      </c>
      <c r="H13" s="604"/>
      <c r="I13" s="1202" t="s">
        <v>591</v>
      </c>
      <c r="J13" s="615"/>
      <c r="K13" s="590"/>
      <c r="L13" s="590"/>
      <c r="M13" s="590"/>
      <c r="N13" s="590"/>
      <c r="O13" s="590"/>
      <c r="P13" s="590"/>
      <c r="Q13" s="590"/>
      <c r="R13" s="590"/>
      <c r="S13" s="590"/>
      <c r="T13" s="590"/>
    </row>
    <row r="14" spans="1:20" s="570" customFormat="1" ht="18.75">
      <c r="A14" s="1201"/>
      <c r="B14" s="1201"/>
      <c r="C14" s="1201"/>
      <c r="D14" s="623"/>
      <c r="F14" s="619"/>
      <c r="G14" s="550" t="s">
        <v>4</v>
      </c>
      <c r="H14" s="624"/>
      <c r="I14" s="1202"/>
      <c r="J14" s="615"/>
      <c r="K14" s="590"/>
      <c r="L14" s="590"/>
      <c r="M14" s="590"/>
      <c r="N14" s="590"/>
      <c r="O14" s="590"/>
      <c r="P14" s="590"/>
      <c r="Q14" s="590"/>
      <c r="R14" s="590"/>
      <c r="S14" s="590"/>
      <c r="T14" s="590"/>
    </row>
    <row r="15" spans="1:20" s="570" customFormat="1" ht="18.75">
      <c r="A15" s="1201"/>
      <c r="B15" s="1201"/>
      <c r="C15" s="623"/>
      <c r="D15" s="623"/>
      <c r="F15" s="634"/>
      <c r="G15" s="577" t="s">
        <v>403</v>
      </c>
      <c r="H15" s="635"/>
      <c r="I15" s="636"/>
      <c r="J15" s="615"/>
      <c r="K15" s="590"/>
      <c r="L15" s="590"/>
      <c r="M15" s="590"/>
      <c r="N15" s="590"/>
      <c r="O15" s="590"/>
      <c r="P15" s="590"/>
      <c r="Q15" s="590"/>
      <c r="R15" s="590"/>
      <c r="S15" s="590"/>
      <c r="T15" s="590"/>
    </row>
    <row r="16" spans="1:20" s="570" customFormat="1" ht="18.75">
      <c r="A16" s="1201"/>
      <c r="B16" s="590"/>
      <c r="C16" s="590"/>
      <c r="D16" s="590"/>
      <c r="F16" s="619"/>
      <c r="G16" s="558" t="s">
        <v>506</v>
      </c>
      <c r="H16" s="620"/>
      <c r="I16" s="621"/>
      <c r="J16" s="615"/>
      <c r="K16" s="590"/>
      <c r="L16" s="590"/>
      <c r="M16" s="590"/>
      <c r="N16" s="590"/>
      <c r="O16" s="590"/>
      <c r="P16" s="590"/>
      <c r="Q16" s="590"/>
      <c r="R16" s="590"/>
      <c r="S16" s="590"/>
      <c r="T16" s="590"/>
    </row>
    <row r="17" spans="1:20" s="570" customFormat="1" ht="18.75">
      <c r="A17" s="590"/>
      <c r="B17" s="590"/>
      <c r="C17" s="590"/>
      <c r="D17" s="590"/>
      <c r="F17" s="619"/>
      <c r="G17" s="565" t="s">
        <v>505</v>
      </c>
      <c r="H17" s="620"/>
      <c r="I17" s="621"/>
      <c r="J17" s="615"/>
      <c r="K17" s="590"/>
      <c r="L17" s="590"/>
      <c r="M17" s="590"/>
      <c r="N17" s="590"/>
      <c r="O17" s="590"/>
      <c r="P17" s="590"/>
      <c r="Q17" s="590"/>
      <c r="R17" s="590"/>
      <c r="S17" s="590"/>
      <c r="T17" s="590"/>
    </row>
    <row r="18" spans="1:20" s="613" customFormat="1" ht="3" customHeight="1">
      <c r="A18" s="614"/>
      <c r="B18" s="614"/>
      <c r="C18" s="614"/>
      <c r="D18" s="614"/>
      <c r="F18" s="625"/>
      <c r="G18" s="626"/>
      <c r="H18" s="627"/>
      <c r="I18" s="628"/>
      <c r="J18" s="614"/>
      <c r="K18" s="614"/>
      <c r="L18" s="614"/>
      <c r="M18" s="614"/>
      <c r="N18" s="614"/>
      <c r="O18" s="614"/>
      <c r="P18" s="614"/>
      <c r="Q18" s="614"/>
      <c r="R18" s="614"/>
      <c r="S18" s="614"/>
      <c r="T18" s="614"/>
    </row>
    <row r="19" spans="1:20" s="613" customFormat="1" ht="15" customHeight="1">
      <c r="A19" s="614"/>
      <c r="B19" s="614"/>
      <c r="C19" s="614"/>
      <c r="D19" s="614"/>
      <c r="F19" s="612"/>
      <c r="G19" s="1196" t="s">
        <v>593</v>
      </c>
      <c r="H19" s="1196"/>
      <c r="I19" s="594"/>
      <c r="J19" s="614"/>
      <c r="K19" s="614"/>
      <c r="L19" s="614"/>
      <c r="M19" s="614"/>
      <c r="N19" s="614"/>
      <c r="O19" s="614"/>
      <c r="P19" s="614"/>
      <c r="Q19" s="614"/>
      <c r="R19" s="614"/>
      <c r="S19" s="614"/>
      <c r="T19" s="614"/>
    </row>
  </sheetData>
  <sheetProtection algorithmName="SHA-512" hashValue="9V7m+iNDnn6q7JZMD6P+XYGNc7660/JqwbgnXV/4ERnzeTbY27mqgjVCDXDUdZDTTnVye4OkrVI1aet9W7qE0A==" saltValue="QGsOu3W/A3VHAK6/F90Erw==" spinCount="100000"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4">
    <tabColor rgb="FFEAEBEE"/>
    <pageSetUpPr fitToPage="1"/>
  </sheetPr>
  <dimension ref="A1:AJ34"/>
  <sheetViews>
    <sheetView showGridLines="0" topLeftCell="I4" zoomScaleNormal="100" workbookViewId="0"/>
  </sheetViews>
  <sheetFormatPr defaultColWidth="10.5703125" defaultRowHeight="14.25"/>
  <cols>
    <col min="1" max="6" width="10.5703125" style="585" hidden="1" customWidth="1"/>
    <col min="7" max="8" width="9.140625" style="591" hidden="1" customWidth="1"/>
    <col min="9" max="9" width="3.7109375" style="531" customWidth="1"/>
    <col min="10" max="11" width="3.7109375" style="530" customWidth="1"/>
    <col min="12" max="12" width="12.7109375" style="523" customWidth="1"/>
    <col min="13" max="13" width="44.7109375" style="523" customWidth="1"/>
    <col min="14" max="14" width="1.7109375" style="523" hidden="1" customWidth="1"/>
    <col min="15" max="15" width="23.7109375" style="523" customWidth="1"/>
    <col min="16" max="17" width="1.7109375" style="523" hidden="1" customWidth="1"/>
    <col min="18" max="18" width="11.7109375" style="523" customWidth="1"/>
    <col min="19" max="19" width="3.7109375" style="523" customWidth="1"/>
    <col min="20" max="20" width="11.7109375" style="523" customWidth="1"/>
    <col min="21" max="21" width="8.5703125" style="523" hidden="1" customWidth="1"/>
    <col min="22" max="22" width="4.7109375" style="523" customWidth="1"/>
    <col min="23" max="23" width="115.7109375" style="523" customWidth="1"/>
    <col min="24" max="35" width="10.5703125" style="585"/>
    <col min="36" max="256" width="10.5703125" style="523"/>
    <col min="257" max="264" width="0" style="523" hidden="1" customWidth="1"/>
    <col min="265" max="267" width="3.7109375" style="523" customWidth="1"/>
    <col min="268" max="268" width="12.7109375" style="523" customWidth="1"/>
    <col min="269" max="269" width="47.42578125" style="523" customWidth="1"/>
    <col min="270" max="273" width="0" style="523" hidden="1" customWidth="1"/>
    <col min="274" max="274" width="11.7109375" style="523" customWidth="1"/>
    <col min="275" max="275" width="6.42578125" style="523" bestFit="1" customWidth="1"/>
    <col min="276" max="276" width="11.7109375" style="523" customWidth="1"/>
    <col min="277" max="277" width="0" style="523" hidden="1" customWidth="1"/>
    <col min="278" max="278" width="3.7109375" style="523" customWidth="1"/>
    <col min="279" max="279" width="11.140625" style="523" bestFit="1" customWidth="1"/>
    <col min="280" max="512" width="10.5703125" style="523"/>
    <col min="513" max="520" width="0" style="523" hidden="1" customWidth="1"/>
    <col min="521" max="523" width="3.7109375" style="523" customWidth="1"/>
    <col min="524" max="524" width="12.7109375" style="523" customWidth="1"/>
    <col min="525" max="525" width="47.42578125" style="523" customWidth="1"/>
    <col min="526" max="529" width="0" style="523" hidden="1" customWidth="1"/>
    <col min="530" max="530" width="11.7109375" style="523" customWidth="1"/>
    <col min="531" max="531" width="6.42578125" style="523" bestFit="1" customWidth="1"/>
    <col min="532" max="532" width="11.7109375" style="523" customWidth="1"/>
    <col min="533" max="533" width="0" style="523" hidden="1" customWidth="1"/>
    <col min="534" max="534" width="3.7109375" style="523" customWidth="1"/>
    <col min="535" max="535" width="11.140625" style="523" bestFit="1" customWidth="1"/>
    <col min="536" max="768" width="10.5703125" style="523"/>
    <col min="769" max="776" width="0" style="523" hidden="1" customWidth="1"/>
    <col min="777" max="779" width="3.7109375" style="523" customWidth="1"/>
    <col min="780" max="780" width="12.7109375" style="523" customWidth="1"/>
    <col min="781" max="781" width="47.42578125" style="523" customWidth="1"/>
    <col min="782" max="785" width="0" style="523" hidden="1" customWidth="1"/>
    <col min="786" max="786" width="11.7109375" style="523" customWidth="1"/>
    <col min="787" max="787" width="6.42578125" style="523" bestFit="1" customWidth="1"/>
    <col min="788" max="788" width="11.7109375" style="523" customWidth="1"/>
    <col min="789" max="789" width="0" style="523" hidden="1" customWidth="1"/>
    <col min="790" max="790" width="3.7109375" style="523" customWidth="1"/>
    <col min="791" max="791" width="11.140625" style="523" bestFit="1" customWidth="1"/>
    <col min="792" max="1024" width="10.5703125" style="523"/>
    <col min="1025" max="1032" width="0" style="523" hidden="1" customWidth="1"/>
    <col min="1033" max="1035" width="3.7109375" style="523" customWidth="1"/>
    <col min="1036" max="1036" width="12.7109375" style="523" customWidth="1"/>
    <col min="1037" max="1037" width="47.42578125" style="523" customWidth="1"/>
    <col min="1038" max="1041" width="0" style="523" hidden="1" customWidth="1"/>
    <col min="1042" max="1042" width="11.7109375" style="523" customWidth="1"/>
    <col min="1043" max="1043" width="6.42578125" style="523" bestFit="1" customWidth="1"/>
    <col min="1044" max="1044" width="11.7109375" style="523" customWidth="1"/>
    <col min="1045" max="1045" width="0" style="523" hidden="1" customWidth="1"/>
    <col min="1046" max="1046" width="3.7109375" style="523" customWidth="1"/>
    <col min="1047" max="1047" width="11.140625" style="523" bestFit="1" customWidth="1"/>
    <col min="1048" max="1280" width="10.5703125" style="523"/>
    <col min="1281" max="1288" width="0" style="523" hidden="1" customWidth="1"/>
    <col min="1289" max="1291" width="3.7109375" style="523" customWidth="1"/>
    <col min="1292" max="1292" width="12.7109375" style="523" customWidth="1"/>
    <col min="1293" max="1293" width="47.42578125" style="523" customWidth="1"/>
    <col min="1294" max="1297" width="0" style="523" hidden="1" customWidth="1"/>
    <col min="1298" max="1298" width="11.7109375" style="523" customWidth="1"/>
    <col min="1299" max="1299" width="6.42578125" style="523" bestFit="1" customWidth="1"/>
    <col min="1300" max="1300" width="11.7109375" style="523" customWidth="1"/>
    <col min="1301" max="1301" width="0" style="523" hidden="1" customWidth="1"/>
    <col min="1302" max="1302" width="3.7109375" style="523" customWidth="1"/>
    <col min="1303" max="1303" width="11.140625" style="523" bestFit="1" customWidth="1"/>
    <col min="1304" max="1536" width="10.5703125" style="523"/>
    <col min="1537" max="1544" width="0" style="523" hidden="1" customWidth="1"/>
    <col min="1545" max="1547" width="3.7109375" style="523" customWidth="1"/>
    <col min="1548" max="1548" width="12.7109375" style="523" customWidth="1"/>
    <col min="1549" max="1549" width="47.42578125" style="523" customWidth="1"/>
    <col min="1550" max="1553" width="0" style="523" hidden="1" customWidth="1"/>
    <col min="1554" max="1554" width="11.7109375" style="523" customWidth="1"/>
    <col min="1555" max="1555" width="6.42578125" style="523" bestFit="1" customWidth="1"/>
    <col min="1556" max="1556" width="11.7109375" style="523" customWidth="1"/>
    <col min="1557" max="1557" width="0" style="523" hidden="1" customWidth="1"/>
    <col min="1558" max="1558" width="3.7109375" style="523" customWidth="1"/>
    <col min="1559" max="1559" width="11.140625" style="523" bestFit="1" customWidth="1"/>
    <col min="1560" max="1792" width="10.5703125" style="523"/>
    <col min="1793" max="1800" width="0" style="523" hidden="1" customWidth="1"/>
    <col min="1801" max="1803" width="3.7109375" style="523" customWidth="1"/>
    <col min="1804" max="1804" width="12.7109375" style="523" customWidth="1"/>
    <col min="1805" max="1805" width="47.42578125" style="523" customWidth="1"/>
    <col min="1806" max="1809" width="0" style="523" hidden="1" customWidth="1"/>
    <col min="1810" max="1810" width="11.7109375" style="523" customWidth="1"/>
    <col min="1811" max="1811" width="6.42578125" style="523" bestFit="1" customWidth="1"/>
    <col min="1812" max="1812" width="11.7109375" style="523" customWidth="1"/>
    <col min="1813" max="1813" width="0" style="523" hidden="1" customWidth="1"/>
    <col min="1814" max="1814" width="3.7109375" style="523" customWidth="1"/>
    <col min="1815" max="1815" width="11.140625" style="523" bestFit="1" customWidth="1"/>
    <col min="1816" max="2048" width="10.5703125" style="523"/>
    <col min="2049" max="2056" width="0" style="523" hidden="1" customWidth="1"/>
    <col min="2057" max="2059" width="3.7109375" style="523" customWidth="1"/>
    <col min="2060" max="2060" width="12.7109375" style="523" customWidth="1"/>
    <col min="2061" max="2061" width="47.42578125" style="523" customWidth="1"/>
    <col min="2062" max="2065" width="0" style="523" hidden="1" customWidth="1"/>
    <col min="2066" max="2066" width="11.7109375" style="523" customWidth="1"/>
    <col min="2067" max="2067" width="6.42578125" style="523" bestFit="1" customWidth="1"/>
    <col min="2068" max="2068" width="11.7109375" style="523" customWidth="1"/>
    <col min="2069" max="2069" width="0" style="523" hidden="1" customWidth="1"/>
    <col min="2070" max="2070" width="3.7109375" style="523" customWidth="1"/>
    <col min="2071" max="2071" width="11.140625" style="523" bestFit="1" customWidth="1"/>
    <col min="2072" max="2304" width="10.5703125" style="523"/>
    <col min="2305" max="2312" width="0" style="523" hidden="1" customWidth="1"/>
    <col min="2313" max="2315" width="3.7109375" style="523" customWidth="1"/>
    <col min="2316" max="2316" width="12.7109375" style="523" customWidth="1"/>
    <col min="2317" max="2317" width="47.42578125" style="523" customWidth="1"/>
    <col min="2318" max="2321" width="0" style="523" hidden="1" customWidth="1"/>
    <col min="2322" max="2322" width="11.7109375" style="523" customWidth="1"/>
    <col min="2323" max="2323" width="6.42578125" style="523" bestFit="1" customWidth="1"/>
    <col min="2324" max="2324" width="11.7109375" style="523" customWidth="1"/>
    <col min="2325" max="2325" width="0" style="523" hidden="1" customWidth="1"/>
    <col min="2326" max="2326" width="3.7109375" style="523" customWidth="1"/>
    <col min="2327" max="2327" width="11.140625" style="523" bestFit="1" customWidth="1"/>
    <col min="2328" max="2560" width="10.5703125" style="523"/>
    <col min="2561" max="2568" width="0" style="523" hidden="1" customWidth="1"/>
    <col min="2569" max="2571" width="3.7109375" style="523" customWidth="1"/>
    <col min="2572" max="2572" width="12.7109375" style="523" customWidth="1"/>
    <col min="2573" max="2573" width="47.42578125" style="523" customWidth="1"/>
    <col min="2574" max="2577" width="0" style="523" hidden="1" customWidth="1"/>
    <col min="2578" max="2578" width="11.7109375" style="523" customWidth="1"/>
    <col min="2579" max="2579" width="6.42578125" style="523" bestFit="1" customWidth="1"/>
    <col min="2580" max="2580" width="11.7109375" style="523" customWidth="1"/>
    <col min="2581" max="2581" width="0" style="523" hidden="1" customWidth="1"/>
    <col min="2582" max="2582" width="3.7109375" style="523" customWidth="1"/>
    <col min="2583" max="2583" width="11.140625" style="523" bestFit="1" customWidth="1"/>
    <col min="2584" max="2816" width="10.5703125" style="523"/>
    <col min="2817" max="2824" width="0" style="523" hidden="1" customWidth="1"/>
    <col min="2825" max="2827" width="3.7109375" style="523" customWidth="1"/>
    <col min="2828" max="2828" width="12.7109375" style="523" customWidth="1"/>
    <col min="2829" max="2829" width="47.42578125" style="523" customWidth="1"/>
    <col min="2830" max="2833" width="0" style="523" hidden="1" customWidth="1"/>
    <col min="2834" max="2834" width="11.7109375" style="523" customWidth="1"/>
    <col min="2835" max="2835" width="6.42578125" style="523" bestFit="1" customWidth="1"/>
    <col min="2836" max="2836" width="11.7109375" style="523" customWidth="1"/>
    <col min="2837" max="2837" width="0" style="523" hidden="1" customWidth="1"/>
    <col min="2838" max="2838" width="3.7109375" style="523" customWidth="1"/>
    <col min="2839" max="2839" width="11.140625" style="523" bestFit="1" customWidth="1"/>
    <col min="2840" max="3072" width="10.5703125" style="523"/>
    <col min="3073" max="3080" width="0" style="523" hidden="1" customWidth="1"/>
    <col min="3081" max="3083" width="3.7109375" style="523" customWidth="1"/>
    <col min="3084" max="3084" width="12.7109375" style="523" customWidth="1"/>
    <col min="3085" max="3085" width="47.42578125" style="523" customWidth="1"/>
    <col min="3086" max="3089" width="0" style="523" hidden="1" customWidth="1"/>
    <col min="3090" max="3090" width="11.7109375" style="523" customWidth="1"/>
    <col min="3091" max="3091" width="6.42578125" style="523" bestFit="1" customWidth="1"/>
    <col min="3092" max="3092" width="11.7109375" style="523" customWidth="1"/>
    <col min="3093" max="3093" width="0" style="523" hidden="1" customWidth="1"/>
    <col min="3094" max="3094" width="3.7109375" style="523" customWidth="1"/>
    <col min="3095" max="3095" width="11.140625" style="523" bestFit="1" customWidth="1"/>
    <col min="3096" max="3328" width="10.5703125" style="523"/>
    <col min="3329" max="3336" width="0" style="523" hidden="1" customWidth="1"/>
    <col min="3337" max="3339" width="3.7109375" style="523" customWidth="1"/>
    <col min="3340" max="3340" width="12.7109375" style="523" customWidth="1"/>
    <col min="3341" max="3341" width="47.42578125" style="523" customWidth="1"/>
    <col min="3342" max="3345" width="0" style="523" hidden="1" customWidth="1"/>
    <col min="3346" max="3346" width="11.7109375" style="523" customWidth="1"/>
    <col min="3347" max="3347" width="6.42578125" style="523" bestFit="1" customWidth="1"/>
    <col min="3348" max="3348" width="11.7109375" style="523" customWidth="1"/>
    <col min="3349" max="3349" width="0" style="523" hidden="1" customWidth="1"/>
    <col min="3350" max="3350" width="3.7109375" style="523" customWidth="1"/>
    <col min="3351" max="3351" width="11.140625" style="523" bestFit="1" customWidth="1"/>
    <col min="3352" max="3584" width="10.5703125" style="523"/>
    <col min="3585" max="3592" width="0" style="523" hidden="1" customWidth="1"/>
    <col min="3593" max="3595" width="3.7109375" style="523" customWidth="1"/>
    <col min="3596" max="3596" width="12.7109375" style="523" customWidth="1"/>
    <col min="3597" max="3597" width="47.42578125" style="523" customWidth="1"/>
    <col min="3598" max="3601" width="0" style="523" hidden="1" customWidth="1"/>
    <col min="3602" max="3602" width="11.7109375" style="523" customWidth="1"/>
    <col min="3603" max="3603" width="6.42578125" style="523" bestFit="1" customWidth="1"/>
    <col min="3604" max="3604" width="11.7109375" style="523" customWidth="1"/>
    <col min="3605" max="3605" width="0" style="523" hidden="1" customWidth="1"/>
    <col min="3606" max="3606" width="3.7109375" style="523" customWidth="1"/>
    <col min="3607" max="3607" width="11.140625" style="523" bestFit="1" customWidth="1"/>
    <col min="3608" max="3840" width="10.5703125" style="523"/>
    <col min="3841" max="3848" width="0" style="523" hidden="1" customWidth="1"/>
    <col min="3849" max="3851" width="3.7109375" style="523" customWidth="1"/>
    <col min="3852" max="3852" width="12.7109375" style="523" customWidth="1"/>
    <col min="3853" max="3853" width="47.42578125" style="523" customWidth="1"/>
    <col min="3854" max="3857" width="0" style="523" hidden="1" customWidth="1"/>
    <col min="3858" max="3858" width="11.7109375" style="523" customWidth="1"/>
    <col min="3859" max="3859" width="6.42578125" style="523" bestFit="1" customWidth="1"/>
    <col min="3860" max="3860" width="11.7109375" style="523" customWidth="1"/>
    <col min="3861" max="3861" width="0" style="523" hidden="1" customWidth="1"/>
    <col min="3862" max="3862" width="3.7109375" style="523" customWidth="1"/>
    <col min="3863" max="3863" width="11.140625" style="523" bestFit="1" customWidth="1"/>
    <col min="3864" max="4096" width="10.5703125" style="523"/>
    <col min="4097" max="4104" width="0" style="523" hidden="1" customWidth="1"/>
    <col min="4105" max="4107" width="3.7109375" style="523" customWidth="1"/>
    <col min="4108" max="4108" width="12.7109375" style="523" customWidth="1"/>
    <col min="4109" max="4109" width="47.42578125" style="523" customWidth="1"/>
    <col min="4110" max="4113" width="0" style="523" hidden="1" customWidth="1"/>
    <col min="4114" max="4114" width="11.7109375" style="523" customWidth="1"/>
    <col min="4115" max="4115" width="6.42578125" style="523" bestFit="1" customWidth="1"/>
    <col min="4116" max="4116" width="11.7109375" style="523" customWidth="1"/>
    <col min="4117" max="4117" width="0" style="523" hidden="1" customWidth="1"/>
    <col min="4118" max="4118" width="3.7109375" style="523" customWidth="1"/>
    <col min="4119" max="4119" width="11.140625" style="523" bestFit="1" customWidth="1"/>
    <col min="4120" max="4352" width="10.5703125" style="523"/>
    <col min="4353" max="4360" width="0" style="523" hidden="1" customWidth="1"/>
    <col min="4361" max="4363" width="3.7109375" style="523" customWidth="1"/>
    <col min="4364" max="4364" width="12.7109375" style="523" customWidth="1"/>
    <col min="4365" max="4365" width="47.42578125" style="523" customWidth="1"/>
    <col min="4366" max="4369" width="0" style="523" hidden="1" customWidth="1"/>
    <col min="4370" max="4370" width="11.7109375" style="523" customWidth="1"/>
    <col min="4371" max="4371" width="6.42578125" style="523" bestFit="1" customWidth="1"/>
    <col min="4372" max="4372" width="11.7109375" style="523" customWidth="1"/>
    <col min="4373" max="4373" width="0" style="523" hidden="1" customWidth="1"/>
    <col min="4374" max="4374" width="3.7109375" style="523" customWidth="1"/>
    <col min="4375" max="4375" width="11.140625" style="523" bestFit="1" customWidth="1"/>
    <col min="4376" max="4608" width="10.5703125" style="523"/>
    <col min="4609" max="4616" width="0" style="523" hidden="1" customWidth="1"/>
    <col min="4617" max="4619" width="3.7109375" style="523" customWidth="1"/>
    <col min="4620" max="4620" width="12.7109375" style="523" customWidth="1"/>
    <col min="4621" max="4621" width="47.42578125" style="523" customWidth="1"/>
    <col min="4622" max="4625" width="0" style="523" hidden="1" customWidth="1"/>
    <col min="4626" max="4626" width="11.7109375" style="523" customWidth="1"/>
    <col min="4627" max="4627" width="6.42578125" style="523" bestFit="1" customWidth="1"/>
    <col min="4628" max="4628" width="11.7109375" style="523" customWidth="1"/>
    <col min="4629" max="4629" width="0" style="523" hidden="1" customWidth="1"/>
    <col min="4630" max="4630" width="3.7109375" style="523" customWidth="1"/>
    <col min="4631" max="4631" width="11.140625" style="523" bestFit="1" customWidth="1"/>
    <col min="4632" max="4864" width="10.5703125" style="523"/>
    <col min="4865" max="4872" width="0" style="523" hidden="1" customWidth="1"/>
    <col min="4873" max="4875" width="3.7109375" style="523" customWidth="1"/>
    <col min="4876" max="4876" width="12.7109375" style="523" customWidth="1"/>
    <col min="4877" max="4877" width="47.42578125" style="523" customWidth="1"/>
    <col min="4878" max="4881" width="0" style="523" hidden="1" customWidth="1"/>
    <col min="4882" max="4882" width="11.7109375" style="523" customWidth="1"/>
    <col min="4883" max="4883" width="6.42578125" style="523" bestFit="1" customWidth="1"/>
    <col min="4884" max="4884" width="11.7109375" style="523" customWidth="1"/>
    <col min="4885" max="4885" width="0" style="523" hidden="1" customWidth="1"/>
    <col min="4886" max="4886" width="3.7109375" style="523" customWidth="1"/>
    <col min="4887" max="4887" width="11.140625" style="523" bestFit="1" customWidth="1"/>
    <col min="4888" max="5120" width="10.5703125" style="523"/>
    <col min="5121" max="5128" width="0" style="523" hidden="1" customWidth="1"/>
    <col min="5129" max="5131" width="3.7109375" style="523" customWidth="1"/>
    <col min="5132" max="5132" width="12.7109375" style="523" customWidth="1"/>
    <col min="5133" max="5133" width="47.42578125" style="523" customWidth="1"/>
    <col min="5134" max="5137" width="0" style="523" hidden="1" customWidth="1"/>
    <col min="5138" max="5138" width="11.7109375" style="523" customWidth="1"/>
    <col min="5139" max="5139" width="6.42578125" style="523" bestFit="1" customWidth="1"/>
    <col min="5140" max="5140" width="11.7109375" style="523" customWidth="1"/>
    <col min="5141" max="5141" width="0" style="523" hidden="1" customWidth="1"/>
    <col min="5142" max="5142" width="3.7109375" style="523" customWidth="1"/>
    <col min="5143" max="5143" width="11.140625" style="523" bestFit="1" customWidth="1"/>
    <col min="5144" max="5376" width="10.5703125" style="523"/>
    <col min="5377" max="5384" width="0" style="523" hidden="1" customWidth="1"/>
    <col min="5385" max="5387" width="3.7109375" style="523" customWidth="1"/>
    <col min="5388" max="5388" width="12.7109375" style="523" customWidth="1"/>
    <col min="5389" max="5389" width="47.42578125" style="523" customWidth="1"/>
    <col min="5390" max="5393" width="0" style="523" hidden="1" customWidth="1"/>
    <col min="5394" max="5394" width="11.7109375" style="523" customWidth="1"/>
    <col min="5395" max="5395" width="6.42578125" style="523" bestFit="1" customWidth="1"/>
    <col min="5396" max="5396" width="11.7109375" style="523" customWidth="1"/>
    <col min="5397" max="5397" width="0" style="523" hidden="1" customWidth="1"/>
    <col min="5398" max="5398" width="3.7109375" style="523" customWidth="1"/>
    <col min="5399" max="5399" width="11.140625" style="523" bestFit="1" customWidth="1"/>
    <col min="5400" max="5632" width="10.5703125" style="523"/>
    <col min="5633" max="5640" width="0" style="523" hidden="1" customWidth="1"/>
    <col min="5641" max="5643" width="3.7109375" style="523" customWidth="1"/>
    <col min="5644" max="5644" width="12.7109375" style="523" customWidth="1"/>
    <col min="5645" max="5645" width="47.42578125" style="523" customWidth="1"/>
    <col min="5646" max="5649" width="0" style="523" hidden="1" customWidth="1"/>
    <col min="5650" max="5650" width="11.7109375" style="523" customWidth="1"/>
    <col min="5651" max="5651" width="6.42578125" style="523" bestFit="1" customWidth="1"/>
    <col min="5652" max="5652" width="11.7109375" style="523" customWidth="1"/>
    <col min="5653" max="5653" width="0" style="523" hidden="1" customWidth="1"/>
    <col min="5654" max="5654" width="3.7109375" style="523" customWidth="1"/>
    <col min="5655" max="5655" width="11.140625" style="523" bestFit="1" customWidth="1"/>
    <col min="5656" max="5888" width="10.5703125" style="523"/>
    <col min="5889" max="5896" width="0" style="523" hidden="1" customWidth="1"/>
    <col min="5897" max="5899" width="3.7109375" style="523" customWidth="1"/>
    <col min="5900" max="5900" width="12.7109375" style="523" customWidth="1"/>
    <col min="5901" max="5901" width="47.42578125" style="523" customWidth="1"/>
    <col min="5902" max="5905" width="0" style="523" hidden="1" customWidth="1"/>
    <col min="5906" max="5906" width="11.7109375" style="523" customWidth="1"/>
    <col min="5907" max="5907" width="6.42578125" style="523" bestFit="1" customWidth="1"/>
    <col min="5908" max="5908" width="11.7109375" style="523" customWidth="1"/>
    <col min="5909" max="5909" width="0" style="523" hidden="1" customWidth="1"/>
    <col min="5910" max="5910" width="3.7109375" style="523" customWidth="1"/>
    <col min="5911" max="5911" width="11.140625" style="523" bestFit="1" customWidth="1"/>
    <col min="5912" max="6144" width="10.5703125" style="523"/>
    <col min="6145" max="6152" width="0" style="523" hidden="1" customWidth="1"/>
    <col min="6153" max="6155" width="3.7109375" style="523" customWidth="1"/>
    <col min="6156" max="6156" width="12.7109375" style="523" customWidth="1"/>
    <col min="6157" max="6157" width="47.42578125" style="523" customWidth="1"/>
    <col min="6158" max="6161" width="0" style="523" hidden="1" customWidth="1"/>
    <col min="6162" max="6162" width="11.7109375" style="523" customWidth="1"/>
    <col min="6163" max="6163" width="6.42578125" style="523" bestFit="1" customWidth="1"/>
    <col min="6164" max="6164" width="11.7109375" style="523" customWidth="1"/>
    <col min="6165" max="6165" width="0" style="523" hidden="1" customWidth="1"/>
    <col min="6166" max="6166" width="3.7109375" style="523" customWidth="1"/>
    <col min="6167" max="6167" width="11.140625" style="523" bestFit="1" customWidth="1"/>
    <col min="6168" max="6400" width="10.5703125" style="523"/>
    <col min="6401" max="6408" width="0" style="523" hidden="1" customWidth="1"/>
    <col min="6409" max="6411" width="3.7109375" style="523" customWidth="1"/>
    <col min="6412" max="6412" width="12.7109375" style="523" customWidth="1"/>
    <col min="6413" max="6413" width="47.42578125" style="523" customWidth="1"/>
    <col min="6414" max="6417" width="0" style="523" hidden="1" customWidth="1"/>
    <col min="6418" max="6418" width="11.7109375" style="523" customWidth="1"/>
    <col min="6419" max="6419" width="6.42578125" style="523" bestFit="1" customWidth="1"/>
    <col min="6420" max="6420" width="11.7109375" style="523" customWidth="1"/>
    <col min="6421" max="6421" width="0" style="523" hidden="1" customWidth="1"/>
    <col min="6422" max="6422" width="3.7109375" style="523" customWidth="1"/>
    <col min="6423" max="6423" width="11.140625" style="523" bestFit="1" customWidth="1"/>
    <col min="6424" max="6656" width="10.5703125" style="523"/>
    <col min="6657" max="6664" width="0" style="523" hidden="1" customWidth="1"/>
    <col min="6665" max="6667" width="3.7109375" style="523" customWidth="1"/>
    <col min="6668" max="6668" width="12.7109375" style="523" customWidth="1"/>
    <col min="6669" max="6669" width="47.42578125" style="523" customWidth="1"/>
    <col min="6670" max="6673" width="0" style="523" hidden="1" customWidth="1"/>
    <col min="6674" max="6674" width="11.7109375" style="523" customWidth="1"/>
    <col min="6675" max="6675" width="6.42578125" style="523" bestFit="1" customWidth="1"/>
    <col min="6676" max="6676" width="11.7109375" style="523" customWidth="1"/>
    <col min="6677" max="6677" width="0" style="523" hidden="1" customWidth="1"/>
    <col min="6678" max="6678" width="3.7109375" style="523" customWidth="1"/>
    <col min="6679" max="6679" width="11.140625" style="523" bestFit="1" customWidth="1"/>
    <col min="6680" max="6912" width="10.5703125" style="523"/>
    <col min="6913" max="6920" width="0" style="523" hidden="1" customWidth="1"/>
    <col min="6921" max="6923" width="3.7109375" style="523" customWidth="1"/>
    <col min="6924" max="6924" width="12.7109375" style="523" customWidth="1"/>
    <col min="6925" max="6925" width="47.42578125" style="523" customWidth="1"/>
    <col min="6926" max="6929" width="0" style="523" hidden="1" customWidth="1"/>
    <col min="6930" max="6930" width="11.7109375" style="523" customWidth="1"/>
    <col min="6931" max="6931" width="6.42578125" style="523" bestFit="1" customWidth="1"/>
    <col min="6932" max="6932" width="11.7109375" style="523" customWidth="1"/>
    <col min="6933" max="6933" width="0" style="523" hidden="1" customWidth="1"/>
    <col min="6934" max="6934" width="3.7109375" style="523" customWidth="1"/>
    <col min="6935" max="6935" width="11.140625" style="523" bestFit="1" customWidth="1"/>
    <col min="6936" max="7168" width="10.5703125" style="523"/>
    <col min="7169" max="7176" width="0" style="523" hidden="1" customWidth="1"/>
    <col min="7177" max="7179" width="3.7109375" style="523" customWidth="1"/>
    <col min="7180" max="7180" width="12.7109375" style="523" customWidth="1"/>
    <col min="7181" max="7181" width="47.42578125" style="523" customWidth="1"/>
    <col min="7182" max="7185" width="0" style="523" hidden="1" customWidth="1"/>
    <col min="7186" max="7186" width="11.7109375" style="523" customWidth="1"/>
    <col min="7187" max="7187" width="6.42578125" style="523" bestFit="1" customWidth="1"/>
    <col min="7188" max="7188" width="11.7109375" style="523" customWidth="1"/>
    <col min="7189" max="7189" width="0" style="523" hidden="1" customWidth="1"/>
    <col min="7190" max="7190" width="3.7109375" style="523" customWidth="1"/>
    <col min="7191" max="7191" width="11.140625" style="523" bestFit="1" customWidth="1"/>
    <col min="7192" max="7424" width="10.5703125" style="523"/>
    <col min="7425" max="7432" width="0" style="523" hidden="1" customWidth="1"/>
    <col min="7433" max="7435" width="3.7109375" style="523" customWidth="1"/>
    <col min="7436" max="7436" width="12.7109375" style="523" customWidth="1"/>
    <col min="7437" max="7437" width="47.42578125" style="523" customWidth="1"/>
    <col min="7438" max="7441" width="0" style="523" hidden="1" customWidth="1"/>
    <col min="7442" max="7442" width="11.7109375" style="523" customWidth="1"/>
    <col min="7443" max="7443" width="6.42578125" style="523" bestFit="1" customWidth="1"/>
    <col min="7444" max="7444" width="11.7109375" style="523" customWidth="1"/>
    <col min="7445" max="7445" width="0" style="523" hidden="1" customWidth="1"/>
    <col min="7446" max="7446" width="3.7109375" style="523" customWidth="1"/>
    <col min="7447" max="7447" width="11.140625" style="523" bestFit="1" customWidth="1"/>
    <col min="7448" max="7680" width="10.5703125" style="523"/>
    <col min="7681" max="7688" width="0" style="523" hidden="1" customWidth="1"/>
    <col min="7689" max="7691" width="3.7109375" style="523" customWidth="1"/>
    <col min="7692" max="7692" width="12.7109375" style="523" customWidth="1"/>
    <col min="7693" max="7693" width="47.42578125" style="523" customWidth="1"/>
    <col min="7694" max="7697" width="0" style="523" hidden="1" customWidth="1"/>
    <col min="7698" max="7698" width="11.7109375" style="523" customWidth="1"/>
    <col min="7699" max="7699" width="6.42578125" style="523" bestFit="1" customWidth="1"/>
    <col min="7700" max="7700" width="11.7109375" style="523" customWidth="1"/>
    <col min="7701" max="7701" width="0" style="523" hidden="1" customWidth="1"/>
    <col min="7702" max="7702" width="3.7109375" style="523" customWidth="1"/>
    <col min="7703" max="7703" width="11.140625" style="523" bestFit="1" customWidth="1"/>
    <col min="7704" max="7936" width="10.5703125" style="523"/>
    <col min="7937" max="7944" width="0" style="523" hidden="1" customWidth="1"/>
    <col min="7945" max="7947" width="3.7109375" style="523" customWidth="1"/>
    <col min="7948" max="7948" width="12.7109375" style="523" customWidth="1"/>
    <col min="7949" max="7949" width="47.42578125" style="523" customWidth="1"/>
    <col min="7950" max="7953" width="0" style="523" hidden="1" customWidth="1"/>
    <col min="7954" max="7954" width="11.7109375" style="523" customWidth="1"/>
    <col min="7955" max="7955" width="6.42578125" style="523" bestFit="1" customWidth="1"/>
    <col min="7956" max="7956" width="11.7109375" style="523" customWidth="1"/>
    <col min="7957" max="7957" width="0" style="523" hidden="1" customWidth="1"/>
    <col min="7958" max="7958" width="3.7109375" style="523" customWidth="1"/>
    <col min="7959" max="7959" width="11.140625" style="523" bestFit="1" customWidth="1"/>
    <col min="7960" max="8192" width="10.5703125" style="523"/>
    <col min="8193" max="8200" width="0" style="523" hidden="1" customWidth="1"/>
    <col min="8201" max="8203" width="3.7109375" style="523" customWidth="1"/>
    <col min="8204" max="8204" width="12.7109375" style="523" customWidth="1"/>
    <col min="8205" max="8205" width="47.42578125" style="523" customWidth="1"/>
    <col min="8206" max="8209" width="0" style="523" hidden="1" customWidth="1"/>
    <col min="8210" max="8210" width="11.7109375" style="523" customWidth="1"/>
    <col min="8211" max="8211" width="6.42578125" style="523" bestFit="1" customWidth="1"/>
    <col min="8212" max="8212" width="11.7109375" style="523" customWidth="1"/>
    <col min="8213" max="8213" width="0" style="523" hidden="1" customWidth="1"/>
    <col min="8214" max="8214" width="3.7109375" style="523" customWidth="1"/>
    <col min="8215" max="8215" width="11.140625" style="523" bestFit="1" customWidth="1"/>
    <col min="8216" max="8448" width="10.5703125" style="523"/>
    <col min="8449" max="8456" width="0" style="523" hidden="1" customWidth="1"/>
    <col min="8457" max="8459" width="3.7109375" style="523" customWidth="1"/>
    <col min="8460" max="8460" width="12.7109375" style="523" customWidth="1"/>
    <col min="8461" max="8461" width="47.42578125" style="523" customWidth="1"/>
    <col min="8462" max="8465" width="0" style="523" hidden="1" customWidth="1"/>
    <col min="8466" max="8466" width="11.7109375" style="523" customWidth="1"/>
    <col min="8467" max="8467" width="6.42578125" style="523" bestFit="1" customWidth="1"/>
    <col min="8468" max="8468" width="11.7109375" style="523" customWidth="1"/>
    <col min="8469" max="8469" width="0" style="523" hidden="1" customWidth="1"/>
    <col min="8470" max="8470" width="3.7109375" style="523" customWidth="1"/>
    <col min="8471" max="8471" width="11.140625" style="523" bestFit="1" customWidth="1"/>
    <col min="8472" max="8704" width="10.5703125" style="523"/>
    <col min="8705" max="8712" width="0" style="523" hidden="1" customWidth="1"/>
    <col min="8713" max="8715" width="3.7109375" style="523" customWidth="1"/>
    <col min="8716" max="8716" width="12.7109375" style="523" customWidth="1"/>
    <col min="8717" max="8717" width="47.42578125" style="523" customWidth="1"/>
    <col min="8718" max="8721" width="0" style="523" hidden="1" customWidth="1"/>
    <col min="8722" max="8722" width="11.7109375" style="523" customWidth="1"/>
    <col min="8723" max="8723" width="6.42578125" style="523" bestFit="1" customWidth="1"/>
    <col min="8724" max="8724" width="11.7109375" style="523" customWidth="1"/>
    <col min="8725" max="8725" width="0" style="523" hidden="1" customWidth="1"/>
    <col min="8726" max="8726" width="3.7109375" style="523" customWidth="1"/>
    <col min="8727" max="8727" width="11.140625" style="523" bestFit="1" customWidth="1"/>
    <col min="8728" max="8960" width="10.5703125" style="523"/>
    <col min="8961" max="8968" width="0" style="523" hidden="1" customWidth="1"/>
    <col min="8969" max="8971" width="3.7109375" style="523" customWidth="1"/>
    <col min="8972" max="8972" width="12.7109375" style="523" customWidth="1"/>
    <col min="8973" max="8973" width="47.42578125" style="523" customWidth="1"/>
    <col min="8974" max="8977" width="0" style="523" hidden="1" customWidth="1"/>
    <col min="8978" max="8978" width="11.7109375" style="523" customWidth="1"/>
    <col min="8979" max="8979" width="6.42578125" style="523" bestFit="1" customWidth="1"/>
    <col min="8980" max="8980" width="11.7109375" style="523" customWidth="1"/>
    <col min="8981" max="8981" width="0" style="523" hidden="1" customWidth="1"/>
    <col min="8982" max="8982" width="3.7109375" style="523" customWidth="1"/>
    <col min="8983" max="8983" width="11.140625" style="523" bestFit="1" customWidth="1"/>
    <col min="8984" max="9216" width="10.5703125" style="523"/>
    <col min="9217" max="9224" width="0" style="523" hidden="1" customWidth="1"/>
    <col min="9225" max="9227" width="3.7109375" style="523" customWidth="1"/>
    <col min="9228" max="9228" width="12.7109375" style="523" customWidth="1"/>
    <col min="9229" max="9229" width="47.42578125" style="523" customWidth="1"/>
    <col min="9230" max="9233" width="0" style="523" hidden="1" customWidth="1"/>
    <col min="9234" max="9234" width="11.7109375" style="523" customWidth="1"/>
    <col min="9235" max="9235" width="6.42578125" style="523" bestFit="1" customWidth="1"/>
    <col min="9236" max="9236" width="11.7109375" style="523" customWidth="1"/>
    <col min="9237" max="9237" width="0" style="523" hidden="1" customWidth="1"/>
    <col min="9238" max="9238" width="3.7109375" style="523" customWidth="1"/>
    <col min="9239" max="9239" width="11.140625" style="523" bestFit="1" customWidth="1"/>
    <col min="9240" max="9472" width="10.5703125" style="523"/>
    <col min="9473" max="9480" width="0" style="523" hidden="1" customWidth="1"/>
    <col min="9481" max="9483" width="3.7109375" style="523" customWidth="1"/>
    <col min="9484" max="9484" width="12.7109375" style="523" customWidth="1"/>
    <col min="9485" max="9485" width="47.42578125" style="523" customWidth="1"/>
    <col min="9486" max="9489" width="0" style="523" hidden="1" customWidth="1"/>
    <col min="9490" max="9490" width="11.7109375" style="523" customWidth="1"/>
    <col min="9491" max="9491" width="6.42578125" style="523" bestFit="1" customWidth="1"/>
    <col min="9492" max="9492" width="11.7109375" style="523" customWidth="1"/>
    <col min="9493" max="9493" width="0" style="523" hidden="1" customWidth="1"/>
    <col min="9494" max="9494" width="3.7109375" style="523" customWidth="1"/>
    <col min="9495" max="9495" width="11.140625" style="523" bestFit="1" customWidth="1"/>
    <col min="9496" max="9728" width="10.5703125" style="523"/>
    <col min="9729" max="9736" width="0" style="523" hidden="1" customWidth="1"/>
    <col min="9737" max="9739" width="3.7109375" style="523" customWidth="1"/>
    <col min="9740" max="9740" width="12.7109375" style="523" customWidth="1"/>
    <col min="9741" max="9741" width="47.42578125" style="523" customWidth="1"/>
    <col min="9742" max="9745" width="0" style="523" hidden="1" customWidth="1"/>
    <col min="9746" max="9746" width="11.7109375" style="523" customWidth="1"/>
    <col min="9747" max="9747" width="6.42578125" style="523" bestFit="1" customWidth="1"/>
    <col min="9748" max="9748" width="11.7109375" style="523" customWidth="1"/>
    <col min="9749" max="9749" width="0" style="523" hidden="1" customWidth="1"/>
    <col min="9750" max="9750" width="3.7109375" style="523" customWidth="1"/>
    <col min="9751" max="9751" width="11.140625" style="523" bestFit="1" customWidth="1"/>
    <col min="9752" max="9984" width="10.5703125" style="523"/>
    <col min="9985" max="9992" width="0" style="523" hidden="1" customWidth="1"/>
    <col min="9993" max="9995" width="3.7109375" style="523" customWidth="1"/>
    <col min="9996" max="9996" width="12.7109375" style="523" customWidth="1"/>
    <col min="9997" max="9997" width="47.42578125" style="523" customWidth="1"/>
    <col min="9998" max="10001" width="0" style="523" hidden="1" customWidth="1"/>
    <col min="10002" max="10002" width="11.7109375" style="523" customWidth="1"/>
    <col min="10003" max="10003" width="6.42578125" style="523" bestFit="1" customWidth="1"/>
    <col min="10004" max="10004" width="11.7109375" style="523" customWidth="1"/>
    <col min="10005" max="10005" width="0" style="523" hidden="1" customWidth="1"/>
    <col min="10006" max="10006" width="3.7109375" style="523" customWidth="1"/>
    <col min="10007" max="10007" width="11.140625" style="523" bestFit="1" customWidth="1"/>
    <col min="10008" max="10240" width="10.5703125" style="523"/>
    <col min="10241" max="10248" width="0" style="523" hidden="1" customWidth="1"/>
    <col min="10249" max="10251" width="3.7109375" style="523" customWidth="1"/>
    <col min="10252" max="10252" width="12.7109375" style="523" customWidth="1"/>
    <col min="10253" max="10253" width="47.42578125" style="523" customWidth="1"/>
    <col min="10254" max="10257" width="0" style="523" hidden="1" customWidth="1"/>
    <col min="10258" max="10258" width="11.7109375" style="523" customWidth="1"/>
    <col min="10259" max="10259" width="6.42578125" style="523" bestFit="1" customWidth="1"/>
    <col min="10260" max="10260" width="11.7109375" style="523" customWidth="1"/>
    <col min="10261" max="10261" width="0" style="523" hidden="1" customWidth="1"/>
    <col min="10262" max="10262" width="3.7109375" style="523" customWidth="1"/>
    <col min="10263" max="10263" width="11.140625" style="523" bestFit="1" customWidth="1"/>
    <col min="10264" max="10496" width="10.5703125" style="523"/>
    <col min="10497" max="10504" width="0" style="523" hidden="1" customWidth="1"/>
    <col min="10505" max="10507" width="3.7109375" style="523" customWidth="1"/>
    <col min="10508" max="10508" width="12.7109375" style="523" customWidth="1"/>
    <col min="10509" max="10509" width="47.42578125" style="523" customWidth="1"/>
    <col min="10510" max="10513" width="0" style="523" hidden="1" customWidth="1"/>
    <col min="10514" max="10514" width="11.7109375" style="523" customWidth="1"/>
    <col min="10515" max="10515" width="6.42578125" style="523" bestFit="1" customWidth="1"/>
    <col min="10516" max="10516" width="11.7109375" style="523" customWidth="1"/>
    <col min="10517" max="10517" width="0" style="523" hidden="1" customWidth="1"/>
    <col min="10518" max="10518" width="3.7109375" style="523" customWidth="1"/>
    <col min="10519" max="10519" width="11.140625" style="523" bestFit="1" customWidth="1"/>
    <col min="10520" max="10752" width="10.5703125" style="523"/>
    <col min="10753" max="10760" width="0" style="523" hidden="1" customWidth="1"/>
    <col min="10761" max="10763" width="3.7109375" style="523" customWidth="1"/>
    <col min="10764" max="10764" width="12.7109375" style="523" customWidth="1"/>
    <col min="10765" max="10765" width="47.42578125" style="523" customWidth="1"/>
    <col min="10766" max="10769" width="0" style="523" hidden="1" customWidth="1"/>
    <col min="10770" max="10770" width="11.7109375" style="523" customWidth="1"/>
    <col min="10771" max="10771" width="6.42578125" style="523" bestFit="1" customWidth="1"/>
    <col min="10772" max="10772" width="11.7109375" style="523" customWidth="1"/>
    <col min="10773" max="10773" width="0" style="523" hidden="1" customWidth="1"/>
    <col min="10774" max="10774" width="3.7109375" style="523" customWidth="1"/>
    <col min="10775" max="10775" width="11.140625" style="523" bestFit="1" customWidth="1"/>
    <col min="10776" max="11008" width="10.5703125" style="523"/>
    <col min="11009" max="11016" width="0" style="523" hidden="1" customWidth="1"/>
    <col min="11017" max="11019" width="3.7109375" style="523" customWidth="1"/>
    <col min="11020" max="11020" width="12.7109375" style="523" customWidth="1"/>
    <col min="11021" max="11021" width="47.42578125" style="523" customWidth="1"/>
    <col min="11022" max="11025" width="0" style="523" hidden="1" customWidth="1"/>
    <col min="11026" max="11026" width="11.7109375" style="523" customWidth="1"/>
    <col min="11027" max="11027" width="6.42578125" style="523" bestFit="1" customWidth="1"/>
    <col min="11028" max="11028" width="11.7109375" style="523" customWidth="1"/>
    <col min="11029" max="11029" width="0" style="523" hidden="1" customWidth="1"/>
    <col min="11030" max="11030" width="3.7109375" style="523" customWidth="1"/>
    <col min="11031" max="11031" width="11.140625" style="523" bestFit="1" customWidth="1"/>
    <col min="11032" max="11264" width="10.5703125" style="523"/>
    <col min="11265" max="11272" width="0" style="523" hidden="1" customWidth="1"/>
    <col min="11273" max="11275" width="3.7109375" style="523" customWidth="1"/>
    <col min="11276" max="11276" width="12.7109375" style="523" customWidth="1"/>
    <col min="11277" max="11277" width="47.42578125" style="523" customWidth="1"/>
    <col min="11278" max="11281" width="0" style="523" hidden="1" customWidth="1"/>
    <col min="11282" max="11282" width="11.7109375" style="523" customWidth="1"/>
    <col min="11283" max="11283" width="6.42578125" style="523" bestFit="1" customWidth="1"/>
    <col min="11284" max="11284" width="11.7109375" style="523" customWidth="1"/>
    <col min="11285" max="11285" width="0" style="523" hidden="1" customWidth="1"/>
    <col min="11286" max="11286" width="3.7109375" style="523" customWidth="1"/>
    <col min="11287" max="11287" width="11.140625" style="523" bestFit="1" customWidth="1"/>
    <col min="11288" max="11520" width="10.5703125" style="523"/>
    <col min="11521" max="11528" width="0" style="523" hidden="1" customWidth="1"/>
    <col min="11529" max="11531" width="3.7109375" style="523" customWidth="1"/>
    <col min="11532" max="11532" width="12.7109375" style="523" customWidth="1"/>
    <col min="11533" max="11533" width="47.42578125" style="523" customWidth="1"/>
    <col min="11534" max="11537" width="0" style="523" hidden="1" customWidth="1"/>
    <col min="11538" max="11538" width="11.7109375" style="523" customWidth="1"/>
    <col min="11539" max="11539" width="6.42578125" style="523" bestFit="1" customWidth="1"/>
    <col min="11540" max="11540" width="11.7109375" style="523" customWidth="1"/>
    <col min="11541" max="11541" width="0" style="523" hidden="1" customWidth="1"/>
    <col min="11542" max="11542" width="3.7109375" style="523" customWidth="1"/>
    <col min="11543" max="11543" width="11.140625" style="523" bestFit="1" customWidth="1"/>
    <col min="11544" max="11776" width="10.5703125" style="523"/>
    <col min="11777" max="11784" width="0" style="523" hidden="1" customWidth="1"/>
    <col min="11785" max="11787" width="3.7109375" style="523" customWidth="1"/>
    <col min="11788" max="11788" width="12.7109375" style="523" customWidth="1"/>
    <col min="11789" max="11789" width="47.42578125" style="523" customWidth="1"/>
    <col min="11790" max="11793" width="0" style="523" hidden="1" customWidth="1"/>
    <col min="11794" max="11794" width="11.7109375" style="523" customWidth="1"/>
    <col min="11795" max="11795" width="6.42578125" style="523" bestFit="1" customWidth="1"/>
    <col min="11796" max="11796" width="11.7109375" style="523" customWidth="1"/>
    <col min="11797" max="11797" width="0" style="523" hidden="1" customWidth="1"/>
    <col min="11798" max="11798" width="3.7109375" style="523" customWidth="1"/>
    <col min="11799" max="11799" width="11.140625" style="523" bestFit="1" customWidth="1"/>
    <col min="11800" max="12032" width="10.5703125" style="523"/>
    <col min="12033" max="12040" width="0" style="523" hidden="1" customWidth="1"/>
    <col min="12041" max="12043" width="3.7109375" style="523" customWidth="1"/>
    <col min="12044" max="12044" width="12.7109375" style="523" customWidth="1"/>
    <col min="12045" max="12045" width="47.42578125" style="523" customWidth="1"/>
    <col min="12046" max="12049" width="0" style="523" hidden="1" customWidth="1"/>
    <col min="12050" max="12050" width="11.7109375" style="523" customWidth="1"/>
    <col min="12051" max="12051" width="6.42578125" style="523" bestFit="1" customWidth="1"/>
    <col min="12052" max="12052" width="11.7109375" style="523" customWidth="1"/>
    <col min="12053" max="12053" width="0" style="523" hidden="1" customWidth="1"/>
    <col min="12054" max="12054" width="3.7109375" style="523" customWidth="1"/>
    <col min="12055" max="12055" width="11.140625" style="523" bestFit="1" customWidth="1"/>
    <col min="12056" max="12288" width="10.5703125" style="523"/>
    <col min="12289" max="12296" width="0" style="523" hidden="1" customWidth="1"/>
    <col min="12297" max="12299" width="3.7109375" style="523" customWidth="1"/>
    <col min="12300" max="12300" width="12.7109375" style="523" customWidth="1"/>
    <col min="12301" max="12301" width="47.42578125" style="523" customWidth="1"/>
    <col min="12302" max="12305" width="0" style="523" hidden="1" customWidth="1"/>
    <col min="12306" max="12306" width="11.7109375" style="523" customWidth="1"/>
    <col min="12307" max="12307" width="6.42578125" style="523" bestFit="1" customWidth="1"/>
    <col min="12308" max="12308" width="11.7109375" style="523" customWidth="1"/>
    <col min="12309" max="12309" width="0" style="523" hidden="1" customWidth="1"/>
    <col min="12310" max="12310" width="3.7109375" style="523" customWidth="1"/>
    <col min="12311" max="12311" width="11.140625" style="523" bestFit="1" customWidth="1"/>
    <col min="12312" max="12544" width="10.5703125" style="523"/>
    <col min="12545" max="12552" width="0" style="523" hidden="1" customWidth="1"/>
    <col min="12553" max="12555" width="3.7109375" style="523" customWidth="1"/>
    <col min="12556" max="12556" width="12.7109375" style="523" customWidth="1"/>
    <col min="12557" max="12557" width="47.42578125" style="523" customWidth="1"/>
    <col min="12558" max="12561" width="0" style="523" hidden="1" customWidth="1"/>
    <col min="12562" max="12562" width="11.7109375" style="523" customWidth="1"/>
    <col min="12563" max="12563" width="6.42578125" style="523" bestFit="1" customWidth="1"/>
    <col min="12564" max="12564" width="11.7109375" style="523" customWidth="1"/>
    <col min="12565" max="12565" width="0" style="523" hidden="1" customWidth="1"/>
    <col min="12566" max="12566" width="3.7109375" style="523" customWidth="1"/>
    <col min="12567" max="12567" width="11.140625" style="523" bestFit="1" customWidth="1"/>
    <col min="12568" max="12800" width="10.5703125" style="523"/>
    <col min="12801" max="12808" width="0" style="523" hidden="1" customWidth="1"/>
    <col min="12809" max="12811" width="3.7109375" style="523" customWidth="1"/>
    <col min="12812" max="12812" width="12.7109375" style="523" customWidth="1"/>
    <col min="12813" max="12813" width="47.42578125" style="523" customWidth="1"/>
    <col min="12814" max="12817" width="0" style="523" hidden="1" customWidth="1"/>
    <col min="12818" max="12818" width="11.7109375" style="523" customWidth="1"/>
    <col min="12819" max="12819" width="6.42578125" style="523" bestFit="1" customWidth="1"/>
    <col min="12820" max="12820" width="11.7109375" style="523" customWidth="1"/>
    <col min="12821" max="12821" width="0" style="523" hidden="1" customWidth="1"/>
    <col min="12822" max="12822" width="3.7109375" style="523" customWidth="1"/>
    <col min="12823" max="12823" width="11.140625" style="523" bestFit="1" customWidth="1"/>
    <col min="12824" max="13056" width="10.5703125" style="523"/>
    <col min="13057" max="13064" width="0" style="523" hidden="1" customWidth="1"/>
    <col min="13065" max="13067" width="3.7109375" style="523" customWidth="1"/>
    <col min="13068" max="13068" width="12.7109375" style="523" customWidth="1"/>
    <col min="13069" max="13069" width="47.42578125" style="523" customWidth="1"/>
    <col min="13070" max="13073" width="0" style="523" hidden="1" customWidth="1"/>
    <col min="13074" max="13074" width="11.7109375" style="523" customWidth="1"/>
    <col min="13075" max="13075" width="6.42578125" style="523" bestFit="1" customWidth="1"/>
    <col min="13076" max="13076" width="11.7109375" style="523" customWidth="1"/>
    <col min="13077" max="13077" width="0" style="523" hidden="1" customWidth="1"/>
    <col min="13078" max="13078" width="3.7109375" style="523" customWidth="1"/>
    <col min="13079" max="13079" width="11.140625" style="523" bestFit="1" customWidth="1"/>
    <col min="13080" max="13312" width="10.5703125" style="523"/>
    <col min="13313" max="13320" width="0" style="523" hidden="1" customWidth="1"/>
    <col min="13321" max="13323" width="3.7109375" style="523" customWidth="1"/>
    <col min="13324" max="13324" width="12.7109375" style="523" customWidth="1"/>
    <col min="13325" max="13325" width="47.42578125" style="523" customWidth="1"/>
    <col min="13326" max="13329" width="0" style="523" hidden="1" customWidth="1"/>
    <col min="13330" max="13330" width="11.7109375" style="523" customWidth="1"/>
    <col min="13331" max="13331" width="6.42578125" style="523" bestFit="1" customWidth="1"/>
    <col min="13332" max="13332" width="11.7109375" style="523" customWidth="1"/>
    <col min="13333" max="13333" width="0" style="523" hidden="1" customWidth="1"/>
    <col min="13334" max="13334" width="3.7109375" style="523" customWidth="1"/>
    <col min="13335" max="13335" width="11.140625" style="523" bestFit="1" customWidth="1"/>
    <col min="13336" max="13568" width="10.5703125" style="523"/>
    <col min="13569" max="13576" width="0" style="523" hidden="1" customWidth="1"/>
    <col min="13577" max="13579" width="3.7109375" style="523" customWidth="1"/>
    <col min="13580" max="13580" width="12.7109375" style="523" customWidth="1"/>
    <col min="13581" max="13581" width="47.42578125" style="523" customWidth="1"/>
    <col min="13582" max="13585" width="0" style="523" hidden="1" customWidth="1"/>
    <col min="13586" max="13586" width="11.7109375" style="523" customWidth="1"/>
    <col min="13587" max="13587" width="6.42578125" style="523" bestFit="1" customWidth="1"/>
    <col min="13588" max="13588" width="11.7109375" style="523" customWidth="1"/>
    <col min="13589" max="13589" width="0" style="523" hidden="1" customWidth="1"/>
    <col min="13590" max="13590" width="3.7109375" style="523" customWidth="1"/>
    <col min="13591" max="13591" width="11.140625" style="523" bestFit="1" customWidth="1"/>
    <col min="13592" max="13824" width="10.5703125" style="523"/>
    <col min="13825" max="13832" width="0" style="523" hidden="1" customWidth="1"/>
    <col min="13833" max="13835" width="3.7109375" style="523" customWidth="1"/>
    <col min="13836" max="13836" width="12.7109375" style="523" customWidth="1"/>
    <col min="13837" max="13837" width="47.42578125" style="523" customWidth="1"/>
    <col min="13838" max="13841" width="0" style="523" hidden="1" customWidth="1"/>
    <col min="13842" max="13842" width="11.7109375" style="523" customWidth="1"/>
    <col min="13843" max="13843" width="6.42578125" style="523" bestFit="1" customWidth="1"/>
    <col min="13844" max="13844" width="11.7109375" style="523" customWidth="1"/>
    <col min="13845" max="13845" width="0" style="523" hidden="1" customWidth="1"/>
    <col min="13846" max="13846" width="3.7109375" style="523" customWidth="1"/>
    <col min="13847" max="13847" width="11.140625" style="523" bestFit="1" customWidth="1"/>
    <col min="13848" max="14080" width="10.5703125" style="523"/>
    <col min="14081" max="14088" width="0" style="523" hidden="1" customWidth="1"/>
    <col min="14089" max="14091" width="3.7109375" style="523" customWidth="1"/>
    <col min="14092" max="14092" width="12.7109375" style="523" customWidth="1"/>
    <col min="14093" max="14093" width="47.42578125" style="523" customWidth="1"/>
    <col min="14094" max="14097" width="0" style="523" hidden="1" customWidth="1"/>
    <col min="14098" max="14098" width="11.7109375" style="523" customWidth="1"/>
    <col min="14099" max="14099" width="6.42578125" style="523" bestFit="1" customWidth="1"/>
    <col min="14100" max="14100" width="11.7109375" style="523" customWidth="1"/>
    <col min="14101" max="14101" width="0" style="523" hidden="1" customWidth="1"/>
    <col min="14102" max="14102" width="3.7109375" style="523" customWidth="1"/>
    <col min="14103" max="14103" width="11.140625" style="523" bestFit="1" customWidth="1"/>
    <col min="14104" max="14336" width="10.5703125" style="523"/>
    <col min="14337" max="14344" width="0" style="523" hidden="1" customWidth="1"/>
    <col min="14345" max="14347" width="3.7109375" style="523" customWidth="1"/>
    <col min="14348" max="14348" width="12.7109375" style="523" customWidth="1"/>
    <col min="14349" max="14349" width="47.42578125" style="523" customWidth="1"/>
    <col min="14350" max="14353" width="0" style="523" hidden="1" customWidth="1"/>
    <col min="14354" max="14354" width="11.7109375" style="523" customWidth="1"/>
    <col min="14355" max="14355" width="6.42578125" style="523" bestFit="1" customWidth="1"/>
    <col min="14356" max="14356" width="11.7109375" style="523" customWidth="1"/>
    <col min="14357" max="14357" width="0" style="523" hidden="1" customWidth="1"/>
    <col min="14358" max="14358" width="3.7109375" style="523" customWidth="1"/>
    <col min="14359" max="14359" width="11.140625" style="523" bestFit="1" customWidth="1"/>
    <col min="14360" max="14592" width="10.5703125" style="523"/>
    <col min="14593" max="14600" width="0" style="523" hidden="1" customWidth="1"/>
    <col min="14601" max="14603" width="3.7109375" style="523" customWidth="1"/>
    <col min="14604" max="14604" width="12.7109375" style="523" customWidth="1"/>
    <col min="14605" max="14605" width="47.42578125" style="523" customWidth="1"/>
    <col min="14606" max="14609" width="0" style="523" hidden="1" customWidth="1"/>
    <col min="14610" max="14610" width="11.7109375" style="523" customWidth="1"/>
    <col min="14611" max="14611" width="6.42578125" style="523" bestFit="1" customWidth="1"/>
    <col min="14612" max="14612" width="11.7109375" style="523" customWidth="1"/>
    <col min="14613" max="14613" width="0" style="523" hidden="1" customWidth="1"/>
    <col min="14614" max="14614" width="3.7109375" style="523" customWidth="1"/>
    <col min="14615" max="14615" width="11.140625" style="523" bestFit="1" customWidth="1"/>
    <col min="14616" max="14848" width="10.5703125" style="523"/>
    <col min="14849" max="14856" width="0" style="523" hidden="1" customWidth="1"/>
    <col min="14857" max="14859" width="3.7109375" style="523" customWidth="1"/>
    <col min="14860" max="14860" width="12.7109375" style="523" customWidth="1"/>
    <col min="14861" max="14861" width="47.42578125" style="523" customWidth="1"/>
    <col min="14862" max="14865" width="0" style="523" hidden="1" customWidth="1"/>
    <col min="14866" max="14866" width="11.7109375" style="523" customWidth="1"/>
    <col min="14867" max="14867" width="6.42578125" style="523" bestFit="1" customWidth="1"/>
    <col min="14868" max="14868" width="11.7109375" style="523" customWidth="1"/>
    <col min="14869" max="14869" width="0" style="523" hidden="1" customWidth="1"/>
    <col min="14870" max="14870" width="3.7109375" style="523" customWidth="1"/>
    <col min="14871" max="14871" width="11.140625" style="523" bestFit="1" customWidth="1"/>
    <col min="14872" max="15104" width="10.5703125" style="523"/>
    <col min="15105" max="15112" width="0" style="523" hidden="1" customWidth="1"/>
    <col min="15113" max="15115" width="3.7109375" style="523" customWidth="1"/>
    <col min="15116" max="15116" width="12.7109375" style="523" customWidth="1"/>
    <col min="15117" max="15117" width="47.42578125" style="523" customWidth="1"/>
    <col min="15118" max="15121" width="0" style="523" hidden="1" customWidth="1"/>
    <col min="15122" max="15122" width="11.7109375" style="523" customWidth="1"/>
    <col min="15123" max="15123" width="6.42578125" style="523" bestFit="1" customWidth="1"/>
    <col min="15124" max="15124" width="11.7109375" style="523" customWidth="1"/>
    <col min="15125" max="15125" width="0" style="523" hidden="1" customWidth="1"/>
    <col min="15126" max="15126" width="3.7109375" style="523" customWidth="1"/>
    <col min="15127" max="15127" width="11.140625" style="523" bestFit="1" customWidth="1"/>
    <col min="15128" max="15360" width="10.5703125" style="523"/>
    <col min="15361" max="15368" width="0" style="523" hidden="1" customWidth="1"/>
    <col min="15369" max="15371" width="3.7109375" style="523" customWidth="1"/>
    <col min="15372" max="15372" width="12.7109375" style="523" customWidth="1"/>
    <col min="15373" max="15373" width="47.42578125" style="523" customWidth="1"/>
    <col min="15374" max="15377" width="0" style="523" hidden="1" customWidth="1"/>
    <col min="15378" max="15378" width="11.7109375" style="523" customWidth="1"/>
    <col min="15379" max="15379" width="6.42578125" style="523" bestFit="1" customWidth="1"/>
    <col min="15380" max="15380" width="11.7109375" style="523" customWidth="1"/>
    <col min="15381" max="15381" width="0" style="523" hidden="1" customWidth="1"/>
    <col min="15382" max="15382" width="3.7109375" style="523" customWidth="1"/>
    <col min="15383" max="15383" width="11.140625" style="523" bestFit="1" customWidth="1"/>
    <col min="15384" max="15616" width="10.5703125" style="523"/>
    <col min="15617" max="15624" width="0" style="523" hidden="1" customWidth="1"/>
    <col min="15625" max="15627" width="3.7109375" style="523" customWidth="1"/>
    <col min="15628" max="15628" width="12.7109375" style="523" customWidth="1"/>
    <col min="15629" max="15629" width="47.42578125" style="523" customWidth="1"/>
    <col min="15630" max="15633" width="0" style="523" hidden="1" customWidth="1"/>
    <col min="15634" max="15634" width="11.7109375" style="523" customWidth="1"/>
    <col min="15635" max="15635" width="6.42578125" style="523" bestFit="1" customWidth="1"/>
    <col min="15636" max="15636" width="11.7109375" style="523" customWidth="1"/>
    <col min="15637" max="15637" width="0" style="523" hidden="1" customWidth="1"/>
    <col min="15638" max="15638" width="3.7109375" style="523" customWidth="1"/>
    <col min="15639" max="15639" width="11.140625" style="523" bestFit="1" customWidth="1"/>
    <col min="15640" max="15872" width="10.5703125" style="523"/>
    <col min="15873" max="15880" width="0" style="523" hidden="1" customWidth="1"/>
    <col min="15881" max="15883" width="3.7109375" style="523" customWidth="1"/>
    <col min="15884" max="15884" width="12.7109375" style="523" customWidth="1"/>
    <col min="15885" max="15885" width="47.42578125" style="523" customWidth="1"/>
    <col min="15886" max="15889" width="0" style="523" hidden="1" customWidth="1"/>
    <col min="15890" max="15890" width="11.7109375" style="523" customWidth="1"/>
    <col min="15891" max="15891" width="6.42578125" style="523" bestFit="1" customWidth="1"/>
    <col min="15892" max="15892" width="11.7109375" style="523" customWidth="1"/>
    <col min="15893" max="15893" width="0" style="523" hidden="1" customWidth="1"/>
    <col min="15894" max="15894" width="3.7109375" style="523" customWidth="1"/>
    <col min="15895" max="15895" width="11.140625" style="523" bestFit="1" customWidth="1"/>
    <col min="15896" max="16128" width="10.5703125" style="523"/>
    <col min="16129" max="16136" width="0" style="523" hidden="1" customWidth="1"/>
    <col min="16137" max="16139" width="3.7109375" style="523" customWidth="1"/>
    <col min="16140" max="16140" width="12.7109375" style="523" customWidth="1"/>
    <col min="16141" max="16141" width="47.42578125" style="523" customWidth="1"/>
    <col min="16142" max="16145" width="0" style="523" hidden="1" customWidth="1"/>
    <col min="16146" max="16146" width="11.7109375" style="523" customWidth="1"/>
    <col min="16147" max="16147" width="6.42578125" style="523" bestFit="1" customWidth="1"/>
    <col min="16148" max="16148" width="11.7109375" style="523" customWidth="1"/>
    <col min="16149" max="16149" width="0" style="523" hidden="1" customWidth="1"/>
    <col min="16150" max="16150" width="3.7109375" style="523" customWidth="1"/>
    <col min="16151" max="16151" width="11.140625" style="523" bestFit="1" customWidth="1"/>
    <col min="16152" max="16384" width="10.5703125" style="523"/>
  </cols>
  <sheetData>
    <row r="1" spans="1:35" ht="14.25" hidden="1" customHeight="1"/>
    <row r="2" spans="1:35" ht="14.25" hidden="1" customHeight="1"/>
    <row r="3" spans="1:35" ht="14.25" hidden="1" customHeight="1"/>
    <row r="4" spans="1:35" ht="3" customHeight="1">
      <c r="J4" s="529"/>
      <c r="K4" s="529"/>
      <c r="L4" s="524"/>
      <c r="M4" s="524"/>
      <c r="N4" s="524"/>
      <c r="O4" s="532"/>
      <c r="P4" s="532"/>
      <c r="Q4" s="532"/>
      <c r="R4" s="532"/>
      <c r="S4" s="532"/>
      <c r="T4" s="532"/>
      <c r="U4" s="524"/>
    </row>
    <row r="5" spans="1:35" ht="22.5" customHeight="1">
      <c r="J5" s="529"/>
      <c r="K5" s="529"/>
      <c r="L5" s="1217" t="s">
        <v>657</v>
      </c>
      <c r="M5" s="1217"/>
      <c r="N5" s="1217"/>
      <c r="O5" s="1217"/>
      <c r="P5" s="1217"/>
      <c r="Q5" s="1217"/>
      <c r="R5" s="1217"/>
      <c r="S5" s="1217"/>
      <c r="T5" s="1217"/>
      <c r="U5" s="579"/>
    </row>
    <row r="6" spans="1:35" ht="3" customHeight="1">
      <c r="J6" s="529"/>
      <c r="K6" s="529"/>
      <c r="L6" s="524"/>
      <c r="M6" s="524"/>
      <c r="N6" s="524"/>
      <c r="O6" s="528"/>
      <c r="P6" s="528"/>
      <c r="Q6" s="528"/>
      <c r="R6" s="528"/>
      <c r="S6" s="528"/>
      <c r="T6" s="528"/>
      <c r="U6" s="524"/>
    </row>
    <row r="7" spans="1:35" s="570" customFormat="1" ht="22.5">
      <c r="A7" s="590"/>
      <c r="B7" s="590"/>
      <c r="C7" s="590"/>
      <c r="D7" s="590"/>
      <c r="E7" s="590"/>
      <c r="F7" s="590"/>
      <c r="G7" s="590"/>
      <c r="H7" s="590"/>
      <c r="L7" s="499"/>
      <c r="M7" s="617" t="s">
        <v>502</v>
      </c>
      <c r="N7" s="666"/>
      <c r="O7" s="1249" t="str">
        <f>IF(NameOrPr_ch="",IF(NameOrPr="","",NameOrPr),NameOrPr_ch)</f>
        <v>Министерство тарифного регулирования и энергетики Челябинской области</v>
      </c>
      <c r="P7" s="1250"/>
      <c r="Q7" s="1250"/>
      <c r="R7" s="1250"/>
      <c r="S7" s="1250"/>
      <c r="T7" s="1251"/>
      <c r="U7" s="667"/>
      <c r="X7" s="590"/>
      <c r="Y7" s="590"/>
      <c r="Z7" s="590"/>
      <c r="AA7" s="590"/>
      <c r="AB7" s="590"/>
      <c r="AC7" s="590"/>
      <c r="AD7" s="590"/>
      <c r="AE7" s="590"/>
      <c r="AF7" s="590"/>
      <c r="AG7" s="590"/>
      <c r="AH7" s="590"/>
      <c r="AI7" s="590"/>
    </row>
    <row r="8" spans="1:35" s="570" customFormat="1" ht="18.75">
      <c r="A8" s="590"/>
      <c r="B8" s="590"/>
      <c r="C8" s="590"/>
      <c r="D8" s="590"/>
      <c r="E8" s="590"/>
      <c r="F8" s="590"/>
      <c r="G8" s="590"/>
      <c r="H8" s="590"/>
      <c r="L8" s="499"/>
      <c r="M8" s="617" t="s">
        <v>596</v>
      </c>
      <c r="N8" s="666"/>
      <c r="O8" s="1249" t="str">
        <f>IF(datePr_ch="",IF(datePr="","",datePr),datePr_ch)</f>
        <v>05.12.2022</v>
      </c>
      <c r="P8" s="1250"/>
      <c r="Q8" s="1250"/>
      <c r="R8" s="1250"/>
      <c r="S8" s="1250"/>
      <c r="T8" s="1251"/>
      <c r="U8" s="667"/>
      <c r="X8" s="590"/>
      <c r="Y8" s="590"/>
      <c r="Z8" s="590"/>
      <c r="AA8" s="590"/>
      <c r="AB8" s="590"/>
      <c r="AC8" s="590"/>
      <c r="AD8" s="590"/>
      <c r="AE8" s="590"/>
      <c r="AF8" s="590"/>
      <c r="AG8" s="590"/>
      <c r="AH8" s="590"/>
      <c r="AI8" s="590"/>
    </row>
    <row r="9" spans="1:35" s="570" customFormat="1" ht="18.75">
      <c r="A9" s="590"/>
      <c r="B9" s="590"/>
      <c r="C9" s="590"/>
      <c r="D9" s="590"/>
      <c r="E9" s="590"/>
      <c r="F9" s="590"/>
      <c r="G9" s="590"/>
      <c r="H9" s="590"/>
      <c r="L9" s="552"/>
      <c r="M9" s="617" t="s">
        <v>595</v>
      </c>
      <c r="N9" s="666"/>
      <c r="O9" s="1249" t="str">
        <f>IF(numberPr_ch="",IF(numberPr="","",numberPr),numberPr_ch)</f>
        <v>105/9</v>
      </c>
      <c r="P9" s="1250"/>
      <c r="Q9" s="1250"/>
      <c r="R9" s="1250"/>
      <c r="S9" s="1250"/>
      <c r="T9" s="1251"/>
      <c r="U9" s="667"/>
      <c r="X9" s="590"/>
      <c r="Y9" s="590"/>
      <c r="Z9" s="590"/>
      <c r="AA9" s="590"/>
      <c r="AB9" s="590"/>
      <c r="AC9" s="590"/>
      <c r="AD9" s="590"/>
      <c r="AE9" s="590"/>
      <c r="AF9" s="590"/>
      <c r="AG9" s="590"/>
      <c r="AH9" s="590"/>
      <c r="AI9" s="590"/>
    </row>
    <row r="10" spans="1:35" s="570" customFormat="1" ht="18.75">
      <c r="A10" s="590"/>
      <c r="B10" s="590"/>
      <c r="C10" s="590"/>
      <c r="D10" s="590"/>
      <c r="E10" s="590"/>
      <c r="F10" s="590"/>
      <c r="G10" s="590"/>
      <c r="H10" s="590"/>
      <c r="L10" s="552"/>
      <c r="M10" s="617" t="s">
        <v>501</v>
      </c>
      <c r="N10" s="666"/>
      <c r="O10" s="1249" t="str">
        <f>IF(IstPub_ch="",IF(IstPub="","",IstPub),IstPub_ch)</f>
        <v>Официальный сайт Министерства тарифного регулирования и энергетики Челябинской области</v>
      </c>
      <c r="P10" s="1250"/>
      <c r="Q10" s="1250"/>
      <c r="R10" s="1250"/>
      <c r="S10" s="1250"/>
      <c r="T10" s="1251"/>
      <c r="U10" s="667"/>
      <c r="X10" s="590"/>
      <c r="Y10" s="590"/>
      <c r="Z10" s="590"/>
      <c r="AA10" s="590"/>
      <c r="AB10" s="590"/>
      <c r="AC10" s="590"/>
      <c r="AD10" s="590"/>
      <c r="AE10" s="590"/>
      <c r="AF10" s="590"/>
      <c r="AG10" s="590"/>
      <c r="AH10" s="590"/>
      <c r="AI10" s="590"/>
    </row>
    <row r="11" spans="1:35" s="570" customFormat="1" ht="11.25" hidden="1" customHeight="1">
      <c r="A11" s="590"/>
      <c r="B11" s="590"/>
      <c r="C11" s="590"/>
      <c r="D11" s="590"/>
      <c r="E11" s="590"/>
      <c r="F11" s="590"/>
      <c r="G11" s="590"/>
      <c r="H11" s="590"/>
      <c r="L11" s="1218"/>
      <c r="M11" s="1218"/>
      <c r="N11" s="566"/>
      <c r="O11" s="1252"/>
      <c r="P11" s="1252"/>
      <c r="Q11" s="1252"/>
      <c r="R11" s="1252"/>
      <c r="S11" s="1252"/>
      <c r="T11" s="1252"/>
      <c r="U11" s="588" t="s">
        <v>373</v>
      </c>
      <c r="X11" s="590"/>
      <c r="Y11" s="590"/>
      <c r="Z11" s="590"/>
      <c r="AA11" s="590"/>
      <c r="AB11" s="590"/>
      <c r="AC11" s="590"/>
      <c r="AD11" s="590"/>
      <c r="AE11" s="590"/>
      <c r="AF11" s="590"/>
      <c r="AG11" s="590"/>
      <c r="AH11" s="590"/>
      <c r="AI11" s="590"/>
    </row>
    <row r="12" spans="1:35">
      <c r="J12" s="529"/>
      <c r="K12" s="529"/>
      <c r="L12" s="524"/>
      <c r="M12" s="524"/>
      <c r="N12" s="524"/>
      <c r="O12" s="1248"/>
      <c r="P12" s="1248"/>
      <c r="Q12" s="1248"/>
      <c r="R12" s="1248"/>
      <c r="S12" s="1248"/>
      <c r="T12" s="1248"/>
      <c r="U12" s="1248"/>
    </row>
    <row r="13" spans="1:35" ht="14.25" customHeight="1">
      <c r="J13" s="529"/>
      <c r="K13" s="529"/>
      <c r="L13" s="1149" t="s">
        <v>454</v>
      </c>
      <c r="M13" s="1149"/>
      <c r="N13" s="1149"/>
      <c r="O13" s="1149"/>
      <c r="P13" s="1149"/>
      <c r="Q13" s="1149"/>
      <c r="R13" s="1149"/>
      <c r="S13" s="1149"/>
      <c r="T13" s="1149"/>
      <c r="U13" s="1149"/>
      <c r="V13" s="1149"/>
      <c r="W13" s="1149" t="s">
        <v>455</v>
      </c>
    </row>
    <row r="14" spans="1:35" ht="14.25" customHeight="1">
      <c r="J14" s="529"/>
      <c r="K14" s="529"/>
      <c r="L14" s="1230" t="s">
        <v>92</v>
      </c>
      <c r="M14" s="1230" t="s">
        <v>639</v>
      </c>
      <c r="N14" s="521"/>
      <c r="O14" s="1231" t="s">
        <v>641</v>
      </c>
      <c r="P14" s="1232"/>
      <c r="Q14" s="1232"/>
      <c r="R14" s="1232"/>
      <c r="S14" s="1232"/>
      <c r="T14" s="1233"/>
      <c r="U14" s="1214" t="s">
        <v>341</v>
      </c>
      <c r="V14" s="1227" t="s">
        <v>275</v>
      </c>
      <c r="W14" s="1149"/>
    </row>
    <row r="15" spans="1:35" ht="14.25" customHeight="1">
      <c r="J15" s="529"/>
      <c r="K15" s="529"/>
      <c r="L15" s="1230"/>
      <c r="M15" s="1230"/>
      <c r="N15" s="521"/>
      <c r="O15" s="1236" t="s">
        <v>621</v>
      </c>
      <c r="P15" s="1234"/>
      <c r="Q15" s="1235"/>
      <c r="R15" s="1212" t="s">
        <v>654</v>
      </c>
      <c r="S15" s="1212"/>
      <c r="T15" s="1213"/>
      <c r="U15" s="1215"/>
      <c r="V15" s="1228"/>
      <c r="W15" s="1149"/>
    </row>
    <row r="16" spans="1:35" ht="30" customHeight="1">
      <c r="J16" s="529"/>
      <c r="K16" s="529"/>
      <c r="L16" s="1230"/>
      <c r="M16" s="1230"/>
      <c r="N16" s="520"/>
      <c r="O16" s="1237"/>
      <c r="P16" s="535"/>
      <c r="Q16" s="535"/>
      <c r="R16" s="536" t="s">
        <v>274</v>
      </c>
      <c r="S16" s="1225" t="s">
        <v>273</v>
      </c>
      <c r="T16" s="1226"/>
      <c r="U16" s="1216"/>
      <c r="V16" s="1229"/>
      <c r="W16" s="1149"/>
    </row>
    <row r="17" spans="1:36">
      <c r="J17" s="529"/>
      <c r="K17" s="569">
        <v>1</v>
      </c>
      <c r="L17" s="647" t="s">
        <v>93</v>
      </c>
      <c r="M17" s="647" t="s">
        <v>49</v>
      </c>
      <c r="N17" s="668" t="s">
        <v>49</v>
      </c>
      <c r="O17" s="648">
        <f ca="1">OFFSET(O17,0,-1)+1</f>
        <v>3</v>
      </c>
      <c r="P17" s="649">
        <f ca="1">OFFSET(P17,0,-1)</f>
        <v>3</v>
      </c>
      <c r="Q17" s="649">
        <f ca="1">OFFSET(Q17,0,-1)</f>
        <v>3</v>
      </c>
      <c r="R17" s="648">
        <f ca="1">OFFSET(R17,0,-1)+1</f>
        <v>4</v>
      </c>
      <c r="S17" s="1219">
        <f ca="1">OFFSET(S17,0,-1)+1</f>
        <v>5</v>
      </c>
      <c r="T17" s="1219"/>
      <c r="U17" s="648">
        <f ca="1">OFFSET(U17,0,-2)+1</f>
        <v>6</v>
      </c>
      <c r="V17" s="649">
        <f ca="1">OFFSET(V17,0,-1)</f>
        <v>6</v>
      </c>
      <c r="W17" s="648">
        <f ca="1">OFFSET(W17,0,-1)+1</f>
        <v>7</v>
      </c>
    </row>
    <row r="18" spans="1:36" ht="22.5">
      <c r="A18" s="1203">
        <v>1</v>
      </c>
      <c r="B18" s="919"/>
      <c r="C18" s="919"/>
      <c r="D18" s="919"/>
      <c r="E18" s="920"/>
      <c r="F18" s="921"/>
      <c r="G18" s="919"/>
      <c r="H18" s="919"/>
      <c r="I18" s="922"/>
      <c r="J18" s="917"/>
      <c r="K18" s="926">
        <v>1</v>
      </c>
      <c r="L18" s="593">
        <f>mergeValue(A18)</f>
        <v>1</v>
      </c>
      <c r="M18" s="641" t="s">
        <v>20</v>
      </c>
      <c r="N18" s="580"/>
      <c r="O18" s="1245"/>
      <c r="P18" s="1245"/>
      <c r="Q18" s="1245"/>
      <c r="R18" s="1245"/>
      <c r="S18" s="1245"/>
      <c r="T18" s="1245"/>
      <c r="U18" s="1245"/>
      <c r="V18" s="1245"/>
      <c r="W18" s="630" t="s">
        <v>658</v>
      </c>
    </row>
    <row r="19" spans="1:36" ht="22.5">
      <c r="A19" s="1203"/>
      <c r="B19" s="1203">
        <v>1</v>
      </c>
      <c r="C19" s="919"/>
      <c r="D19" s="919"/>
      <c r="E19" s="921"/>
      <c r="F19" s="921"/>
      <c r="G19" s="919"/>
      <c r="H19" s="919"/>
      <c r="I19" s="916"/>
      <c r="J19" s="915"/>
      <c r="K19" s="926">
        <v>1</v>
      </c>
      <c r="L19" s="593" t="str">
        <f>mergeValue(A19) &amp;"."&amp; mergeValue(B19)</f>
        <v>1.1</v>
      </c>
      <c r="M19" s="546" t="s">
        <v>16</v>
      </c>
      <c r="N19" s="580"/>
      <c r="O19" s="1245"/>
      <c r="P19" s="1245"/>
      <c r="Q19" s="1245"/>
      <c r="R19" s="1245"/>
      <c r="S19" s="1245"/>
      <c r="T19" s="1245"/>
      <c r="U19" s="1245"/>
      <c r="V19" s="1245"/>
      <c r="W19" s="630" t="s">
        <v>477</v>
      </c>
    </row>
    <row r="20" spans="1:36" ht="22.5">
      <c r="A20" s="1203"/>
      <c r="B20" s="1203"/>
      <c r="C20" s="1203">
        <v>1</v>
      </c>
      <c r="D20" s="919"/>
      <c r="E20" s="921"/>
      <c r="F20" s="921"/>
      <c r="G20" s="919"/>
      <c r="H20" s="919"/>
      <c r="I20" s="923"/>
      <c r="J20" s="915"/>
      <c r="K20" s="926">
        <v>1</v>
      </c>
      <c r="L20" s="593" t="str">
        <f>mergeValue(A20) &amp;"."&amp; mergeValue(B20)&amp;"."&amp; mergeValue(C20)</f>
        <v>1.1.1</v>
      </c>
      <c r="M20" s="547" t="s">
        <v>7</v>
      </c>
      <c r="N20" s="580"/>
      <c r="O20" s="1245"/>
      <c r="P20" s="1245"/>
      <c r="Q20" s="1245"/>
      <c r="R20" s="1245"/>
      <c r="S20" s="1245"/>
      <c r="T20" s="1245"/>
      <c r="U20" s="1245"/>
      <c r="V20" s="1245"/>
      <c r="W20" s="630" t="s">
        <v>633</v>
      </c>
    </row>
    <row r="21" spans="1:36" ht="22.5">
      <c r="A21" s="1203"/>
      <c r="B21" s="1203"/>
      <c r="C21" s="1203"/>
      <c r="D21" s="1203">
        <v>1</v>
      </c>
      <c r="E21" s="921"/>
      <c r="F21" s="921"/>
      <c r="G21" s="919"/>
      <c r="H21" s="919"/>
      <c r="I21" s="1203">
        <v>1</v>
      </c>
      <c r="J21" s="915"/>
      <c r="K21" s="926">
        <v>1</v>
      </c>
      <c r="L21" s="593" t="str">
        <f>mergeValue(A21) &amp;"."&amp; mergeValue(B21)&amp;"."&amp; mergeValue(C21)&amp;"."&amp; mergeValue(D21)</f>
        <v>1.1.1.1</v>
      </c>
      <c r="M21" s="548" t="s">
        <v>22</v>
      </c>
      <c r="N21" s="580"/>
      <c r="O21" s="1245"/>
      <c r="P21" s="1245"/>
      <c r="Q21" s="1245"/>
      <c r="R21" s="1245"/>
      <c r="S21" s="1245"/>
      <c r="T21" s="1245"/>
      <c r="U21" s="1245"/>
      <c r="V21" s="1245"/>
      <c r="W21" s="630" t="s">
        <v>634</v>
      </c>
    </row>
    <row r="22" spans="1:36" ht="11.25" hidden="1" customHeight="1">
      <c r="A22" s="1203"/>
      <c r="B22" s="1203"/>
      <c r="C22" s="1203"/>
      <c r="D22" s="1203"/>
      <c r="E22" s="1203">
        <v>1</v>
      </c>
      <c r="F22" s="921"/>
      <c r="G22" s="919"/>
      <c r="H22" s="919"/>
      <c r="I22" s="1203"/>
      <c r="J22" s="921"/>
      <c r="K22" s="926">
        <v>1</v>
      </c>
      <c r="L22" s="593"/>
      <c r="M22" s="554"/>
      <c r="N22" s="581"/>
      <c r="O22" s="631"/>
      <c r="P22" s="631"/>
      <c r="Q22" s="631"/>
      <c r="R22" s="631"/>
      <c r="S22" s="631"/>
      <c r="T22" s="631"/>
      <c r="U22" s="593"/>
      <c r="V22" s="507"/>
      <c r="W22" s="559"/>
    </row>
    <row r="23" spans="1:36" ht="90">
      <c r="A23" s="1203"/>
      <c r="B23" s="1203"/>
      <c r="C23" s="1203"/>
      <c r="D23" s="1203"/>
      <c r="E23" s="1203"/>
      <c r="F23" s="1203">
        <v>1</v>
      </c>
      <c r="G23" s="919"/>
      <c r="H23" s="919"/>
      <c r="I23" s="1203"/>
      <c r="J23" s="1247"/>
      <c r="K23" s="926">
        <v>1</v>
      </c>
      <c r="L23" s="593" t="str">
        <f>mergeValue(A23) &amp;"."&amp; mergeValue(B23)&amp;"."&amp; mergeValue(C23)&amp;"."&amp; mergeValue(D23)&amp;"."&amp;  mergeValue(F23)</f>
        <v>1.1.1.1.1</v>
      </c>
      <c r="M23" s="554" t="s">
        <v>10</v>
      </c>
      <c r="N23" s="581"/>
      <c r="O23" s="1205"/>
      <c r="P23" s="1205"/>
      <c r="Q23" s="1205"/>
      <c r="R23" s="1205"/>
      <c r="S23" s="1205"/>
      <c r="T23" s="1205"/>
      <c r="U23" s="1205"/>
      <c r="V23" s="1205"/>
      <c r="W23" s="630" t="s">
        <v>635</v>
      </c>
      <c r="Y23" s="589" t="str">
        <f>strCheckUnique(Z23:Z26)</f>
        <v/>
      </c>
      <c r="AA23" s="589"/>
    </row>
    <row r="24" spans="1:36" ht="189" customHeight="1">
      <c r="A24" s="1203"/>
      <c r="B24" s="1203"/>
      <c r="C24" s="1203"/>
      <c r="D24" s="1203"/>
      <c r="E24" s="1203"/>
      <c r="F24" s="1203"/>
      <c r="G24" s="919">
        <v>1</v>
      </c>
      <c r="H24" s="919"/>
      <c r="I24" s="1203"/>
      <c r="J24" s="1247"/>
      <c r="K24" s="918"/>
      <c r="L24" s="593" t="str">
        <f>mergeValue(A24) &amp;"."&amp; mergeValue(B24)&amp;"."&amp; mergeValue(C24)&amp;"."&amp; mergeValue(D24)&amp;"."&amp;  mergeValue(F24)&amp;"."&amp;  mergeValue(G24)</f>
        <v>1.1.1.1.1.1</v>
      </c>
      <c r="M24" s="1069"/>
      <c r="N24" s="586"/>
      <c r="O24" s="562"/>
      <c r="P24" s="562"/>
      <c r="Q24" s="562"/>
      <c r="R24" s="1238"/>
      <c r="S24" s="1210" t="s">
        <v>84</v>
      </c>
      <c r="T24" s="1238"/>
      <c r="U24" s="1210" t="s">
        <v>85</v>
      </c>
      <c r="V24" s="537"/>
      <c r="W24" s="1220" t="s">
        <v>659</v>
      </c>
      <c r="X24" s="585" t="str">
        <f>strCheckDate(O25:V25)</f>
        <v/>
      </c>
      <c r="Y24" s="589"/>
      <c r="Z24" s="589" t="str">
        <f>IF(M24="","",M24 )</f>
        <v/>
      </c>
      <c r="AA24" s="589"/>
      <c r="AB24" s="589"/>
      <c r="AC24" s="589"/>
    </row>
    <row r="25" spans="1:36" ht="11.25" hidden="1" customHeight="1">
      <c r="A25" s="1203"/>
      <c r="B25" s="1203"/>
      <c r="C25" s="1203"/>
      <c r="D25" s="1203"/>
      <c r="E25" s="1203"/>
      <c r="F25" s="1203"/>
      <c r="G25" s="919"/>
      <c r="H25" s="919"/>
      <c r="I25" s="1203"/>
      <c r="J25" s="1247"/>
      <c r="K25" s="926">
        <v>1</v>
      </c>
      <c r="L25" s="600"/>
      <c r="M25" s="646"/>
      <c r="N25" s="586"/>
      <c r="O25" s="562"/>
      <c r="P25" s="562"/>
      <c r="Q25" s="584" t="str">
        <f>R24 &amp; "-" &amp; T24</f>
        <v>-</v>
      </c>
      <c r="R25" s="1238"/>
      <c r="S25" s="1210"/>
      <c r="T25" s="1238"/>
      <c r="U25" s="1210"/>
      <c r="V25" s="537"/>
      <c r="W25" s="1221"/>
      <c r="Y25" s="589"/>
      <c r="Z25" s="589"/>
      <c r="AA25" s="589"/>
      <c r="AB25" s="589"/>
      <c r="AC25" s="589"/>
    </row>
    <row r="26" spans="1:36" s="522" customFormat="1" ht="15" customHeight="1">
      <c r="A26" s="1203"/>
      <c r="B26" s="1203"/>
      <c r="C26" s="1203"/>
      <c r="D26" s="1203"/>
      <c r="E26" s="1203"/>
      <c r="F26" s="1203"/>
      <c r="G26" s="919"/>
      <c r="H26" s="919"/>
      <c r="I26" s="1203"/>
      <c r="J26" s="1247"/>
      <c r="K26" s="926">
        <v>1</v>
      </c>
      <c r="L26" s="538"/>
      <c r="M26" s="556" t="s">
        <v>25</v>
      </c>
      <c r="N26" s="551"/>
      <c r="O26" s="545"/>
      <c r="P26" s="545"/>
      <c r="Q26" s="545"/>
      <c r="R26" s="573"/>
      <c r="S26" s="564"/>
      <c r="T26" s="563"/>
      <c r="U26" s="551"/>
      <c r="V26" s="560"/>
      <c r="W26" s="1222"/>
      <c r="X26" s="587"/>
      <c r="Y26" s="587"/>
      <c r="Z26" s="587"/>
      <c r="AA26" s="587"/>
      <c r="AB26" s="587"/>
      <c r="AC26" s="587"/>
      <c r="AD26" s="587"/>
      <c r="AE26" s="587"/>
      <c r="AF26" s="587"/>
      <c r="AG26" s="587"/>
      <c r="AH26" s="587"/>
      <c r="AI26" s="587"/>
    </row>
    <row r="27" spans="1:36" s="522" customFormat="1" ht="15" customHeight="1">
      <c r="A27" s="1203"/>
      <c r="B27" s="1203"/>
      <c r="C27" s="1203"/>
      <c r="D27" s="1203"/>
      <c r="E27" s="1203"/>
      <c r="F27" s="921"/>
      <c r="G27" s="921"/>
      <c r="H27" s="919"/>
      <c r="I27" s="1203"/>
      <c r="J27" s="921"/>
      <c r="K27" s="925"/>
      <c r="L27" s="538"/>
      <c r="M27" s="551" t="s">
        <v>11</v>
      </c>
      <c r="N27" s="556"/>
      <c r="O27" s="556"/>
      <c r="P27" s="556"/>
      <c r="Q27" s="556"/>
      <c r="R27" s="556"/>
      <c r="S27" s="556"/>
      <c r="T27" s="556"/>
      <c r="U27" s="556"/>
      <c r="V27" s="556"/>
      <c r="W27" s="560"/>
      <c r="X27" s="587"/>
      <c r="Y27" s="587"/>
      <c r="Z27" s="587"/>
      <c r="AA27" s="587"/>
      <c r="AB27" s="587"/>
      <c r="AC27" s="587"/>
      <c r="AD27" s="587"/>
      <c r="AE27" s="587"/>
      <c r="AF27" s="587"/>
      <c r="AG27" s="587"/>
      <c r="AH27" s="587"/>
      <c r="AI27" s="587"/>
      <c r="AJ27" s="587"/>
    </row>
    <row r="28" spans="1:36" s="522" customFormat="1" ht="15" hidden="1" customHeight="1">
      <c r="A28" s="1203"/>
      <c r="B28" s="1203"/>
      <c r="C28" s="1203"/>
      <c r="D28" s="1203"/>
      <c r="E28" s="921"/>
      <c r="F28" s="921"/>
      <c r="G28" s="921"/>
      <c r="H28" s="919"/>
      <c r="I28" s="1203"/>
      <c r="J28" s="921"/>
      <c r="K28" s="925"/>
      <c r="L28" s="538"/>
      <c r="M28" s="551"/>
      <c r="N28" s="556"/>
      <c r="O28" s="556"/>
      <c r="P28" s="556"/>
      <c r="Q28" s="556"/>
      <c r="R28" s="556"/>
      <c r="S28" s="556"/>
      <c r="T28" s="556"/>
      <c r="U28" s="556"/>
      <c r="V28" s="556"/>
      <c r="W28" s="560"/>
      <c r="X28" s="587"/>
      <c r="Y28" s="587"/>
      <c r="Z28" s="587"/>
      <c r="AA28" s="587"/>
      <c r="AB28" s="587"/>
      <c r="AC28" s="587"/>
      <c r="AD28" s="587"/>
      <c r="AE28" s="587"/>
      <c r="AF28" s="587"/>
      <c r="AG28" s="587"/>
      <c r="AH28" s="587"/>
      <c r="AI28" s="587"/>
      <c r="AJ28" s="587"/>
    </row>
    <row r="29" spans="1:36" s="522" customFormat="1" ht="15" customHeight="1">
      <c r="A29" s="1203"/>
      <c r="B29" s="1203"/>
      <c r="C29" s="1203"/>
      <c r="D29" s="924"/>
      <c r="E29" s="924"/>
      <c r="F29" s="921"/>
      <c r="G29" s="919"/>
      <c r="H29" s="919"/>
      <c r="I29" s="917"/>
      <c r="J29" s="914"/>
      <c r="K29" s="926">
        <v>1</v>
      </c>
      <c r="L29" s="538"/>
      <c r="M29" s="550" t="s">
        <v>17</v>
      </c>
      <c r="N29" s="549"/>
      <c r="O29" s="545"/>
      <c r="P29" s="545"/>
      <c r="Q29" s="545"/>
      <c r="R29" s="573"/>
      <c r="S29" s="564"/>
      <c r="T29" s="563"/>
      <c r="U29" s="549"/>
      <c r="V29" s="564"/>
      <c r="W29" s="560"/>
      <c r="X29" s="587"/>
      <c r="Y29" s="587"/>
      <c r="Z29" s="587"/>
      <c r="AA29" s="587"/>
      <c r="AB29" s="587"/>
      <c r="AC29" s="587"/>
      <c r="AD29" s="587"/>
      <c r="AE29" s="587"/>
      <c r="AF29" s="587"/>
      <c r="AG29" s="587"/>
      <c r="AH29" s="587"/>
      <c r="AI29" s="587"/>
    </row>
    <row r="30" spans="1:36" s="522" customFormat="1" ht="15" customHeight="1">
      <c r="A30" s="1203"/>
      <c r="B30" s="1203"/>
      <c r="C30" s="924"/>
      <c r="D30" s="924"/>
      <c r="E30" s="924"/>
      <c r="F30" s="924"/>
      <c r="G30" s="919"/>
      <c r="H30" s="919"/>
      <c r="I30" s="927"/>
      <c r="J30" s="914"/>
      <c r="K30" s="926">
        <v>1</v>
      </c>
      <c r="L30" s="538"/>
      <c r="M30" s="549" t="s">
        <v>18</v>
      </c>
      <c r="N30" s="549"/>
      <c r="O30" s="545"/>
      <c r="P30" s="545"/>
      <c r="Q30" s="545"/>
      <c r="R30" s="573"/>
      <c r="S30" s="564"/>
      <c r="T30" s="563"/>
      <c r="U30" s="549"/>
      <c r="V30" s="564"/>
      <c r="W30" s="560"/>
      <c r="X30" s="587"/>
      <c r="Y30" s="587"/>
      <c r="Z30" s="587"/>
      <c r="AA30" s="587"/>
      <c r="AB30" s="587"/>
      <c r="AC30" s="587"/>
      <c r="AD30" s="587"/>
      <c r="AE30" s="587"/>
      <c r="AF30" s="587"/>
      <c r="AG30" s="587"/>
      <c r="AH30" s="587"/>
      <c r="AI30" s="587"/>
    </row>
    <row r="31" spans="1:36" s="522" customFormat="1" ht="15" customHeight="1">
      <c r="A31" s="1203"/>
      <c r="B31" s="924"/>
      <c r="C31" s="924"/>
      <c r="D31" s="924"/>
      <c r="E31" s="924"/>
      <c r="F31" s="924"/>
      <c r="G31" s="919"/>
      <c r="H31" s="919"/>
      <c r="I31" s="917"/>
      <c r="J31" s="914"/>
      <c r="K31" s="926">
        <v>1</v>
      </c>
      <c r="L31" s="538"/>
      <c r="M31" s="558" t="s">
        <v>19</v>
      </c>
      <c r="N31" s="549"/>
      <c r="O31" s="545"/>
      <c r="P31" s="545"/>
      <c r="Q31" s="545"/>
      <c r="R31" s="573"/>
      <c r="S31" s="564"/>
      <c r="T31" s="563"/>
      <c r="U31" s="549"/>
      <c r="V31" s="564"/>
      <c r="W31" s="560"/>
      <c r="X31" s="587"/>
      <c r="Y31" s="587"/>
      <c r="Z31" s="587"/>
      <c r="AA31" s="587"/>
      <c r="AB31" s="587"/>
      <c r="AC31" s="587"/>
      <c r="AD31" s="587"/>
      <c r="AE31" s="587"/>
      <c r="AF31" s="587"/>
      <c r="AG31" s="587"/>
      <c r="AH31" s="587"/>
      <c r="AI31" s="587"/>
    </row>
    <row r="32" spans="1:36" s="522" customFormat="1" ht="15" customHeight="1">
      <c r="A32" s="913"/>
      <c r="B32" s="913"/>
      <c r="C32" s="913"/>
      <c r="D32" s="913"/>
      <c r="E32" s="913"/>
      <c r="F32" s="913"/>
      <c r="G32" s="913"/>
      <c r="H32" s="913"/>
      <c r="I32" s="913"/>
      <c r="J32" s="913"/>
      <c r="K32" s="913"/>
      <c r="L32" s="492"/>
      <c r="M32" s="565" t="s">
        <v>309</v>
      </c>
      <c r="N32" s="549"/>
      <c r="O32" s="545"/>
      <c r="P32" s="545"/>
      <c r="Q32" s="545"/>
      <c r="R32" s="573"/>
      <c r="S32" s="564"/>
      <c r="T32" s="563"/>
      <c r="U32" s="549"/>
      <c r="V32" s="564"/>
      <c r="W32" s="560"/>
      <c r="X32" s="587"/>
      <c r="Y32" s="587"/>
      <c r="Z32" s="587"/>
      <c r="AA32" s="587"/>
      <c r="AB32" s="587"/>
      <c r="AC32" s="587"/>
      <c r="AD32" s="587"/>
      <c r="AE32" s="587"/>
      <c r="AF32" s="587"/>
      <c r="AG32" s="587"/>
      <c r="AH32" s="587"/>
      <c r="AI32" s="587"/>
    </row>
    <row r="33" spans="12:23" ht="3" customHeight="1">
      <c r="L33" s="485"/>
      <c r="M33" s="485"/>
      <c r="N33" s="485"/>
      <c r="O33" s="485"/>
      <c r="P33" s="485"/>
      <c r="Q33" s="485"/>
      <c r="R33" s="485"/>
      <c r="S33" s="485"/>
      <c r="T33" s="485"/>
      <c r="U33" s="485"/>
    </row>
    <row r="34" spans="12:23" ht="106.5" customHeight="1">
      <c r="L34" s="1">
        <v>1</v>
      </c>
      <c r="M34" s="1196" t="s">
        <v>660</v>
      </c>
      <c r="N34" s="1196"/>
      <c r="O34" s="1196"/>
      <c r="P34" s="1196"/>
      <c r="Q34" s="1196"/>
      <c r="R34" s="1196"/>
      <c r="S34" s="1196"/>
      <c r="T34" s="1196"/>
      <c r="U34" s="1196"/>
      <c r="V34" s="1196"/>
      <c r="W34" s="1196"/>
    </row>
  </sheetData>
  <sheetProtection algorithmName="SHA-512" hashValue="kcS40maiuYSDAp+L68ClUHC0tEmvOZOBzoeTdIs6i16szKTW/qxZpTtZCRXm0jNVzrmE98fCKX/T+5SioLSPow==" saltValue="LvQEYpiL2UYPEFYoIc8SrA==" spinCount="100000" sheet="1" objects="1" scenarios="1" formatColumns="0" formatRows="0"/>
  <dataConsolidate leftLabels="1"/>
  <mergeCells count="39">
    <mergeCell ref="W24:W26"/>
    <mergeCell ref="R15:T15"/>
    <mergeCell ref="O14:T14"/>
    <mergeCell ref="M34:W34"/>
    <mergeCell ref="U14:U16"/>
    <mergeCell ref="V14:V16"/>
    <mergeCell ref="W13:W16"/>
    <mergeCell ref="L13:V13"/>
    <mergeCell ref="L14:L16"/>
    <mergeCell ref="M14:M16"/>
    <mergeCell ref="S17:T17"/>
    <mergeCell ref="T24:T25"/>
    <mergeCell ref="L5:T5"/>
    <mergeCell ref="O7:T7"/>
    <mergeCell ref="O8:T8"/>
    <mergeCell ref="L11:M11"/>
    <mergeCell ref="O11:T11"/>
    <mergeCell ref="O9:T9"/>
    <mergeCell ref="O10:T10"/>
    <mergeCell ref="O12:U12"/>
    <mergeCell ref="O15:O16"/>
    <mergeCell ref="P15:Q15"/>
    <mergeCell ref="S16:T16"/>
    <mergeCell ref="I21:I28"/>
    <mergeCell ref="A18:A31"/>
    <mergeCell ref="O18:V18"/>
    <mergeCell ref="B19:B30"/>
    <mergeCell ref="O19:V19"/>
    <mergeCell ref="C20:C29"/>
    <mergeCell ref="U24:U25"/>
    <mergeCell ref="O20:V20"/>
    <mergeCell ref="D21:D28"/>
    <mergeCell ref="O21:V21"/>
    <mergeCell ref="E22:E27"/>
    <mergeCell ref="F23:F26"/>
    <mergeCell ref="J23:J26"/>
    <mergeCell ref="O23:V23"/>
    <mergeCell ref="R24:R25"/>
    <mergeCell ref="S24:S25"/>
  </mergeCells>
  <dataValidations count="9">
    <dataValidation allowBlank="1" sqref="JH27:JS28 TD27:TO28 ACZ27:ADK28 AMV27:ANG28 AWR27:AXC28 BGN27:BGY28 BQJ27:BQU28 CAF27:CAQ28 CKB27:CKM28 CTX27:CUI28 DDT27:DEE28 DNP27:DOA28 DXL27:DXW28 EHH27:EHS28 ERD27:ERO28 FAZ27:FBK28 FKV27:FLG28 FUR27:FVC28 GEN27:GEY28 GOJ27:GOU28 GYF27:GYQ28 HIB27:HIM28 HRX27:HSI28 IBT27:ICE28 ILP27:IMA28 IVL27:IVW28 JFH27:JFS28 JPD27:JPO28 JYZ27:JZK28 KIV27:KJG28 KSR27:KTC28 LCN27:LCY28 LMJ27:LMU28 LWF27:LWQ28 MGB27:MGM28 MPX27:MQI28 MZT27:NAE28 NJP27:NKA28 NTL27:NTW28 ODH27:ODS28 OND27:ONO28 OWZ27:OXK28 PGV27:PHG28 PQR27:PRC28 QAN27:QAY28 QKJ27:QKU28 QUF27:QUQ28 REB27:REM28 RNX27:ROI28 RXT27:RYE28 SHP27:SIA28 SRL27:SRW28 TBH27:TBS28 TLD27:TLO28 TUZ27:TVK28 UEV27:UFG28 UOR27:UPC28 UYN27:UYY28 VIJ27:VIU28 VSF27:VSQ28 WCB27:WCM28 WLX27:WMI28 WVT27:WWE28 JH65563:JS65564 TD65563:TO65564 ACZ65563:ADK65564 AMV65563:ANG65564 AWR65563:AXC65564 BGN65563:BGY65564 BQJ65563:BQU65564 CAF65563:CAQ65564 CKB65563:CKM65564 CTX65563:CUI65564 DDT65563:DEE65564 DNP65563:DOA65564 DXL65563:DXW65564 EHH65563:EHS65564 ERD65563:ERO65564 FAZ65563:FBK65564 FKV65563:FLG65564 FUR65563:FVC65564 GEN65563:GEY65564 GOJ65563:GOU65564 GYF65563:GYQ65564 HIB65563:HIM65564 HRX65563:HSI65564 IBT65563:ICE65564 ILP65563:IMA65564 IVL65563:IVW65564 JFH65563:JFS65564 JPD65563:JPO65564 JYZ65563:JZK65564 KIV65563:KJG65564 KSR65563:KTC65564 LCN65563:LCY65564 LMJ65563:LMU65564 LWF65563:LWQ65564 MGB65563:MGM65564 MPX65563:MQI65564 MZT65563:NAE65564 NJP65563:NKA65564 NTL65563:NTW65564 ODH65563:ODS65564 OND65563:ONO65564 OWZ65563:OXK65564 PGV65563:PHG65564 PQR65563:PRC65564 QAN65563:QAY65564 QKJ65563:QKU65564 QUF65563:QUQ65564 REB65563:REM65564 RNX65563:ROI65564 RXT65563:RYE65564 SHP65563:SIA65564 SRL65563:SRW65564 TBH65563:TBS65564 TLD65563:TLO65564 TUZ65563:TVK65564 UEV65563:UFG65564 UOR65563:UPC65564 UYN65563:UYY65564 VIJ65563:VIU65564 VSF65563:VSQ65564 WCB65563:WCM65564 WLX65563:WMI65564 WVT65563:WWE65564 JH131099:JS131100 TD131099:TO131100 ACZ131099:ADK131100 AMV131099:ANG131100 AWR131099:AXC131100 BGN131099:BGY131100 BQJ131099:BQU131100 CAF131099:CAQ131100 CKB131099:CKM131100 CTX131099:CUI131100 DDT131099:DEE131100 DNP131099:DOA131100 DXL131099:DXW131100 EHH131099:EHS131100 ERD131099:ERO131100 FAZ131099:FBK131100 FKV131099:FLG131100 FUR131099:FVC131100 GEN131099:GEY131100 GOJ131099:GOU131100 GYF131099:GYQ131100 HIB131099:HIM131100 HRX131099:HSI131100 IBT131099:ICE131100 ILP131099:IMA131100 IVL131099:IVW131100 JFH131099:JFS131100 JPD131099:JPO131100 JYZ131099:JZK131100 KIV131099:KJG131100 KSR131099:KTC131100 LCN131099:LCY131100 LMJ131099:LMU131100 LWF131099:LWQ131100 MGB131099:MGM131100 MPX131099:MQI131100 MZT131099:NAE131100 NJP131099:NKA131100 NTL131099:NTW131100 ODH131099:ODS131100 OND131099:ONO131100 OWZ131099:OXK131100 PGV131099:PHG131100 PQR131099:PRC131100 QAN131099:QAY131100 QKJ131099:QKU131100 QUF131099:QUQ131100 REB131099:REM131100 RNX131099:ROI131100 RXT131099:RYE131100 SHP131099:SIA131100 SRL131099:SRW131100 TBH131099:TBS131100 TLD131099:TLO131100 TUZ131099:TVK131100 UEV131099:UFG131100 UOR131099:UPC131100 UYN131099:UYY131100 VIJ131099:VIU131100 VSF131099:VSQ131100 WCB131099:WCM131100 WLX131099:WMI131100 WVT131099:WWE131100 JH196635:JS196636 TD196635:TO196636 ACZ196635:ADK196636 AMV196635:ANG196636 AWR196635:AXC196636 BGN196635:BGY196636 BQJ196635:BQU196636 CAF196635:CAQ196636 CKB196635:CKM196636 CTX196635:CUI196636 DDT196635:DEE196636 DNP196635:DOA196636 DXL196635:DXW196636 EHH196635:EHS196636 ERD196635:ERO196636 FAZ196635:FBK196636 FKV196635:FLG196636 FUR196635:FVC196636 GEN196635:GEY196636 GOJ196635:GOU196636 GYF196635:GYQ196636 HIB196635:HIM196636 HRX196635:HSI196636 IBT196635:ICE196636 ILP196635:IMA196636 IVL196635:IVW196636 JFH196635:JFS196636 JPD196635:JPO196636 JYZ196635:JZK196636 KIV196635:KJG196636 KSR196635:KTC196636 LCN196635:LCY196636 LMJ196635:LMU196636 LWF196635:LWQ196636 MGB196635:MGM196636 MPX196635:MQI196636 MZT196635:NAE196636 NJP196635:NKA196636 NTL196635:NTW196636 ODH196635:ODS196636 OND196635:ONO196636 OWZ196635:OXK196636 PGV196635:PHG196636 PQR196635:PRC196636 QAN196635:QAY196636 QKJ196635:QKU196636 QUF196635:QUQ196636 REB196635:REM196636 RNX196635:ROI196636 RXT196635:RYE196636 SHP196635:SIA196636 SRL196635:SRW196636 TBH196635:TBS196636 TLD196635:TLO196636 TUZ196635:TVK196636 UEV196635:UFG196636 UOR196635:UPC196636 UYN196635:UYY196636 VIJ196635:VIU196636 VSF196635:VSQ196636 WCB196635:WCM196636 WLX196635:WMI196636 WVT196635:WWE196636 JH262171:JS262172 TD262171:TO262172 ACZ262171:ADK262172 AMV262171:ANG262172 AWR262171:AXC262172 BGN262171:BGY262172 BQJ262171:BQU262172 CAF262171:CAQ262172 CKB262171:CKM262172 CTX262171:CUI262172 DDT262171:DEE262172 DNP262171:DOA262172 DXL262171:DXW262172 EHH262171:EHS262172 ERD262171:ERO262172 FAZ262171:FBK262172 FKV262171:FLG262172 FUR262171:FVC262172 GEN262171:GEY262172 GOJ262171:GOU262172 GYF262171:GYQ262172 HIB262171:HIM262172 HRX262171:HSI262172 IBT262171:ICE262172 ILP262171:IMA262172 IVL262171:IVW262172 JFH262171:JFS262172 JPD262171:JPO262172 JYZ262171:JZK262172 KIV262171:KJG262172 KSR262171:KTC262172 LCN262171:LCY262172 LMJ262171:LMU262172 LWF262171:LWQ262172 MGB262171:MGM262172 MPX262171:MQI262172 MZT262171:NAE262172 NJP262171:NKA262172 NTL262171:NTW262172 ODH262171:ODS262172 OND262171:ONO262172 OWZ262171:OXK262172 PGV262171:PHG262172 PQR262171:PRC262172 QAN262171:QAY262172 QKJ262171:QKU262172 QUF262171:QUQ262172 REB262171:REM262172 RNX262171:ROI262172 RXT262171:RYE262172 SHP262171:SIA262172 SRL262171:SRW262172 TBH262171:TBS262172 TLD262171:TLO262172 TUZ262171:TVK262172 UEV262171:UFG262172 UOR262171:UPC262172 UYN262171:UYY262172 VIJ262171:VIU262172 VSF262171:VSQ262172 WCB262171:WCM262172 WLX262171:WMI262172 WVT262171:WWE262172 JH327707:JS327708 TD327707:TO327708 ACZ327707:ADK327708 AMV327707:ANG327708 AWR327707:AXC327708 BGN327707:BGY327708 BQJ327707:BQU327708 CAF327707:CAQ327708 CKB327707:CKM327708 CTX327707:CUI327708 DDT327707:DEE327708 DNP327707:DOA327708 DXL327707:DXW327708 EHH327707:EHS327708 ERD327707:ERO327708 FAZ327707:FBK327708 FKV327707:FLG327708 FUR327707:FVC327708 GEN327707:GEY327708 GOJ327707:GOU327708 GYF327707:GYQ327708 HIB327707:HIM327708 HRX327707:HSI327708 IBT327707:ICE327708 ILP327707:IMA327708 IVL327707:IVW327708 JFH327707:JFS327708 JPD327707:JPO327708 JYZ327707:JZK327708 KIV327707:KJG327708 KSR327707:KTC327708 LCN327707:LCY327708 LMJ327707:LMU327708 LWF327707:LWQ327708 MGB327707:MGM327708 MPX327707:MQI327708 MZT327707:NAE327708 NJP327707:NKA327708 NTL327707:NTW327708 ODH327707:ODS327708 OND327707:ONO327708 OWZ327707:OXK327708 PGV327707:PHG327708 PQR327707:PRC327708 QAN327707:QAY327708 QKJ327707:QKU327708 QUF327707:QUQ327708 REB327707:REM327708 RNX327707:ROI327708 RXT327707:RYE327708 SHP327707:SIA327708 SRL327707:SRW327708 TBH327707:TBS327708 TLD327707:TLO327708 TUZ327707:TVK327708 UEV327707:UFG327708 UOR327707:UPC327708 UYN327707:UYY327708 VIJ327707:VIU327708 VSF327707:VSQ327708 WCB327707:WCM327708 WLX327707:WMI327708 WVT327707:WWE327708 JH393243:JS393244 TD393243:TO393244 ACZ393243:ADK393244 AMV393243:ANG393244 AWR393243:AXC393244 BGN393243:BGY393244 BQJ393243:BQU393244 CAF393243:CAQ393244 CKB393243:CKM393244 CTX393243:CUI393244 DDT393243:DEE393244 DNP393243:DOA393244 DXL393243:DXW393244 EHH393243:EHS393244 ERD393243:ERO393244 FAZ393243:FBK393244 FKV393243:FLG393244 FUR393243:FVC393244 GEN393243:GEY393244 GOJ393243:GOU393244 GYF393243:GYQ393244 HIB393243:HIM393244 HRX393243:HSI393244 IBT393243:ICE393244 ILP393243:IMA393244 IVL393243:IVW393244 JFH393243:JFS393244 JPD393243:JPO393244 JYZ393243:JZK393244 KIV393243:KJG393244 KSR393243:KTC393244 LCN393243:LCY393244 LMJ393243:LMU393244 LWF393243:LWQ393244 MGB393243:MGM393244 MPX393243:MQI393244 MZT393243:NAE393244 NJP393243:NKA393244 NTL393243:NTW393244 ODH393243:ODS393244 OND393243:ONO393244 OWZ393243:OXK393244 PGV393243:PHG393244 PQR393243:PRC393244 QAN393243:QAY393244 QKJ393243:QKU393244 QUF393243:QUQ393244 REB393243:REM393244 RNX393243:ROI393244 RXT393243:RYE393244 SHP393243:SIA393244 SRL393243:SRW393244 TBH393243:TBS393244 TLD393243:TLO393244 TUZ393243:TVK393244 UEV393243:UFG393244 UOR393243:UPC393244 UYN393243:UYY393244 VIJ393243:VIU393244 VSF393243:VSQ393244 WCB393243:WCM393244 WLX393243:WMI393244 WVT393243:WWE393244 JH458779:JS458780 TD458779:TO458780 ACZ458779:ADK458780 AMV458779:ANG458780 AWR458779:AXC458780 BGN458779:BGY458780 BQJ458779:BQU458780 CAF458779:CAQ458780 CKB458779:CKM458780 CTX458779:CUI458780 DDT458779:DEE458780 DNP458779:DOA458780 DXL458779:DXW458780 EHH458779:EHS458780 ERD458779:ERO458780 FAZ458779:FBK458780 FKV458779:FLG458780 FUR458779:FVC458780 GEN458779:GEY458780 GOJ458779:GOU458780 GYF458779:GYQ458780 HIB458779:HIM458780 HRX458779:HSI458780 IBT458779:ICE458780 ILP458779:IMA458780 IVL458779:IVW458780 JFH458779:JFS458780 JPD458779:JPO458780 JYZ458779:JZK458780 KIV458779:KJG458780 KSR458779:KTC458780 LCN458779:LCY458780 LMJ458779:LMU458780 LWF458779:LWQ458780 MGB458779:MGM458780 MPX458779:MQI458780 MZT458779:NAE458780 NJP458779:NKA458780 NTL458779:NTW458780 ODH458779:ODS458780 OND458779:ONO458780 OWZ458779:OXK458780 PGV458779:PHG458780 PQR458779:PRC458780 QAN458779:QAY458780 QKJ458779:QKU458780 QUF458779:QUQ458780 REB458779:REM458780 RNX458779:ROI458780 RXT458779:RYE458780 SHP458779:SIA458780 SRL458779:SRW458780 TBH458779:TBS458780 TLD458779:TLO458780 TUZ458779:TVK458780 UEV458779:UFG458780 UOR458779:UPC458780 UYN458779:UYY458780 VIJ458779:VIU458780 VSF458779:VSQ458780 WCB458779:WCM458780 WLX458779:WMI458780 WVT458779:WWE458780 JH524315:JS524316 TD524315:TO524316 ACZ524315:ADK524316 AMV524315:ANG524316 AWR524315:AXC524316 BGN524315:BGY524316 BQJ524315:BQU524316 CAF524315:CAQ524316 CKB524315:CKM524316 CTX524315:CUI524316 DDT524315:DEE524316 DNP524315:DOA524316 DXL524315:DXW524316 EHH524315:EHS524316 ERD524315:ERO524316 FAZ524315:FBK524316 FKV524315:FLG524316 FUR524315:FVC524316 GEN524315:GEY524316 GOJ524315:GOU524316 GYF524315:GYQ524316 HIB524315:HIM524316 HRX524315:HSI524316 IBT524315:ICE524316 ILP524315:IMA524316 IVL524315:IVW524316 JFH524315:JFS524316 JPD524315:JPO524316 JYZ524315:JZK524316 KIV524315:KJG524316 KSR524315:KTC524316 LCN524315:LCY524316 LMJ524315:LMU524316 LWF524315:LWQ524316 MGB524315:MGM524316 MPX524315:MQI524316 MZT524315:NAE524316 NJP524315:NKA524316 NTL524315:NTW524316 ODH524315:ODS524316 OND524315:ONO524316 OWZ524315:OXK524316 PGV524315:PHG524316 PQR524315:PRC524316 QAN524315:QAY524316 QKJ524315:QKU524316 QUF524315:QUQ524316 REB524315:REM524316 RNX524315:ROI524316 RXT524315:RYE524316 SHP524315:SIA524316 SRL524315:SRW524316 TBH524315:TBS524316 TLD524315:TLO524316 TUZ524315:TVK524316 UEV524315:UFG524316 UOR524315:UPC524316 UYN524315:UYY524316 VIJ524315:VIU524316 VSF524315:VSQ524316 WCB524315:WCM524316 WLX524315:WMI524316 WVT524315:WWE524316 JH589851:JS589852 TD589851:TO589852 ACZ589851:ADK589852 AMV589851:ANG589852 AWR589851:AXC589852 BGN589851:BGY589852 BQJ589851:BQU589852 CAF589851:CAQ589852 CKB589851:CKM589852 CTX589851:CUI589852 DDT589851:DEE589852 DNP589851:DOA589852 DXL589851:DXW589852 EHH589851:EHS589852 ERD589851:ERO589852 FAZ589851:FBK589852 FKV589851:FLG589852 FUR589851:FVC589852 GEN589851:GEY589852 GOJ589851:GOU589852 GYF589851:GYQ589852 HIB589851:HIM589852 HRX589851:HSI589852 IBT589851:ICE589852 ILP589851:IMA589852 IVL589851:IVW589852 JFH589851:JFS589852 JPD589851:JPO589852 JYZ589851:JZK589852 KIV589851:KJG589852 KSR589851:KTC589852 LCN589851:LCY589852 LMJ589851:LMU589852 LWF589851:LWQ589852 MGB589851:MGM589852 MPX589851:MQI589852 MZT589851:NAE589852 NJP589851:NKA589852 NTL589851:NTW589852 ODH589851:ODS589852 OND589851:ONO589852 OWZ589851:OXK589852 PGV589851:PHG589852 PQR589851:PRC589852 QAN589851:QAY589852 QKJ589851:QKU589852 QUF589851:QUQ589852 REB589851:REM589852 RNX589851:ROI589852 RXT589851:RYE589852 SHP589851:SIA589852 SRL589851:SRW589852 TBH589851:TBS589852 TLD589851:TLO589852 TUZ589851:TVK589852 UEV589851:UFG589852 UOR589851:UPC589852 UYN589851:UYY589852 VIJ589851:VIU589852 VSF589851:VSQ589852 WCB589851:WCM589852 WLX589851:WMI589852 WVT589851:WWE589852 JH655387:JS655388 TD655387:TO655388 ACZ655387:ADK655388 AMV655387:ANG655388 AWR655387:AXC655388 BGN655387:BGY655388 BQJ655387:BQU655388 CAF655387:CAQ655388 CKB655387:CKM655388 CTX655387:CUI655388 DDT655387:DEE655388 DNP655387:DOA655388 DXL655387:DXW655388 EHH655387:EHS655388 ERD655387:ERO655388 FAZ655387:FBK655388 FKV655387:FLG655388 FUR655387:FVC655388 GEN655387:GEY655388 GOJ655387:GOU655388 GYF655387:GYQ655388 HIB655387:HIM655388 HRX655387:HSI655388 IBT655387:ICE655388 ILP655387:IMA655388 IVL655387:IVW655388 JFH655387:JFS655388 JPD655387:JPO655388 JYZ655387:JZK655388 KIV655387:KJG655388 KSR655387:KTC655388 LCN655387:LCY655388 LMJ655387:LMU655388 LWF655387:LWQ655388 MGB655387:MGM655388 MPX655387:MQI655388 MZT655387:NAE655388 NJP655387:NKA655388 NTL655387:NTW655388 ODH655387:ODS655388 OND655387:ONO655388 OWZ655387:OXK655388 PGV655387:PHG655388 PQR655387:PRC655388 QAN655387:QAY655388 QKJ655387:QKU655388 QUF655387:QUQ655388 REB655387:REM655388 RNX655387:ROI655388 RXT655387:RYE655388 SHP655387:SIA655388 SRL655387:SRW655388 TBH655387:TBS655388 TLD655387:TLO655388 TUZ655387:TVK655388 UEV655387:UFG655388 UOR655387:UPC655388 UYN655387:UYY655388 VIJ655387:VIU655388 VSF655387:VSQ655388 WCB655387:WCM655388 WLX655387:WMI655388 WVT655387:WWE655388 JH720923:JS720924 TD720923:TO720924 ACZ720923:ADK720924 AMV720923:ANG720924 AWR720923:AXC720924 BGN720923:BGY720924 BQJ720923:BQU720924 CAF720923:CAQ720924 CKB720923:CKM720924 CTX720923:CUI720924 DDT720923:DEE720924 DNP720923:DOA720924 DXL720923:DXW720924 EHH720923:EHS720924 ERD720923:ERO720924 FAZ720923:FBK720924 FKV720923:FLG720924 FUR720923:FVC720924 GEN720923:GEY720924 GOJ720923:GOU720924 GYF720923:GYQ720924 HIB720923:HIM720924 HRX720923:HSI720924 IBT720923:ICE720924 ILP720923:IMA720924 IVL720923:IVW720924 JFH720923:JFS720924 JPD720923:JPO720924 JYZ720923:JZK720924 KIV720923:KJG720924 KSR720923:KTC720924 LCN720923:LCY720924 LMJ720923:LMU720924 LWF720923:LWQ720924 MGB720923:MGM720924 MPX720923:MQI720924 MZT720923:NAE720924 NJP720923:NKA720924 NTL720923:NTW720924 ODH720923:ODS720924 OND720923:ONO720924 OWZ720923:OXK720924 PGV720923:PHG720924 PQR720923:PRC720924 QAN720923:QAY720924 QKJ720923:QKU720924 QUF720923:QUQ720924 REB720923:REM720924 RNX720923:ROI720924 RXT720923:RYE720924 SHP720923:SIA720924 SRL720923:SRW720924 TBH720923:TBS720924 TLD720923:TLO720924 TUZ720923:TVK720924 UEV720923:UFG720924 UOR720923:UPC720924 UYN720923:UYY720924 VIJ720923:VIU720924 VSF720923:VSQ720924 WCB720923:WCM720924 WLX720923:WMI720924 WVT720923:WWE720924 JH786459:JS786460 TD786459:TO786460 ACZ786459:ADK786460 AMV786459:ANG786460 AWR786459:AXC786460 BGN786459:BGY786460 BQJ786459:BQU786460 CAF786459:CAQ786460 CKB786459:CKM786460 CTX786459:CUI786460 DDT786459:DEE786460 DNP786459:DOA786460 DXL786459:DXW786460 EHH786459:EHS786460 ERD786459:ERO786460 FAZ786459:FBK786460 FKV786459:FLG786460 FUR786459:FVC786460 GEN786459:GEY786460 GOJ786459:GOU786460 GYF786459:GYQ786460 HIB786459:HIM786460 HRX786459:HSI786460 IBT786459:ICE786460 ILP786459:IMA786460 IVL786459:IVW786460 JFH786459:JFS786460 JPD786459:JPO786460 JYZ786459:JZK786460 KIV786459:KJG786460 KSR786459:KTC786460 LCN786459:LCY786460 LMJ786459:LMU786460 LWF786459:LWQ786460 MGB786459:MGM786460 MPX786459:MQI786460 MZT786459:NAE786460 NJP786459:NKA786460 NTL786459:NTW786460 ODH786459:ODS786460 OND786459:ONO786460 OWZ786459:OXK786460 PGV786459:PHG786460 PQR786459:PRC786460 QAN786459:QAY786460 QKJ786459:QKU786460 QUF786459:QUQ786460 REB786459:REM786460 RNX786459:ROI786460 RXT786459:RYE786460 SHP786459:SIA786460 SRL786459:SRW786460 TBH786459:TBS786460 TLD786459:TLO786460 TUZ786459:TVK786460 UEV786459:UFG786460 UOR786459:UPC786460 UYN786459:UYY786460 VIJ786459:VIU786460 VSF786459:VSQ786460 WCB786459:WCM786460 WLX786459:WMI786460 WVT786459:WWE786460 JH851995:JS851996 TD851995:TO851996 ACZ851995:ADK851996 AMV851995:ANG851996 AWR851995:AXC851996 BGN851995:BGY851996 BQJ851995:BQU851996 CAF851995:CAQ851996 CKB851995:CKM851996 CTX851995:CUI851996 DDT851995:DEE851996 DNP851995:DOA851996 DXL851995:DXW851996 EHH851995:EHS851996 ERD851995:ERO851996 FAZ851995:FBK851996 FKV851995:FLG851996 FUR851995:FVC851996 GEN851995:GEY851996 GOJ851995:GOU851996 GYF851995:GYQ851996 HIB851995:HIM851996 HRX851995:HSI851996 IBT851995:ICE851996 ILP851995:IMA851996 IVL851995:IVW851996 JFH851995:JFS851996 JPD851995:JPO851996 JYZ851995:JZK851996 KIV851995:KJG851996 KSR851995:KTC851996 LCN851995:LCY851996 LMJ851995:LMU851996 LWF851995:LWQ851996 MGB851995:MGM851996 MPX851995:MQI851996 MZT851995:NAE851996 NJP851995:NKA851996 NTL851995:NTW851996 ODH851995:ODS851996 OND851995:ONO851996 OWZ851995:OXK851996 PGV851995:PHG851996 PQR851995:PRC851996 QAN851995:QAY851996 QKJ851995:QKU851996 QUF851995:QUQ851996 REB851995:REM851996 RNX851995:ROI851996 RXT851995:RYE851996 SHP851995:SIA851996 SRL851995:SRW851996 TBH851995:TBS851996 TLD851995:TLO851996 TUZ851995:TVK851996 UEV851995:UFG851996 UOR851995:UPC851996 UYN851995:UYY851996 VIJ851995:VIU851996 VSF851995:VSQ851996 WCB851995:WCM851996 WLX851995:WMI851996 WVT851995:WWE851996 JH917531:JS917532 TD917531:TO917532 ACZ917531:ADK917532 AMV917531:ANG917532 AWR917531:AXC917532 BGN917531:BGY917532 BQJ917531:BQU917532 CAF917531:CAQ917532 CKB917531:CKM917532 CTX917531:CUI917532 DDT917531:DEE917532 DNP917531:DOA917532 DXL917531:DXW917532 EHH917531:EHS917532 ERD917531:ERO917532 FAZ917531:FBK917532 FKV917531:FLG917532 FUR917531:FVC917532 GEN917531:GEY917532 GOJ917531:GOU917532 GYF917531:GYQ917532 HIB917531:HIM917532 HRX917531:HSI917532 IBT917531:ICE917532 ILP917531:IMA917532 IVL917531:IVW917532 JFH917531:JFS917532 JPD917531:JPO917532 JYZ917531:JZK917532 KIV917531:KJG917532 KSR917531:KTC917532 LCN917531:LCY917532 LMJ917531:LMU917532 LWF917531:LWQ917532 MGB917531:MGM917532 MPX917531:MQI917532 MZT917531:NAE917532 NJP917531:NKA917532 NTL917531:NTW917532 ODH917531:ODS917532 OND917531:ONO917532 OWZ917531:OXK917532 PGV917531:PHG917532 PQR917531:PRC917532 QAN917531:QAY917532 QKJ917531:QKU917532 QUF917531:QUQ917532 REB917531:REM917532 RNX917531:ROI917532 RXT917531:RYE917532 SHP917531:SIA917532 SRL917531:SRW917532 TBH917531:TBS917532 TLD917531:TLO917532 TUZ917531:TVK917532 UEV917531:UFG917532 UOR917531:UPC917532 UYN917531:UYY917532 VIJ917531:VIU917532 VSF917531:VSQ917532 WCB917531:WCM917532 WLX917531:WMI917532 WVT917531:WWE917532 WVT983067:WWE983068 JH983067:JS983068 TD983067:TO983068 ACZ983067:ADK983068 AMV983067:ANG983068 AWR983067:AXC983068 BGN983067:BGY983068 BQJ983067:BQU983068 CAF983067:CAQ983068 CKB983067:CKM983068 CTX983067:CUI983068 DDT983067:DEE983068 DNP983067:DOA983068 DXL983067:DXW983068 EHH983067:EHS983068 ERD983067:ERO983068 FAZ983067:FBK983068 FKV983067:FLG983068 FUR983067:FVC983068 GEN983067:GEY983068 GOJ983067:GOU983068 GYF983067:GYQ983068 HIB983067:HIM983068 HRX983067:HSI983068 IBT983067:ICE983068 ILP983067:IMA983068 IVL983067:IVW983068 JFH983067:JFS983068 JPD983067:JPO983068 JYZ983067:JZK983068 KIV983067:KJG983068 KSR983067:KTC983068 LCN983067:LCY983068 LMJ983067:LMU983068 LWF983067:LWQ983068 MGB983067:MGM983068 MPX983067:MQI983068 MZT983067:NAE983068 NJP983067:NKA983068 NTL983067:NTW983068 ODH983067:ODS983068 OND983067:ONO983068 OWZ983067:OXK983068 PGV983067:PHG983068 PQR983067:PRC983068 QAN983067:QAY983068 QKJ983067:QKU983068 QUF983067:QUQ983068 REB983067:REM983068 RNX983067:ROI983068 RXT983067:RYE983068 SHP983067:SIA983068 SRL983067:SRW983068 TBH983067:TBS983068 TLD983067:TLO983068 TUZ983067:TVK983068 UEV983067:UFG983068 UOR983067:UPC983068 UYN983067:UYY983068 VIJ983067:VIU983068 VSF983067:VSQ983068 WCB983067:WCM983068 WLX983067:WMI983068 W27:W28 L65563:W65564 L131099:W131100 L196635:W196636 L262171:W262172 L327707:W327708 L393243:W393244 L458779:W458780 L524315:W524316 L589851:W589852 L655387:W655388 L720923:W720924 L786459:W786460 L851995:W851996 L917531:W917532 L983067:W983068"/>
    <dataValidation allowBlank="1" prompt="Для выбора выполните двойной щелчок левой клавиши мыши по соответствующей ячейке." sqref="JH29:JS32 TD29:TO32 ACZ29:ADK32 AMV29:ANG32 AWR29:AXC32 BGN29:BGY32 BQJ29:BQU32 CAF29:CAQ32 CKB29:CKM32 CTX29:CUI32 DDT29:DEE32 DNP29:DOA32 DXL29:DXW32 EHH29:EHS32 ERD29:ERO32 FAZ29:FBK32 FKV29:FLG32 FUR29:FVC32 GEN29:GEY32 GOJ29:GOU32 GYF29:GYQ32 HIB29:HIM32 HRX29:HSI32 IBT29:ICE32 ILP29:IMA32 IVL29:IVW32 JFH29:JFS32 JPD29:JPO32 JYZ29:JZK32 KIV29:KJG32 KSR29:KTC32 LCN29:LCY32 LMJ29:LMU32 LWF29:LWQ32 MGB29:MGM32 MPX29:MQI32 MZT29:NAE32 NJP29:NKA32 NTL29:NTW32 ODH29:ODS32 OND29:ONO32 OWZ29:OXK32 PGV29:PHG32 PQR29:PRC32 QAN29:QAY32 QKJ29:QKU32 QUF29:QUQ32 REB29:REM32 RNX29:ROI32 RXT29:RYE32 SHP29:SIA32 SRL29:SRW32 TBH29:TBS32 TLD29:TLO32 TUZ29:TVK32 UEV29:UFG32 UOR29:UPC32 UYN29:UYY32 VIJ29:VIU32 VSF29:VSQ32 WCB29:WCM32 WLX29:WMI32 WVT29:WWE32 JH65565:JS65568 TD65565:TO65568 ACZ65565:ADK65568 AMV65565:ANG65568 AWR65565:AXC65568 BGN65565:BGY65568 BQJ65565:BQU65568 CAF65565:CAQ65568 CKB65565:CKM65568 CTX65565:CUI65568 DDT65565:DEE65568 DNP65565:DOA65568 DXL65565:DXW65568 EHH65565:EHS65568 ERD65565:ERO65568 FAZ65565:FBK65568 FKV65565:FLG65568 FUR65565:FVC65568 GEN65565:GEY65568 GOJ65565:GOU65568 GYF65565:GYQ65568 HIB65565:HIM65568 HRX65565:HSI65568 IBT65565:ICE65568 ILP65565:IMA65568 IVL65565:IVW65568 JFH65565:JFS65568 JPD65565:JPO65568 JYZ65565:JZK65568 KIV65565:KJG65568 KSR65565:KTC65568 LCN65565:LCY65568 LMJ65565:LMU65568 LWF65565:LWQ65568 MGB65565:MGM65568 MPX65565:MQI65568 MZT65565:NAE65568 NJP65565:NKA65568 NTL65565:NTW65568 ODH65565:ODS65568 OND65565:ONO65568 OWZ65565:OXK65568 PGV65565:PHG65568 PQR65565:PRC65568 QAN65565:QAY65568 QKJ65565:QKU65568 QUF65565:QUQ65568 REB65565:REM65568 RNX65565:ROI65568 RXT65565:RYE65568 SHP65565:SIA65568 SRL65565:SRW65568 TBH65565:TBS65568 TLD65565:TLO65568 TUZ65565:TVK65568 UEV65565:UFG65568 UOR65565:UPC65568 UYN65565:UYY65568 VIJ65565:VIU65568 VSF65565:VSQ65568 WCB65565:WCM65568 WLX65565:WMI65568 WVT65565:WWE65568 JH131101:JS131104 TD131101:TO131104 ACZ131101:ADK131104 AMV131101:ANG131104 AWR131101:AXC131104 BGN131101:BGY131104 BQJ131101:BQU131104 CAF131101:CAQ131104 CKB131101:CKM131104 CTX131101:CUI131104 DDT131101:DEE131104 DNP131101:DOA131104 DXL131101:DXW131104 EHH131101:EHS131104 ERD131101:ERO131104 FAZ131101:FBK131104 FKV131101:FLG131104 FUR131101:FVC131104 GEN131101:GEY131104 GOJ131101:GOU131104 GYF131101:GYQ131104 HIB131101:HIM131104 HRX131101:HSI131104 IBT131101:ICE131104 ILP131101:IMA131104 IVL131101:IVW131104 JFH131101:JFS131104 JPD131101:JPO131104 JYZ131101:JZK131104 KIV131101:KJG131104 KSR131101:KTC131104 LCN131101:LCY131104 LMJ131101:LMU131104 LWF131101:LWQ131104 MGB131101:MGM131104 MPX131101:MQI131104 MZT131101:NAE131104 NJP131101:NKA131104 NTL131101:NTW131104 ODH131101:ODS131104 OND131101:ONO131104 OWZ131101:OXK131104 PGV131101:PHG131104 PQR131101:PRC131104 QAN131101:QAY131104 QKJ131101:QKU131104 QUF131101:QUQ131104 REB131101:REM131104 RNX131101:ROI131104 RXT131101:RYE131104 SHP131101:SIA131104 SRL131101:SRW131104 TBH131101:TBS131104 TLD131101:TLO131104 TUZ131101:TVK131104 UEV131101:UFG131104 UOR131101:UPC131104 UYN131101:UYY131104 VIJ131101:VIU131104 VSF131101:VSQ131104 WCB131101:WCM131104 WLX131101:WMI131104 WVT131101:WWE131104 JH196637:JS196640 TD196637:TO196640 ACZ196637:ADK196640 AMV196637:ANG196640 AWR196637:AXC196640 BGN196637:BGY196640 BQJ196637:BQU196640 CAF196637:CAQ196640 CKB196637:CKM196640 CTX196637:CUI196640 DDT196637:DEE196640 DNP196637:DOA196640 DXL196637:DXW196640 EHH196637:EHS196640 ERD196637:ERO196640 FAZ196637:FBK196640 FKV196637:FLG196640 FUR196637:FVC196640 GEN196637:GEY196640 GOJ196637:GOU196640 GYF196637:GYQ196640 HIB196637:HIM196640 HRX196637:HSI196640 IBT196637:ICE196640 ILP196637:IMA196640 IVL196637:IVW196640 JFH196637:JFS196640 JPD196637:JPO196640 JYZ196637:JZK196640 KIV196637:KJG196640 KSR196637:KTC196640 LCN196637:LCY196640 LMJ196637:LMU196640 LWF196637:LWQ196640 MGB196637:MGM196640 MPX196637:MQI196640 MZT196637:NAE196640 NJP196637:NKA196640 NTL196637:NTW196640 ODH196637:ODS196640 OND196637:ONO196640 OWZ196637:OXK196640 PGV196637:PHG196640 PQR196637:PRC196640 QAN196637:QAY196640 QKJ196637:QKU196640 QUF196637:QUQ196640 REB196637:REM196640 RNX196637:ROI196640 RXT196637:RYE196640 SHP196637:SIA196640 SRL196637:SRW196640 TBH196637:TBS196640 TLD196637:TLO196640 TUZ196637:TVK196640 UEV196637:UFG196640 UOR196637:UPC196640 UYN196637:UYY196640 VIJ196637:VIU196640 VSF196637:VSQ196640 WCB196637:WCM196640 WLX196637:WMI196640 WVT196637:WWE196640 JH262173:JS262176 TD262173:TO262176 ACZ262173:ADK262176 AMV262173:ANG262176 AWR262173:AXC262176 BGN262173:BGY262176 BQJ262173:BQU262176 CAF262173:CAQ262176 CKB262173:CKM262176 CTX262173:CUI262176 DDT262173:DEE262176 DNP262173:DOA262176 DXL262173:DXW262176 EHH262173:EHS262176 ERD262173:ERO262176 FAZ262173:FBK262176 FKV262173:FLG262176 FUR262173:FVC262176 GEN262173:GEY262176 GOJ262173:GOU262176 GYF262173:GYQ262176 HIB262173:HIM262176 HRX262173:HSI262176 IBT262173:ICE262176 ILP262173:IMA262176 IVL262173:IVW262176 JFH262173:JFS262176 JPD262173:JPO262176 JYZ262173:JZK262176 KIV262173:KJG262176 KSR262173:KTC262176 LCN262173:LCY262176 LMJ262173:LMU262176 LWF262173:LWQ262176 MGB262173:MGM262176 MPX262173:MQI262176 MZT262173:NAE262176 NJP262173:NKA262176 NTL262173:NTW262176 ODH262173:ODS262176 OND262173:ONO262176 OWZ262173:OXK262176 PGV262173:PHG262176 PQR262173:PRC262176 QAN262173:QAY262176 QKJ262173:QKU262176 QUF262173:QUQ262176 REB262173:REM262176 RNX262173:ROI262176 RXT262173:RYE262176 SHP262173:SIA262176 SRL262173:SRW262176 TBH262173:TBS262176 TLD262173:TLO262176 TUZ262173:TVK262176 UEV262173:UFG262176 UOR262173:UPC262176 UYN262173:UYY262176 VIJ262173:VIU262176 VSF262173:VSQ262176 WCB262173:WCM262176 WLX262173:WMI262176 WVT262173:WWE262176 JH327709:JS327712 TD327709:TO327712 ACZ327709:ADK327712 AMV327709:ANG327712 AWR327709:AXC327712 BGN327709:BGY327712 BQJ327709:BQU327712 CAF327709:CAQ327712 CKB327709:CKM327712 CTX327709:CUI327712 DDT327709:DEE327712 DNP327709:DOA327712 DXL327709:DXW327712 EHH327709:EHS327712 ERD327709:ERO327712 FAZ327709:FBK327712 FKV327709:FLG327712 FUR327709:FVC327712 GEN327709:GEY327712 GOJ327709:GOU327712 GYF327709:GYQ327712 HIB327709:HIM327712 HRX327709:HSI327712 IBT327709:ICE327712 ILP327709:IMA327712 IVL327709:IVW327712 JFH327709:JFS327712 JPD327709:JPO327712 JYZ327709:JZK327712 KIV327709:KJG327712 KSR327709:KTC327712 LCN327709:LCY327712 LMJ327709:LMU327712 LWF327709:LWQ327712 MGB327709:MGM327712 MPX327709:MQI327712 MZT327709:NAE327712 NJP327709:NKA327712 NTL327709:NTW327712 ODH327709:ODS327712 OND327709:ONO327712 OWZ327709:OXK327712 PGV327709:PHG327712 PQR327709:PRC327712 QAN327709:QAY327712 QKJ327709:QKU327712 QUF327709:QUQ327712 REB327709:REM327712 RNX327709:ROI327712 RXT327709:RYE327712 SHP327709:SIA327712 SRL327709:SRW327712 TBH327709:TBS327712 TLD327709:TLO327712 TUZ327709:TVK327712 UEV327709:UFG327712 UOR327709:UPC327712 UYN327709:UYY327712 VIJ327709:VIU327712 VSF327709:VSQ327712 WCB327709:WCM327712 WLX327709:WMI327712 WVT327709:WWE327712 JH393245:JS393248 TD393245:TO393248 ACZ393245:ADK393248 AMV393245:ANG393248 AWR393245:AXC393248 BGN393245:BGY393248 BQJ393245:BQU393248 CAF393245:CAQ393248 CKB393245:CKM393248 CTX393245:CUI393248 DDT393245:DEE393248 DNP393245:DOA393248 DXL393245:DXW393248 EHH393245:EHS393248 ERD393245:ERO393248 FAZ393245:FBK393248 FKV393245:FLG393248 FUR393245:FVC393248 GEN393245:GEY393248 GOJ393245:GOU393248 GYF393245:GYQ393248 HIB393245:HIM393248 HRX393245:HSI393248 IBT393245:ICE393248 ILP393245:IMA393248 IVL393245:IVW393248 JFH393245:JFS393248 JPD393245:JPO393248 JYZ393245:JZK393248 KIV393245:KJG393248 KSR393245:KTC393248 LCN393245:LCY393248 LMJ393245:LMU393248 LWF393245:LWQ393248 MGB393245:MGM393248 MPX393245:MQI393248 MZT393245:NAE393248 NJP393245:NKA393248 NTL393245:NTW393248 ODH393245:ODS393248 OND393245:ONO393248 OWZ393245:OXK393248 PGV393245:PHG393248 PQR393245:PRC393248 QAN393245:QAY393248 QKJ393245:QKU393248 QUF393245:QUQ393248 REB393245:REM393248 RNX393245:ROI393248 RXT393245:RYE393248 SHP393245:SIA393248 SRL393245:SRW393248 TBH393245:TBS393248 TLD393245:TLO393248 TUZ393245:TVK393248 UEV393245:UFG393248 UOR393245:UPC393248 UYN393245:UYY393248 VIJ393245:VIU393248 VSF393245:VSQ393248 WCB393245:WCM393248 WLX393245:WMI393248 WVT393245:WWE393248 JH458781:JS458784 TD458781:TO458784 ACZ458781:ADK458784 AMV458781:ANG458784 AWR458781:AXC458784 BGN458781:BGY458784 BQJ458781:BQU458784 CAF458781:CAQ458784 CKB458781:CKM458784 CTX458781:CUI458784 DDT458781:DEE458784 DNP458781:DOA458784 DXL458781:DXW458784 EHH458781:EHS458784 ERD458781:ERO458784 FAZ458781:FBK458784 FKV458781:FLG458784 FUR458781:FVC458784 GEN458781:GEY458784 GOJ458781:GOU458784 GYF458781:GYQ458784 HIB458781:HIM458784 HRX458781:HSI458784 IBT458781:ICE458784 ILP458781:IMA458784 IVL458781:IVW458784 JFH458781:JFS458784 JPD458781:JPO458784 JYZ458781:JZK458784 KIV458781:KJG458784 KSR458781:KTC458784 LCN458781:LCY458784 LMJ458781:LMU458784 LWF458781:LWQ458784 MGB458781:MGM458784 MPX458781:MQI458784 MZT458781:NAE458784 NJP458781:NKA458784 NTL458781:NTW458784 ODH458781:ODS458784 OND458781:ONO458784 OWZ458781:OXK458784 PGV458781:PHG458784 PQR458781:PRC458784 QAN458781:QAY458784 QKJ458781:QKU458784 QUF458781:QUQ458784 REB458781:REM458784 RNX458781:ROI458784 RXT458781:RYE458784 SHP458781:SIA458784 SRL458781:SRW458784 TBH458781:TBS458784 TLD458781:TLO458784 TUZ458781:TVK458784 UEV458781:UFG458784 UOR458781:UPC458784 UYN458781:UYY458784 VIJ458781:VIU458784 VSF458781:VSQ458784 WCB458781:WCM458784 WLX458781:WMI458784 WVT458781:WWE458784 JH524317:JS524320 TD524317:TO524320 ACZ524317:ADK524320 AMV524317:ANG524320 AWR524317:AXC524320 BGN524317:BGY524320 BQJ524317:BQU524320 CAF524317:CAQ524320 CKB524317:CKM524320 CTX524317:CUI524320 DDT524317:DEE524320 DNP524317:DOA524320 DXL524317:DXW524320 EHH524317:EHS524320 ERD524317:ERO524320 FAZ524317:FBK524320 FKV524317:FLG524320 FUR524317:FVC524320 GEN524317:GEY524320 GOJ524317:GOU524320 GYF524317:GYQ524320 HIB524317:HIM524320 HRX524317:HSI524320 IBT524317:ICE524320 ILP524317:IMA524320 IVL524317:IVW524320 JFH524317:JFS524320 JPD524317:JPO524320 JYZ524317:JZK524320 KIV524317:KJG524320 KSR524317:KTC524320 LCN524317:LCY524320 LMJ524317:LMU524320 LWF524317:LWQ524320 MGB524317:MGM524320 MPX524317:MQI524320 MZT524317:NAE524320 NJP524317:NKA524320 NTL524317:NTW524320 ODH524317:ODS524320 OND524317:ONO524320 OWZ524317:OXK524320 PGV524317:PHG524320 PQR524317:PRC524320 QAN524317:QAY524320 QKJ524317:QKU524320 QUF524317:QUQ524320 REB524317:REM524320 RNX524317:ROI524320 RXT524317:RYE524320 SHP524317:SIA524320 SRL524317:SRW524320 TBH524317:TBS524320 TLD524317:TLO524320 TUZ524317:TVK524320 UEV524317:UFG524320 UOR524317:UPC524320 UYN524317:UYY524320 VIJ524317:VIU524320 VSF524317:VSQ524320 WCB524317:WCM524320 WLX524317:WMI524320 WVT524317:WWE524320 JH589853:JS589856 TD589853:TO589856 ACZ589853:ADK589856 AMV589853:ANG589856 AWR589853:AXC589856 BGN589853:BGY589856 BQJ589853:BQU589856 CAF589853:CAQ589856 CKB589853:CKM589856 CTX589853:CUI589856 DDT589853:DEE589856 DNP589853:DOA589856 DXL589853:DXW589856 EHH589853:EHS589856 ERD589853:ERO589856 FAZ589853:FBK589856 FKV589853:FLG589856 FUR589853:FVC589856 GEN589853:GEY589856 GOJ589853:GOU589856 GYF589853:GYQ589856 HIB589853:HIM589856 HRX589853:HSI589856 IBT589853:ICE589856 ILP589853:IMA589856 IVL589853:IVW589856 JFH589853:JFS589856 JPD589853:JPO589856 JYZ589853:JZK589856 KIV589853:KJG589856 KSR589853:KTC589856 LCN589853:LCY589856 LMJ589853:LMU589856 LWF589853:LWQ589856 MGB589853:MGM589856 MPX589853:MQI589856 MZT589853:NAE589856 NJP589853:NKA589856 NTL589853:NTW589856 ODH589853:ODS589856 OND589853:ONO589856 OWZ589853:OXK589856 PGV589853:PHG589856 PQR589853:PRC589856 QAN589853:QAY589856 QKJ589853:QKU589856 QUF589853:QUQ589856 REB589853:REM589856 RNX589853:ROI589856 RXT589853:RYE589856 SHP589853:SIA589856 SRL589853:SRW589856 TBH589853:TBS589856 TLD589853:TLO589856 TUZ589853:TVK589856 UEV589853:UFG589856 UOR589853:UPC589856 UYN589853:UYY589856 VIJ589853:VIU589856 VSF589853:VSQ589856 WCB589853:WCM589856 WLX589853:WMI589856 WVT589853:WWE589856 JH655389:JS655392 TD655389:TO655392 ACZ655389:ADK655392 AMV655389:ANG655392 AWR655389:AXC655392 BGN655389:BGY655392 BQJ655389:BQU655392 CAF655389:CAQ655392 CKB655389:CKM655392 CTX655389:CUI655392 DDT655389:DEE655392 DNP655389:DOA655392 DXL655389:DXW655392 EHH655389:EHS655392 ERD655389:ERO655392 FAZ655389:FBK655392 FKV655389:FLG655392 FUR655389:FVC655392 GEN655389:GEY655392 GOJ655389:GOU655392 GYF655389:GYQ655392 HIB655389:HIM655392 HRX655389:HSI655392 IBT655389:ICE655392 ILP655389:IMA655392 IVL655389:IVW655392 JFH655389:JFS655392 JPD655389:JPO655392 JYZ655389:JZK655392 KIV655389:KJG655392 KSR655389:KTC655392 LCN655389:LCY655392 LMJ655389:LMU655392 LWF655389:LWQ655392 MGB655389:MGM655392 MPX655389:MQI655392 MZT655389:NAE655392 NJP655389:NKA655392 NTL655389:NTW655392 ODH655389:ODS655392 OND655389:ONO655392 OWZ655389:OXK655392 PGV655389:PHG655392 PQR655389:PRC655392 QAN655389:QAY655392 QKJ655389:QKU655392 QUF655389:QUQ655392 REB655389:REM655392 RNX655389:ROI655392 RXT655389:RYE655392 SHP655389:SIA655392 SRL655389:SRW655392 TBH655389:TBS655392 TLD655389:TLO655392 TUZ655389:TVK655392 UEV655389:UFG655392 UOR655389:UPC655392 UYN655389:UYY655392 VIJ655389:VIU655392 VSF655389:VSQ655392 WCB655389:WCM655392 WLX655389:WMI655392 WVT655389:WWE655392 JH720925:JS720928 TD720925:TO720928 ACZ720925:ADK720928 AMV720925:ANG720928 AWR720925:AXC720928 BGN720925:BGY720928 BQJ720925:BQU720928 CAF720925:CAQ720928 CKB720925:CKM720928 CTX720925:CUI720928 DDT720925:DEE720928 DNP720925:DOA720928 DXL720925:DXW720928 EHH720925:EHS720928 ERD720925:ERO720928 FAZ720925:FBK720928 FKV720925:FLG720928 FUR720925:FVC720928 GEN720925:GEY720928 GOJ720925:GOU720928 GYF720925:GYQ720928 HIB720925:HIM720928 HRX720925:HSI720928 IBT720925:ICE720928 ILP720925:IMA720928 IVL720925:IVW720928 JFH720925:JFS720928 JPD720925:JPO720928 JYZ720925:JZK720928 KIV720925:KJG720928 KSR720925:KTC720928 LCN720925:LCY720928 LMJ720925:LMU720928 LWF720925:LWQ720928 MGB720925:MGM720928 MPX720925:MQI720928 MZT720925:NAE720928 NJP720925:NKA720928 NTL720925:NTW720928 ODH720925:ODS720928 OND720925:ONO720928 OWZ720925:OXK720928 PGV720925:PHG720928 PQR720925:PRC720928 QAN720925:QAY720928 QKJ720925:QKU720928 QUF720925:QUQ720928 REB720925:REM720928 RNX720925:ROI720928 RXT720925:RYE720928 SHP720925:SIA720928 SRL720925:SRW720928 TBH720925:TBS720928 TLD720925:TLO720928 TUZ720925:TVK720928 UEV720925:UFG720928 UOR720925:UPC720928 UYN720925:UYY720928 VIJ720925:VIU720928 VSF720925:VSQ720928 WCB720925:WCM720928 WLX720925:WMI720928 WVT720925:WWE720928 JH786461:JS786464 TD786461:TO786464 ACZ786461:ADK786464 AMV786461:ANG786464 AWR786461:AXC786464 BGN786461:BGY786464 BQJ786461:BQU786464 CAF786461:CAQ786464 CKB786461:CKM786464 CTX786461:CUI786464 DDT786461:DEE786464 DNP786461:DOA786464 DXL786461:DXW786464 EHH786461:EHS786464 ERD786461:ERO786464 FAZ786461:FBK786464 FKV786461:FLG786464 FUR786461:FVC786464 GEN786461:GEY786464 GOJ786461:GOU786464 GYF786461:GYQ786464 HIB786461:HIM786464 HRX786461:HSI786464 IBT786461:ICE786464 ILP786461:IMA786464 IVL786461:IVW786464 JFH786461:JFS786464 JPD786461:JPO786464 JYZ786461:JZK786464 KIV786461:KJG786464 KSR786461:KTC786464 LCN786461:LCY786464 LMJ786461:LMU786464 LWF786461:LWQ786464 MGB786461:MGM786464 MPX786461:MQI786464 MZT786461:NAE786464 NJP786461:NKA786464 NTL786461:NTW786464 ODH786461:ODS786464 OND786461:ONO786464 OWZ786461:OXK786464 PGV786461:PHG786464 PQR786461:PRC786464 QAN786461:QAY786464 QKJ786461:QKU786464 QUF786461:QUQ786464 REB786461:REM786464 RNX786461:ROI786464 RXT786461:RYE786464 SHP786461:SIA786464 SRL786461:SRW786464 TBH786461:TBS786464 TLD786461:TLO786464 TUZ786461:TVK786464 UEV786461:UFG786464 UOR786461:UPC786464 UYN786461:UYY786464 VIJ786461:VIU786464 VSF786461:VSQ786464 WCB786461:WCM786464 WLX786461:WMI786464 WVT786461:WWE786464 JH851997:JS852000 TD851997:TO852000 ACZ851997:ADK852000 AMV851997:ANG852000 AWR851997:AXC852000 BGN851997:BGY852000 BQJ851997:BQU852000 CAF851997:CAQ852000 CKB851997:CKM852000 CTX851997:CUI852000 DDT851997:DEE852000 DNP851997:DOA852000 DXL851997:DXW852000 EHH851997:EHS852000 ERD851997:ERO852000 FAZ851997:FBK852000 FKV851997:FLG852000 FUR851997:FVC852000 GEN851997:GEY852000 GOJ851997:GOU852000 GYF851997:GYQ852000 HIB851997:HIM852000 HRX851997:HSI852000 IBT851997:ICE852000 ILP851997:IMA852000 IVL851997:IVW852000 JFH851997:JFS852000 JPD851997:JPO852000 JYZ851997:JZK852000 KIV851997:KJG852000 KSR851997:KTC852000 LCN851997:LCY852000 LMJ851997:LMU852000 LWF851997:LWQ852000 MGB851997:MGM852000 MPX851997:MQI852000 MZT851997:NAE852000 NJP851997:NKA852000 NTL851997:NTW852000 ODH851997:ODS852000 OND851997:ONO852000 OWZ851997:OXK852000 PGV851997:PHG852000 PQR851997:PRC852000 QAN851997:QAY852000 QKJ851997:QKU852000 QUF851997:QUQ852000 REB851997:REM852000 RNX851997:ROI852000 RXT851997:RYE852000 SHP851997:SIA852000 SRL851997:SRW852000 TBH851997:TBS852000 TLD851997:TLO852000 TUZ851997:TVK852000 UEV851997:UFG852000 UOR851997:UPC852000 UYN851997:UYY852000 VIJ851997:VIU852000 VSF851997:VSQ852000 WCB851997:WCM852000 WLX851997:WMI852000 WVT851997:WWE852000 JH917533:JS917536 TD917533:TO917536 ACZ917533:ADK917536 AMV917533:ANG917536 AWR917533:AXC917536 BGN917533:BGY917536 BQJ917533:BQU917536 CAF917533:CAQ917536 CKB917533:CKM917536 CTX917533:CUI917536 DDT917533:DEE917536 DNP917533:DOA917536 DXL917533:DXW917536 EHH917533:EHS917536 ERD917533:ERO917536 FAZ917533:FBK917536 FKV917533:FLG917536 FUR917533:FVC917536 GEN917533:GEY917536 GOJ917533:GOU917536 GYF917533:GYQ917536 HIB917533:HIM917536 HRX917533:HSI917536 IBT917533:ICE917536 ILP917533:IMA917536 IVL917533:IVW917536 JFH917533:JFS917536 JPD917533:JPO917536 JYZ917533:JZK917536 KIV917533:KJG917536 KSR917533:KTC917536 LCN917533:LCY917536 LMJ917533:LMU917536 LWF917533:LWQ917536 MGB917533:MGM917536 MPX917533:MQI917536 MZT917533:NAE917536 NJP917533:NKA917536 NTL917533:NTW917536 ODH917533:ODS917536 OND917533:ONO917536 OWZ917533:OXK917536 PGV917533:PHG917536 PQR917533:PRC917536 QAN917533:QAY917536 QKJ917533:QKU917536 QUF917533:QUQ917536 REB917533:REM917536 RNX917533:ROI917536 RXT917533:RYE917536 SHP917533:SIA917536 SRL917533:SRW917536 TBH917533:TBS917536 TLD917533:TLO917536 TUZ917533:TVK917536 UEV917533:UFG917536 UOR917533:UPC917536 UYN917533:UYY917536 VIJ917533:VIU917536 VSF917533:VSQ917536 WCB917533:WCM917536 WLX917533:WMI917536 WVT917533:WWE917536 JH983069:JS983072 TD983069:TO983072 ACZ983069:ADK983072 AMV983069:ANG983072 AWR983069:AXC983072 BGN983069:BGY983072 BQJ983069:BQU983072 CAF983069:CAQ983072 CKB983069:CKM983072 CTX983069:CUI983072 DDT983069:DEE983072 DNP983069:DOA983072 DXL983069:DXW983072 EHH983069:EHS983072 ERD983069:ERO983072 FAZ983069:FBK983072 FKV983069:FLG983072 FUR983069:FVC983072 GEN983069:GEY983072 GOJ983069:GOU983072 GYF983069:GYQ983072 HIB983069:HIM983072 HRX983069:HSI983072 IBT983069:ICE983072 ILP983069:IMA983072 IVL983069:IVW983072 JFH983069:JFS983072 JPD983069:JPO983072 JYZ983069:JZK983072 KIV983069:KJG983072 KSR983069:KTC983072 LCN983069:LCY983072 LMJ983069:LMU983072 LWF983069:LWQ983072 MGB983069:MGM983072 MPX983069:MQI983072 MZT983069:NAE983072 NJP983069:NKA983072 NTL983069:NTW983072 ODH983069:ODS983072 OND983069:ONO983072 OWZ983069:OXK983072 PGV983069:PHG983072 PQR983069:PRC983072 QAN983069:QAY983072 QKJ983069:QKU983072 QUF983069:QUQ983072 REB983069:REM983072 RNX983069:ROI983072 RXT983069:RYE983072 SHP983069:SIA983072 SRL983069:SRW983072 TBH983069:TBS983072 TLD983069:TLO983072 TUZ983069:TVK983072 UEV983069:UFG983072 UOR983069:UPC983072 UYN983069:UYY983072 VIJ983069:VIU983072 VSF983069:VSQ983072 WCB983069:WCM983072 WLX983069:WMI983072 WVT983069:WWE983072 WVT983066:WWE983066 JH26:JS26 TD26:TO26 ACZ26:ADK26 AMV26:ANG26 AWR26:AXC26 BGN26:BGY26 BQJ26:BQU26 CAF26:CAQ26 CKB26:CKM26 CTX26:CUI26 DDT26:DEE26 DNP26:DOA26 DXL26:DXW26 EHH26:EHS26 ERD26:ERO26 FAZ26:FBK26 FKV26:FLG26 FUR26:FVC26 GEN26:GEY26 GOJ26:GOU26 GYF26:GYQ26 HIB26:HIM26 HRX26:HSI26 IBT26:ICE26 ILP26:IMA26 IVL26:IVW26 JFH26:JFS26 JPD26:JPO26 JYZ26:JZK26 KIV26:KJG26 KSR26:KTC26 LCN26:LCY26 LMJ26:LMU26 LWF26:LWQ26 MGB26:MGM26 MPX26:MQI26 MZT26:NAE26 NJP26:NKA26 NTL26:NTW26 ODH26:ODS26 OND26:ONO26 OWZ26:OXK26 PGV26:PHG26 PQR26:PRC26 QAN26:QAY26 QKJ26:QKU26 QUF26:QUQ26 REB26:REM26 RNX26:ROI26 RXT26:RYE26 SHP26:SIA26 SRL26:SRW26 TBH26:TBS26 TLD26:TLO26 TUZ26:TVK26 UEV26:UFG26 UOR26:UPC26 UYN26:UYY26 VIJ26:VIU26 VSF26:VSQ26 WCB26:WCM26 WLX26:WMI26 WVT26:WWE26 JH65562:JS65562 TD65562:TO65562 ACZ65562:ADK65562 AMV65562:ANG65562 AWR65562:AXC65562 BGN65562:BGY65562 BQJ65562:BQU65562 CAF65562:CAQ65562 CKB65562:CKM65562 CTX65562:CUI65562 DDT65562:DEE65562 DNP65562:DOA65562 DXL65562:DXW65562 EHH65562:EHS65562 ERD65562:ERO65562 FAZ65562:FBK65562 FKV65562:FLG65562 FUR65562:FVC65562 GEN65562:GEY65562 GOJ65562:GOU65562 GYF65562:GYQ65562 HIB65562:HIM65562 HRX65562:HSI65562 IBT65562:ICE65562 ILP65562:IMA65562 IVL65562:IVW65562 JFH65562:JFS65562 JPD65562:JPO65562 JYZ65562:JZK65562 KIV65562:KJG65562 KSR65562:KTC65562 LCN65562:LCY65562 LMJ65562:LMU65562 LWF65562:LWQ65562 MGB65562:MGM65562 MPX65562:MQI65562 MZT65562:NAE65562 NJP65562:NKA65562 NTL65562:NTW65562 ODH65562:ODS65562 OND65562:ONO65562 OWZ65562:OXK65562 PGV65562:PHG65562 PQR65562:PRC65562 QAN65562:QAY65562 QKJ65562:QKU65562 QUF65562:QUQ65562 REB65562:REM65562 RNX65562:ROI65562 RXT65562:RYE65562 SHP65562:SIA65562 SRL65562:SRW65562 TBH65562:TBS65562 TLD65562:TLO65562 TUZ65562:TVK65562 UEV65562:UFG65562 UOR65562:UPC65562 UYN65562:UYY65562 VIJ65562:VIU65562 VSF65562:VSQ65562 WCB65562:WCM65562 WLX65562:WMI65562 WVT65562:WWE65562 JH131098:JS131098 TD131098:TO131098 ACZ131098:ADK131098 AMV131098:ANG131098 AWR131098:AXC131098 BGN131098:BGY131098 BQJ131098:BQU131098 CAF131098:CAQ131098 CKB131098:CKM131098 CTX131098:CUI131098 DDT131098:DEE131098 DNP131098:DOA131098 DXL131098:DXW131098 EHH131098:EHS131098 ERD131098:ERO131098 FAZ131098:FBK131098 FKV131098:FLG131098 FUR131098:FVC131098 GEN131098:GEY131098 GOJ131098:GOU131098 GYF131098:GYQ131098 HIB131098:HIM131098 HRX131098:HSI131098 IBT131098:ICE131098 ILP131098:IMA131098 IVL131098:IVW131098 JFH131098:JFS131098 JPD131098:JPO131098 JYZ131098:JZK131098 KIV131098:KJG131098 KSR131098:KTC131098 LCN131098:LCY131098 LMJ131098:LMU131098 LWF131098:LWQ131098 MGB131098:MGM131098 MPX131098:MQI131098 MZT131098:NAE131098 NJP131098:NKA131098 NTL131098:NTW131098 ODH131098:ODS131098 OND131098:ONO131098 OWZ131098:OXK131098 PGV131098:PHG131098 PQR131098:PRC131098 QAN131098:QAY131098 QKJ131098:QKU131098 QUF131098:QUQ131098 REB131098:REM131098 RNX131098:ROI131098 RXT131098:RYE131098 SHP131098:SIA131098 SRL131098:SRW131098 TBH131098:TBS131098 TLD131098:TLO131098 TUZ131098:TVK131098 UEV131098:UFG131098 UOR131098:UPC131098 UYN131098:UYY131098 VIJ131098:VIU131098 VSF131098:VSQ131098 WCB131098:WCM131098 WLX131098:WMI131098 WVT131098:WWE131098 JH196634:JS196634 TD196634:TO196634 ACZ196634:ADK196634 AMV196634:ANG196634 AWR196634:AXC196634 BGN196634:BGY196634 BQJ196634:BQU196634 CAF196634:CAQ196634 CKB196634:CKM196634 CTX196634:CUI196634 DDT196634:DEE196634 DNP196634:DOA196634 DXL196634:DXW196634 EHH196634:EHS196634 ERD196634:ERO196634 FAZ196634:FBK196634 FKV196634:FLG196634 FUR196634:FVC196634 GEN196634:GEY196634 GOJ196634:GOU196634 GYF196634:GYQ196634 HIB196634:HIM196634 HRX196634:HSI196634 IBT196634:ICE196634 ILP196634:IMA196634 IVL196634:IVW196634 JFH196634:JFS196634 JPD196634:JPO196634 JYZ196634:JZK196634 KIV196634:KJG196634 KSR196634:KTC196634 LCN196634:LCY196634 LMJ196634:LMU196634 LWF196634:LWQ196634 MGB196634:MGM196634 MPX196634:MQI196634 MZT196634:NAE196634 NJP196634:NKA196634 NTL196634:NTW196634 ODH196634:ODS196634 OND196634:ONO196634 OWZ196634:OXK196634 PGV196634:PHG196634 PQR196634:PRC196634 QAN196634:QAY196634 QKJ196634:QKU196634 QUF196634:QUQ196634 REB196634:REM196634 RNX196634:ROI196634 RXT196634:RYE196634 SHP196634:SIA196634 SRL196634:SRW196634 TBH196634:TBS196634 TLD196634:TLO196634 TUZ196634:TVK196634 UEV196634:UFG196634 UOR196634:UPC196634 UYN196634:UYY196634 VIJ196634:VIU196634 VSF196634:VSQ196634 WCB196634:WCM196634 WLX196634:WMI196634 WVT196634:WWE196634 JH262170:JS262170 TD262170:TO262170 ACZ262170:ADK262170 AMV262170:ANG262170 AWR262170:AXC262170 BGN262170:BGY262170 BQJ262170:BQU262170 CAF262170:CAQ262170 CKB262170:CKM262170 CTX262170:CUI262170 DDT262170:DEE262170 DNP262170:DOA262170 DXL262170:DXW262170 EHH262170:EHS262170 ERD262170:ERO262170 FAZ262170:FBK262170 FKV262170:FLG262170 FUR262170:FVC262170 GEN262170:GEY262170 GOJ262170:GOU262170 GYF262170:GYQ262170 HIB262170:HIM262170 HRX262170:HSI262170 IBT262170:ICE262170 ILP262170:IMA262170 IVL262170:IVW262170 JFH262170:JFS262170 JPD262170:JPO262170 JYZ262170:JZK262170 KIV262170:KJG262170 KSR262170:KTC262170 LCN262170:LCY262170 LMJ262170:LMU262170 LWF262170:LWQ262170 MGB262170:MGM262170 MPX262170:MQI262170 MZT262170:NAE262170 NJP262170:NKA262170 NTL262170:NTW262170 ODH262170:ODS262170 OND262170:ONO262170 OWZ262170:OXK262170 PGV262170:PHG262170 PQR262170:PRC262170 QAN262170:QAY262170 QKJ262170:QKU262170 QUF262170:QUQ262170 REB262170:REM262170 RNX262170:ROI262170 RXT262170:RYE262170 SHP262170:SIA262170 SRL262170:SRW262170 TBH262170:TBS262170 TLD262170:TLO262170 TUZ262170:TVK262170 UEV262170:UFG262170 UOR262170:UPC262170 UYN262170:UYY262170 VIJ262170:VIU262170 VSF262170:VSQ262170 WCB262170:WCM262170 WLX262170:WMI262170 WVT262170:WWE262170 JH327706:JS327706 TD327706:TO327706 ACZ327706:ADK327706 AMV327706:ANG327706 AWR327706:AXC327706 BGN327706:BGY327706 BQJ327706:BQU327706 CAF327706:CAQ327706 CKB327706:CKM327706 CTX327706:CUI327706 DDT327706:DEE327706 DNP327706:DOA327706 DXL327706:DXW327706 EHH327706:EHS327706 ERD327706:ERO327706 FAZ327706:FBK327706 FKV327706:FLG327706 FUR327706:FVC327706 GEN327706:GEY327706 GOJ327706:GOU327706 GYF327706:GYQ327706 HIB327706:HIM327706 HRX327706:HSI327706 IBT327706:ICE327706 ILP327706:IMA327706 IVL327706:IVW327706 JFH327706:JFS327706 JPD327706:JPO327706 JYZ327706:JZK327706 KIV327706:KJG327706 KSR327706:KTC327706 LCN327706:LCY327706 LMJ327706:LMU327706 LWF327706:LWQ327706 MGB327706:MGM327706 MPX327706:MQI327706 MZT327706:NAE327706 NJP327706:NKA327706 NTL327706:NTW327706 ODH327706:ODS327706 OND327706:ONO327706 OWZ327706:OXK327706 PGV327706:PHG327706 PQR327706:PRC327706 QAN327706:QAY327706 QKJ327706:QKU327706 QUF327706:QUQ327706 REB327706:REM327706 RNX327706:ROI327706 RXT327706:RYE327706 SHP327706:SIA327706 SRL327706:SRW327706 TBH327706:TBS327706 TLD327706:TLO327706 TUZ327706:TVK327706 UEV327706:UFG327706 UOR327706:UPC327706 UYN327706:UYY327706 VIJ327706:VIU327706 VSF327706:VSQ327706 WCB327706:WCM327706 WLX327706:WMI327706 WVT327706:WWE327706 JH393242:JS393242 TD393242:TO393242 ACZ393242:ADK393242 AMV393242:ANG393242 AWR393242:AXC393242 BGN393242:BGY393242 BQJ393242:BQU393242 CAF393242:CAQ393242 CKB393242:CKM393242 CTX393242:CUI393242 DDT393242:DEE393242 DNP393242:DOA393242 DXL393242:DXW393242 EHH393242:EHS393242 ERD393242:ERO393242 FAZ393242:FBK393242 FKV393242:FLG393242 FUR393242:FVC393242 GEN393242:GEY393242 GOJ393242:GOU393242 GYF393242:GYQ393242 HIB393242:HIM393242 HRX393242:HSI393242 IBT393242:ICE393242 ILP393242:IMA393242 IVL393242:IVW393242 JFH393242:JFS393242 JPD393242:JPO393242 JYZ393242:JZK393242 KIV393242:KJG393242 KSR393242:KTC393242 LCN393242:LCY393242 LMJ393242:LMU393242 LWF393242:LWQ393242 MGB393242:MGM393242 MPX393242:MQI393242 MZT393242:NAE393242 NJP393242:NKA393242 NTL393242:NTW393242 ODH393242:ODS393242 OND393242:ONO393242 OWZ393242:OXK393242 PGV393242:PHG393242 PQR393242:PRC393242 QAN393242:QAY393242 QKJ393242:QKU393242 QUF393242:QUQ393242 REB393242:REM393242 RNX393242:ROI393242 RXT393242:RYE393242 SHP393242:SIA393242 SRL393242:SRW393242 TBH393242:TBS393242 TLD393242:TLO393242 TUZ393242:TVK393242 UEV393242:UFG393242 UOR393242:UPC393242 UYN393242:UYY393242 VIJ393242:VIU393242 VSF393242:VSQ393242 WCB393242:WCM393242 WLX393242:WMI393242 WVT393242:WWE393242 JH458778:JS458778 TD458778:TO458778 ACZ458778:ADK458778 AMV458778:ANG458778 AWR458778:AXC458778 BGN458778:BGY458778 BQJ458778:BQU458778 CAF458778:CAQ458778 CKB458778:CKM458778 CTX458778:CUI458778 DDT458778:DEE458778 DNP458778:DOA458778 DXL458778:DXW458778 EHH458778:EHS458778 ERD458778:ERO458778 FAZ458778:FBK458778 FKV458778:FLG458778 FUR458778:FVC458778 GEN458778:GEY458778 GOJ458778:GOU458778 GYF458778:GYQ458778 HIB458778:HIM458778 HRX458778:HSI458778 IBT458778:ICE458778 ILP458778:IMA458778 IVL458778:IVW458778 JFH458778:JFS458778 JPD458778:JPO458778 JYZ458778:JZK458778 KIV458778:KJG458778 KSR458778:KTC458778 LCN458778:LCY458778 LMJ458778:LMU458778 LWF458778:LWQ458778 MGB458778:MGM458778 MPX458778:MQI458778 MZT458778:NAE458778 NJP458778:NKA458778 NTL458778:NTW458778 ODH458778:ODS458778 OND458778:ONO458778 OWZ458778:OXK458778 PGV458778:PHG458778 PQR458778:PRC458778 QAN458778:QAY458778 QKJ458778:QKU458778 QUF458778:QUQ458778 REB458778:REM458778 RNX458778:ROI458778 RXT458778:RYE458778 SHP458778:SIA458778 SRL458778:SRW458778 TBH458778:TBS458778 TLD458778:TLO458778 TUZ458778:TVK458778 UEV458778:UFG458778 UOR458778:UPC458778 UYN458778:UYY458778 VIJ458778:VIU458778 VSF458778:VSQ458778 WCB458778:WCM458778 WLX458778:WMI458778 WVT458778:WWE458778 JH524314:JS524314 TD524314:TO524314 ACZ524314:ADK524314 AMV524314:ANG524314 AWR524314:AXC524314 BGN524314:BGY524314 BQJ524314:BQU524314 CAF524314:CAQ524314 CKB524314:CKM524314 CTX524314:CUI524314 DDT524314:DEE524314 DNP524314:DOA524314 DXL524314:DXW524314 EHH524314:EHS524314 ERD524314:ERO524314 FAZ524314:FBK524314 FKV524314:FLG524314 FUR524314:FVC524314 GEN524314:GEY524314 GOJ524314:GOU524314 GYF524314:GYQ524314 HIB524314:HIM524314 HRX524314:HSI524314 IBT524314:ICE524314 ILP524314:IMA524314 IVL524314:IVW524314 JFH524314:JFS524314 JPD524314:JPO524314 JYZ524314:JZK524314 KIV524314:KJG524314 KSR524314:KTC524314 LCN524314:LCY524314 LMJ524314:LMU524314 LWF524314:LWQ524314 MGB524314:MGM524314 MPX524314:MQI524314 MZT524314:NAE524314 NJP524314:NKA524314 NTL524314:NTW524314 ODH524314:ODS524314 OND524314:ONO524314 OWZ524314:OXK524314 PGV524314:PHG524314 PQR524314:PRC524314 QAN524314:QAY524314 QKJ524314:QKU524314 QUF524314:QUQ524314 REB524314:REM524314 RNX524314:ROI524314 RXT524314:RYE524314 SHP524314:SIA524314 SRL524314:SRW524314 TBH524314:TBS524314 TLD524314:TLO524314 TUZ524314:TVK524314 UEV524314:UFG524314 UOR524314:UPC524314 UYN524314:UYY524314 VIJ524314:VIU524314 VSF524314:VSQ524314 WCB524314:WCM524314 WLX524314:WMI524314 WVT524314:WWE524314 JH589850:JS589850 TD589850:TO589850 ACZ589850:ADK589850 AMV589850:ANG589850 AWR589850:AXC589850 BGN589850:BGY589850 BQJ589850:BQU589850 CAF589850:CAQ589850 CKB589850:CKM589850 CTX589850:CUI589850 DDT589850:DEE589850 DNP589850:DOA589850 DXL589850:DXW589850 EHH589850:EHS589850 ERD589850:ERO589850 FAZ589850:FBK589850 FKV589850:FLG589850 FUR589850:FVC589850 GEN589850:GEY589850 GOJ589850:GOU589850 GYF589850:GYQ589850 HIB589850:HIM589850 HRX589850:HSI589850 IBT589850:ICE589850 ILP589850:IMA589850 IVL589850:IVW589850 JFH589850:JFS589850 JPD589850:JPO589850 JYZ589850:JZK589850 KIV589850:KJG589850 KSR589850:KTC589850 LCN589850:LCY589850 LMJ589850:LMU589850 LWF589850:LWQ589850 MGB589850:MGM589850 MPX589850:MQI589850 MZT589850:NAE589850 NJP589850:NKA589850 NTL589850:NTW589850 ODH589850:ODS589850 OND589850:ONO589850 OWZ589850:OXK589850 PGV589850:PHG589850 PQR589850:PRC589850 QAN589850:QAY589850 QKJ589850:QKU589850 QUF589850:QUQ589850 REB589850:REM589850 RNX589850:ROI589850 RXT589850:RYE589850 SHP589850:SIA589850 SRL589850:SRW589850 TBH589850:TBS589850 TLD589850:TLO589850 TUZ589850:TVK589850 UEV589850:UFG589850 UOR589850:UPC589850 UYN589850:UYY589850 VIJ589850:VIU589850 VSF589850:VSQ589850 WCB589850:WCM589850 WLX589850:WMI589850 WVT589850:WWE589850 JH655386:JS655386 TD655386:TO655386 ACZ655386:ADK655386 AMV655386:ANG655386 AWR655386:AXC655386 BGN655386:BGY655386 BQJ655386:BQU655386 CAF655386:CAQ655386 CKB655386:CKM655386 CTX655386:CUI655386 DDT655386:DEE655386 DNP655386:DOA655386 DXL655386:DXW655386 EHH655386:EHS655386 ERD655386:ERO655386 FAZ655386:FBK655386 FKV655386:FLG655386 FUR655386:FVC655386 GEN655386:GEY655386 GOJ655386:GOU655386 GYF655386:GYQ655386 HIB655386:HIM655386 HRX655386:HSI655386 IBT655386:ICE655386 ILP655386:IMA655386 IVL655386:IVW655386 JFH655386:JFS655386 JPD655386:JPO655386 JYZ655386:JZK655386 KIV655386:KJG655386 KSR655386:KTC655386 LCN655386:LCY655386 LMJ655386:LMU655386 LWF655386:LWQ655386 MGB655386:MGM655386 MPX655386:MQI655386 MZT655386:NAE655386 NJP655386:NKA655386 NTL655386:NTW655386 ODH655386:ODS655386 OND655386:ONO655386 OWZ655386:OXK655386 PGV655386:PHG655386 PQR655386:PRC655386 QAN655386:QAY655386 QKJ655386:QKU655386 QUF655386:QUQ655386 REB655386:REM655386 RNX655386:ROI655386 RXT655386:RYE655386 SHP655386:SIA655386 SRL655386:SRW655386 TBH655386:TBS655386 TLD655386:TLO655386 TUZ655386:TVK655386 UEV655386:UFG655386 UOR655386:UPC655386 UYN655386:UYY655386 VIJ655386:VIU655386 VSF655386:VSQ655386 WCB655386:WCM655386 WLX655386:WMI655386 WVT655386:WWE655386 JH720922:JS720922 TD720922:TO720922 ACZ720922:ADK720922 AMV720922:ANG720922 AWR720922:AXC720922 BGN720922:BGY720922 BQJ720922:BQU720922 CAF720922:CAQ720922 CKB720922:CKM720922 CTX720922:CUI720922 DDT720922:DEE720922 DNP720922:DOA720922 DXL720922:DXW720922 EHH720922:EHS720922 ERD720922:ERO720922 FAZ720922:FBK720922 FKV720922:FLG720922 FUR720922:FVC720922 GEN720922:GEY720922 GOJ720922:GOU720922 GYF720922:GYQ720922 HIB720922:HIM720922 HRX720922:HSI720922 IBT720922:ICE720922 ILP720922:IMA720922 IVL720922:IVW720922 JFH720922:JFS720922 JPD720922:JPO720922 JYZ720922:JZK720922 KIV720922:KJG720922 KSR720922:KTC720922 LCN720922:LCY720922 LMJ720922:LMU720922 LWF720922:LWQ720922 MGB720922:MGM720922 MPX720922:MQI720922 MZT720922:NAE720922 NJP720922:NKA720922 NTL720922:NTW720922 ODH720922:ODS720922 OND720922:ONO720922 OWZ720922:OXK720922 PGV720922:PHG720922 PQR720922:PRC720922 QAN720922:QAY720922 QKJ720922:QKU720922 QUF720922:QUQ720922 REB720922:REM720922 RNX720922:ROI720922 RXT720922:RYE720922 SHP720922:SIA720922 SRL720922:SRW720922 TBH720922:TBS720922 TLD720922:TLO720922 TUZ720922:TVK720922 UEV720922:UFG720922 UOR720922:UPC720922 UYN720922:UYY720922 VIJ720922:VIU720922 VSF720922:VSQ720922 WCB720922:WCM720922 WLX720922:WMI720922 WVT720922:WWE720922 JH786458:JS786458 TD786458:TO786458 ACZ786458:ADK786458 AMV786458:ANG786458 AWR786458:AXC786458 BGN786458:BGY786458 BQJ786458:BQU786458 CAF786458:CAQ786458 CKB786458:CKM786458 CTX786458:CUI786458 DDT786458:DEE786458 DNP786458:DOA786458 DXL786458:DXW786458 EHH786458:EHS786458 ERD786458:ERO786458 FAZ786458:FBK786458 FKV786458:FLG786458 FUR786458:FVC786458 GEN786458:GEY786458 GOJ786458:GOU786458 GYF786458:GYQ786458 HIB786458:HIM786458 HRX786458:HSI786458 IBT786458:ICE786458 ILP786458:IMA786458 IVL786458:IVW786458 JFH786458:JFS786458 JPD786458:JPO786458 JYZ786458:JZK786458 KIV786458:KJG786458 KSR786458:KTC786458 LCN786458:LCY786458 LMJ786458:LMU786458 LWF786458:LWQ786458 MGB786458:MGM786458 MPX786458:MQI786458 MZT786458:NAE786458 NJP786458:NKA786458 NTL786458:NTW786458 ODH786458:ODS786458 OND786458:ONO786458 OWZ786458:OXK786458 PGV786458:PHG786458 PQR786458:PRC786458 QAN786458:QAY786458 QKJ786458:QKU786458 QUF786458:QUQ786458 REB786458:REM786458 RNX786458:ROI786458 RXT786458:RYE786458 SHP786458:SIA786458 SRL786458:SRW786458 TBH786458:TBS786458 TLD786458:TLO786458 TUZ786458:TVK786458 UEV786458:UFG786458 UOR786458:UPC786458 UYN786458:UYY786458 VIJ786458:VIU786458 VSF786458:VSQ786458 WCB786458:WCM786458 WLX786458:WMI786458 WVT786458:WWE786458 JH851994:JS851994 TD851994:TO851994 ACZ851994:ADK851994 AMV851994:ANG851994 AWR851994:AXC851994 BGN851994:BGY851994 BQJ851994:BQU851994 CAF851994:CAQ851994 CKB851994:CKM851994 CTX851994:CUI851994 DDT851994:DEE851994 DNP851994:DOA851994 DXL851994:DXW851994 EHH851994:EHS851994 ERD851994:ERO851994 FAZ851994:FBK851994 FKV851994:FLG851994 FUR851994:FVC851994 GEN851994:GEY851994 GOJ851994:GOU851994 GYF851994:GYQ851994 HIB851994:HIM851994 HRX851994:HSI851994 IBT851994:ICE851994 ILP851994:IMA851994 IVL851994:IVW851994 JFH851994:JFS851994 JPD851994:JPO851994 JYZ851994:JZK851994 KIV851994:KJG851994 KSR851994:KTC851994 LCN851994:LCY851994 LMJ851994:LMU851994 LWF851994:LWQ851994 MGB851994:MGM851994 MPX851994:MQI851994 MZT851994:NAE851994 NJP851994:NKA851994 NTL851994:NTW851994 ODH851994:ODS851994 OND851994:ONO851994 OWZ851994:OXK851994 PGV851994:PHG851994 PQR851994:PRC851994 QAN851994:QAY851994 QKJ851994:QKU851994 QUF851994:QUQ851994 REB851994:REM851994 RNX851994:ROI851994 RXT851994:RYE851994 SHP851994:SIA851994 SRL851994:SRW851994 TBH851994:TBS851994 TLD851994:TLO851994 TUZ851994:TVK851994 UEV851994:UFG851994 UOR851994:UPC851994 UYN851994:UYY851994 VIJ851994:VIU851994 VSF851994:VSQ851994 WCB851994:WCM851994 WLX851994:WMI851994 WVT851994:WWE851994 JH917530:JS917530 TD917530:TO917530 ACZ917530:ADK917530 AMV917530:ANG917530 AWR917530:AXC917530 BGN917530:BGY917530 BQJ917530:BQU917530 CAF917530:CAQ917530 CKB917530:CKM917530 CTX917530:CUI917530 DDT917530:DEE917530 DNP917530:DOA917530 DXL917530:DXW917530 EHH917530:EHS917530 ERD917530:ERO917530 FAZ917530:FBK917530 FKV917530:FLG917530 FUR917530:FVC917530 GEN917530:GEY917530 GOJ917530:GOU917530 GYF917530:GYQ917530 HIB917530:HIM917530 HRX917530:HSI917530 IBT917530:ICE917530 ILP917530:IMA917530 IVL917530:IVW917530 JFH917530:JFS917530 JPD917530:JPO917530 JYZ917530:JZK917530 KIV917530:KJG917530 KSR917530:KTC917530 LCN917530:LCY917530 LMJ917530:LMU917530 LWF917530:LWQ917530 MGB917530:MGM917530 MPX917530:MQI917530 MZT917530:NAE917530 NJP917530:NKA917530 NTL917530:NTW917530 ODH917530:ODS917530 OND917530:ONO917530 OWZ917530:OXK917530 PGV917530:PHG917530 PQR917530:PRC917530 QAN917530:QAY917530 QKJ917530:QKU917530 QUF917530:QUQ917530 REB917530:REM917530 RNX917530:ROI917530 RXT917530:RYE917530 SHP917530:SIA917530 SRL917530:SRW917530 TBH917530:TBS917530 TLD917530:TLO917530 TUZ917530:TVK917530 UEV917530:UFG917530 UOR917530:UPC917530 UYN917530:UYY917530 VIJ917530:VIU917530 VSF917530:VSQ917530 WCB917530:WCM917530 WLX917530:WMI917530 WVT917530:WWE917530 JH983066:JS983066 TD983066:TO983066 ACZ983066:ADK983066 AMV983066:ANG983066 AWR983066:AXC983066 BGN983066:BGY983066 BQJ983066:BQU983066 CAF983066:CAQ983066 CKB983066:CKM983066 CTX983066:CUI983066 DDT983066:DEE983066 DNP983066:DOA983066 DXL983066:DXW983066 EHH983066:EHS983066 ERD983066:ERO983066 FAZ983066:FBK983066 FKV983066:FLG983066 FUR983066:FVC983066 GEN983066:GEY983066 GOJ983066:GOU983066 GYF983066:GYQ983066 HIB983066:HIM983066 HRX983066:HSI983066 IBT983066:ICE983066 ILP983066:IMA983066 IVL983066:IVW983066 JFH983066:JFS983066 JPD983066:JPO983066 JYZ983066:JZK983066 KIV983066:KJG983066 KSR983066:KTC983066 LCN983066:LCY983066 LMJ983066:LMU983066 LWF983066:LWQ983066 MGB983066:MGM983066 MPX983066:MQI983066 MZT983066:NAE983066 NJP983066:NKA983066 NTL983066:NTW983066 ODH983066:ODS983066 OND983066:ONO983066 OWZ983066:OXK983066 PGV983066:PHG983066 PQR983066:PRC983066 QAN983066:QAY983066 QKJ983066:QKU983066 QUF983066:QUQ983066 REB983066:REM983066 RNX983066:ROI983066 RXT983066:RYE983066 SHP983066:SIA983066 SRL983066:SRW983066 TBH983066:TBS983066 TLD983066:TLO983066 TUZ983066:TVK983066 UEV983066:UFG983066 UOR983066:UPC983066 UYN983066:UYY983066 VIJ983066:VIU983066 VSF983066:VSQ983066 WCB983066:WCM983066 WLX983066:WMI983066 W29:W32 L131101:W131104 L196637:W196640 L262173:W262176 L327709:W327712 L393245:W393248 L458781:W458784 L524317:W524320 L589853:W589856 L655389:W655392 L720925:W720928 L786461:W786464 L851997:W852000 L917533:W917536 L983069:W983072 L65562:W65562 L131098:W131098 L196634:W196634 L262170:W262170 L327706:W327706 L393242:W393242 L458778:W458778 L524314:W524314 L589850:W589850 L655386:W655386 L720922:W720922 L786458:W786458 L851994:W851994 L917530:W917530 L983066:W983066 L65565:W65568"/>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JS18:JS24">
      <formula1>900</formula1>
    </dataValidation>
    <dataValidation type="list" allowBlank="1" showInputMessage="1" showErrorMessage="1" errorTitle="Ошибка" error="Выберите значение из списка" sqref="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WWB983064:WWB983065 WVZ983064:WVZ983065 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dataValidation allowBlank="1" showInputMessage="1" showErrorMessage="1" prompt="Для выбора выполните двойной щелчок левой клавиши мыши по соответствующей ячейке." sqref="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U327704:U327705 U393240:U393241 JQ65560:JQ65561 TM65560:TM65561 ADI65560:ADI65561 ANE65560:ANE65561 AXA65560:AXA65561 BGW65560:BGW65561 BQS65560:BQS65561 CAO65560:CAO65561 CKK65560:CKK65561 CUG65560:CUG65561 DEC65560:DEC65561 DNY65560:DNY65561 DXU65560:DXU65561 EHQ65560:EHQ65561 ERM65560:ERM65561 FBI65560:FBI65561 FLE65560:FLE65561 FVA65560:FVA65561 GEW65560:GEW65561 GOS65560:GOS65561 GYO65560:GYO65561 HIK65560:HIK65561 HSG65560:HSG65561 ICC65560:ICC65561 ILY65560:ILY65561 IVU65560:IVU65561 JFQ65560:JFQ65561 JPM65560:JPM65561 JZI65560:JZI65561 KJE65560:KJE65561 KTA65560:KTA65561 LCW65560:LCW65561 LMS65560:LMS65561 LWO65560:LWO65561 MGK65560:MGK65561 MQG65560:MQG65561 NAC65560:NAC65561 NJY65560:NJY65561 NTU65560:NTU65561 ODQ65560:ODQ65561 ONM65560:ONM65561 OXI65560:OXI65561 PHE65560:PHE65561 PRA65560:PRA65561 QAW65560:QAW65561 QKS65560:QKS65561 QUO65560:QUO65561 REK65560:REK65561 ROG65560:ROG65561 RYC65560:RYC65561 SHY65560:SHY65561 SRU65560:SRU65561 TBQ65560:TBQ65561 TLM65560:TLM65561 TVI65560:TVI65561 UFE65560:UFE65561 UPA65560:UPA65561 UYW65560:UYW65561 VIS65560:VIS65561 VSO65560:VSO65561 WCK65560:WCK65561 WMG65560:WMG65561 WWC65560:WWC65561 U458776:U458777 JQ131096:JQ131097 TM131096:TM131097 ADI131096:ADI131097 ANE131096:ANE131097 AXA131096:AXA131097 BGW131096:BGW131097 BQS131096:BQS131097 CAO131096:CAO131097 CKK131096:CKK131097 CUG131096:CUG131097 DEC131096:DEC131097 DNY131096:DNY131097 DXU131096:DXU131097 EHQ131096:EHQ131097 ERM131096:ERM131097 FBI131096:FBI131097 FLE131096:FLE131097 FVA131096:FVA131097 GEW131096:GEW131097 GOS131096:GOS131097 GYO131096:GYO131097 HIK131096:HIK131097 HSG131096:HSG131097 ICC131096:ICC131097 ILY131096:ILY131097 IVU131096:IVU131097 JFQ131096:JFQ131097 JPM131096:JPM131097 JZI131096:JZI131097 KJE131096:KJE131097 KTA131096:KTA131097 LCW131096:LCW131097 LMS131096:LMS131097 LWO131096:LWO131097 MGK131096:MGK131097 MQG131096:MQG131097 NAC131096:NAC131097 NJY131096:NJY131097 NTU131096:NTU131097 ODQ131096:ODQ131097 ONM131096:ONM131097 OXI131096:OXI131097 PHE131096:PHE131097 PRA131096:PRA131097 QAW131096:QAW131097 QKS131096:QKS131097 QUO131096:QUO131097 REK131096:REK131097 ROG131096:ROG131097 RYC131096:RYC131097 SHY131096:SHY131097 SRU131096:SRU131097 TBQ131096:TBQ131097 TLM131096:TLM131097 TVI131096:TVI131097 UFE131096:UFE131097 UPA131096:UPA131097 UYW131096:UYW131097 VIS131096:VIS131097 VSO131096:VSO131097 WCK131096:WCK131097 WMG131096:WMG131097 WWC131096:WWC131097 U524312:U524313 JQ196632:JQ196633 TM196632:TM196633 ADI196632:ADI196633 ANE196632:ANE196633 AXA196632:AXA196633 BGW196632:BGW196633 BQS196632:BQS196633 CAO196632:CAO196633 CKK196632:CKK196633 CUG196632:CUG196633 DEC196632:DEC196633 DNY196632:DNY196633 DXU196632:DXU196633 EHQ196632:EHQ196633 ERM196632:ERM196633 FBI196632:FBI196633 FLE196632:FLE196633 FVA196632:FVA196633 GEW196632:GEW196633 GOS196632:GOS196633 GYO196632:GYO196633 HIK196632:HIK196633 HSG196632:HSG196633 ICC196632:ICC196633 ILY196632:ILY196633 IVU196632:IVU196633 JFQ196632:JFQ196633 JPM196632:JPM196633 JZI196632:JZI196633 KJE196632:KJE196633 KTA196632:KTA196633 LCW196632:LCW196633 LMS196632:LMS196633 LWO196632:LWO196633 MGK196632:MGK196633 MQG196632:MQG196633 NAC196632:NAC196633 NJY196632:NJY196633 NTU196632:NTU196633 ODQ196632:ODQ196633 ONM196632:ONM196633 OXI196632:OXI196633 PHE196632:PHE196633 PRA196632:PRA196633 QAW196632:QAW196633 QKS196632:QKS196633 QUO196632:QUO196633 REK196632:REK196633 ROG196632:ROG196633 RYC196632:RYC196633 SHY196632:SHY196633 SRU196632:SRU196633 TBQ196632:TBQ196633 TLM196632:TLM196633 TVI196632:TVI196633 UFE196632:UFE196633 UPA196632:UPA196633 UYW196632:UYW196633 VIS196632:VIS196633 VSO196632:VSO196633 WCK196632:WCK196633 WMG196632:WMG196633 WWC196632:WWC196633 U589848:U589849 JQ262168:JQ262169 TM262168:TM262169 ADI262168:ADI262169 ANE262168:ANE262169 AXA262168:AXA262169 BGW262168:BGW262169 BQS262168:BQS262169 CAO262168:CAO262169 CKK262168:CKK262169 CUG262168:CUG262169 DEC262168:DEC262169 DNY262168:DNY262169 DXU262168:DXU262169 EHQ262168:EHQ262169 ERM262168:ERM262169 FBI262168:FBI262169 FLE262168:FLE262169 FVA262168:FVA262169 GEW262168:GEW262169 GOS262168:GOS262169 GYO262168:GYO262169 HIK262168:HIK262169 HSG262168:HSG262169 ICC262168:ICC262169 ILY262168:ILY262169 IVU262168:IVU262169 JFQ262168:JFQ262169 JPM262168:JPM262169 JZI262168:JZI262169 KJE262168:KJE262169 KTA262168:KTA262169 LCW262168:LCW262169 LMS262168:LMS262169 LWO262168:LWO262169 MGK262168:MGK262169 MQG262168:MQG262169 NAC262168:NAC262169 NJY262168:NJY262169 NTU262168:NTU262169 ODQ262168:ODQ262169 ONM262168:ONM262169 OXI262168:OXI262169 PHE262168:PHE262169 PRA262168:PRA262169 QAW262168:QAW262169 QKS262168:QKS262169 QUO262168:QUO262169 REK262168:REK262169 ROG262168:ROG262169 RYC262168:RYC262169 SHY262168:SHY262169 SRU262168:SRU262169 TBQ262168:TBQ262169 TLM262168:TLM262169 TVI262168:TVI262169 UFE262168:UFE262169 UPA262168:UPA262169 UYW262168:UYW262169 VIS262168:VIS262169 VSO262168:VSO262169 WCK262168:WCK262169 WMG262168:WMG262169 WWC262168:WWC262169 U655384:U655385 JQ327704:JQ327705 TM327704:TM327705 ADI327704:ADI327705 ANE327704:ANE327705 AXA327704:AXA327705 BGW327704:BGW327705 BQS327704:BQS327705 CAO327704:CAO327705 CKK327704:CKK327705 CUG327704:CUG327705 DEC327704:DEC327705 DNY327704:DNY327705 DXU327704:DXU327705 EHQ327704:EHQ327705 ERM327704:ERM327705 FBI327704:FBI327705 FLE327704:FLE327705 FVA327704:FVA327705 GEW327704:GEW327705 GOS327704:GOS327705 GYO327704:GYO327705 HIK327704:HIK327705 HSG327704:HSG327705 ICC327704:ICC327705 ILY327704:ILY327705 IVU327704:IVU327705 JFQ327704:JFQ327705 JPM327704:JPM327705 JZI327704:JZI327705 KJE327704:KJE327705 KTA327704:KTA327705 LCW327704:LCW327705 LMS327704:LMS327705 LWO327704:LWO327705 MGK327704:MGK327705 MQG327704:MQG327705 NAC327704:NAC327705 NJY327704:NJY327705 NTU327704:NTU327705 ODQ327704:ODQ327705 ONM327704:ONM327705 OXI327704:OXI327705 PHE327704:PHE327705 PRA327704:PRA327705 QAW327704:QAW327705 QKS327704:QKS327705 QUO327704:QUO327705 REK327704:REK327705 ROG327704:ROG327705 RYC327704:RYC327705 SHY327704:SHY327705 SRU327704:SRU327705 TBQ327704:TBQ327705 TLM327704:TLM327705 TVI327704:TVI327705 UFE327704:UFE327705 UPA327704:UPA327705 UYW327704:UYW327705 VIS327704:VIS327705 VSO327704:VSO327705 WCK327704:WCK327705 WMG327704:WMG327705 WWC327704:WWC327705 U720920:U720921 JQ393240:JQ393241 TM393240:TM393241 ADI393240:ADI393241 ANE393240:ANE393241 AXA393240:AXA393241 BGW393240:BGW393241 BQS393240:BQS393241 CAO393240:CAO393241 CKK393240:CKK393241 CUG393240:CUG393241 DEC393240:DEC393241 DNY393240:DNY393241 DXU393240:DXU393241 EHQ393240:EHQ393241 ERM393240:ERM393241 FBI393240:FBI393241 FLE393240:FLE393241 FVA393240:FVA393241 GEW393240:GEW393241 GOS393240:GOS393241 GYO393240:GYO393241 HIK393240:HIK393241 HSG393240:HSG393241 ICC393240:ICC393241 ILY393240:ILY393241 IVU393240:IVU393241 JFQ393240:JFQ393241 JPM393240:JPM393241 JZI393240:JZI393241 KJE393240:KJE393241 KTA393240:KTA393241 LCW393240:LCW393241 LMS393240:LMS393241 LWO393240:LWO393241 MGK393240:MGK393241 MQG393240:MQG393241 NAC393240:NAC393241 NJY393240:NJY393241 NTU393240:NTU393241 ODQ393240:ODQ393241 ONM393240:ONM393241 OXI393240:OXI393241 PHE393240:PHE393241 PRA393240:PRA393241 QAW393240:QAW393241 QKS393240:QKS393241 QUO393240:QUO393241 REK393240:REK393241 ROG393240:ROG393241 RYC393240:RYC393241 SHY393240:SHY393241 SRU393240:SRU393241 TBQ393240:TBQ393241 TLM393240:TLM393241 TVI393240:TVI393241 UFE393240:UFE393241 UPA393240:UPA393241 UYW393240:UYW393241 VIS393240:VIS393241 VSO393240:VSO393241 WCK393240:WCK393241 WMG393240:WMG393241 WWC393240:WWC393241 U786456:U786457 JQ458776:JQ458777 TM458776:TM458777 ADI458776:ADI458777 ANE458776:ANE458777 AXA458776:AXA458777 BGW458776:BGW458777 BQS458776:BQS458777 CAO458776:CAO458777 CKK458776:CKK458777 CUG458776:CUG458777 DEC458776:DEC458777 DNY458776:DNY458777 DXU458776:DXU458777 EHQ458776:EHQ458777 ERM458776:ERM458777 FBI458776:FBI458777 FLE458776:FLE458777 FVA458776:FVA458777 GEW458776:GEW458777 GOS458776:GOS458777 GYO458776:GYO458777 HIK458776:HIK458777 HSG458776:HSG458777 ICC458776:ICC458777 ILY458776:ILY458777 IVU458776:IVU458777 JFQ458776:JFQ458777 JPM458776:JPM458777 JZI458776:JZI458777 KJE458776:KJE458777 KTA458776:KTA458777 LCW458776:LCW458777 LMS458776:LMS458777 LWO458776:LWO458777 MGK458776:MGK458777 MQG458776:MQG458777 NAC458776:NAC458777 NJY458776:NJY458777 NTU458776:NTU458777 ODQ458776:ODQ458777 ONM458776:ONM458777 OXI458776:OXI458777 PHE458776:PHE458777 PRA458776:PRA458777 QAW458776:QAW458777 QKS458776:QKS458777 QUO458776:QUO458777 REK458776:REK458777 ROG458776:ROG458777 RYC458776:RYC458777 SHY458776:SHY458777 SRU458776:SRU458777 TBQ458776:TBQ458777 TLM458776:TLM458777 TVI458776:TVI458777 UFE458776:UFE458777 UPA458776:UPA458777 UYW458776:UYW458777 VIS458776:VIS458777 VSO458776:VSO458777 WCK458776:WCK458777 WMG458776:WMG458777 WWC458776:WWC458777 U851992:U851993 JQ524312:JQ524313 TM524312:TM524313 ADI524312:ADI524313 ANE524312:ANE524313 AXA524312:AXA524313 BGW524312:BGW524313 BQS524312:BQS524313 CAO524312:CAO524313 CKK524312:CKK524313 CUG524312:CUG524313 DEC524312:DEC524313 DNY524312:DNY524313 DXU524312:DXU524313 EHQ524312:EHQ524313 ERM524312:ERM524313 FBI524312:FBI524313 FLE524312:FLE524313 FVA524312:FVA524313 GEW524312:GEW524313 GOS524312:GOS524313 GYO524312:GYO524313 HIK524312:HIK524313 HSG524312:HSG524313 ICC524312:ICC524313 ILY524312:ILY524313 IVU524312:IVU524313 JFQ524312:JFQ524313 JPM524312:JPM524313 JZI524312:JZI524313 KJE524312:KJE524313 KTA524312:KTA524313 LCW524312:LCW524313 LMS524312:LMS524313 LWO524312:LWO524313 MGK524312:MGK524313 MQG524312:MQG524313 NAC524312:NAC524313 NJY524312:NJY524313 NTU524312:NTU524313 ODQ524312:ODQ524313 ONM524312:ONM524313 OXI524312:OXI524313 PHE524312:PHE524313 PRA524312:PRA524313 QAW524312:QAW524313 QKS524312:QKS524313 QUO524312:QUO524313 REK524312:REK524313 ROG524312:ROG524313 RYC524312:RYC524313 SHY524312:SHY524313 SRU524312:SRU524313 TBQ524312:TBQ524313 TLM524312:TLM524313 TVI524312:TVI524313 UFE524312:UFE524313 UPA524312:UPA524313 UYW524312:UYW524313 VIS524312:VIS524313 VSO524312:VSO524313 WCK524312:WCK524313 WMG524312:WMG524313 WWC524312:WWC524313 U917528:U917529 JQ589848:JQ589849 TM589848:TM589849 ADI589848:ADI589849 ANE589848:ANE589849 AXA589848:AXA589849 BGW589848:BGW589849 BQS589848:BQS589849 CAO589848:CAO589849 CKK589848:CKK589849 CUG589848:CUG589849 DEC589848:DEC589849 DNY589848:DNY589849 DXU589848:DXU589849 EHQ589848:EHQ589849 ERM589848:ERM589849 FBI589848:FBI589849 FLE589848:FLE589849 FVA589848:FVA589849 GEW589848:GEW589849 GOS589848:GOS589849 GYO589848:GYO589849 HIK589848:HIK589849 HSG589848:HSG589849 ICC589848:ICC589849 ILY589848:ILY589849 IVU589848:IVU589849 JFQ589848:JFQ589849 JPM589848:JPM589849 JZI589848:JZI589849 KJE589848:KJE589849 KTA589848:KTA589849 LCW589848:LCW589849 LMS589848:LMS589849 LWO589848:LWO589849 MGK589848:MGK589849 MQG589848:MQG589849 NAC589848:NAC589849 NJY589848:NJY589849 NTU589848:NTU589849 ODQ589848:ODQ589849 ONM589848:ONM589849 OXI589848:OXI589849 PHE589848:PHE589849 PRA589848:PRA589849 QAW589848:QAW589849 QKS589848:QKS589849 QUO589848:QUO589849 REK589848:REK589849 ROG589848:ROG589849 RYC589848:RYC589849 SHY589848:SHY589849 SRU589848:SRU589849 TBQ589848:TBQ589849 TLM589848:TLM589849 TVI589848:TVI589849 UFE589848:UFE589849 UPA589848:UPA589849 UYW589848:UYW589849 VIS589848:VIS589849 VSO589848:VSO589849 WCK589848:WCK589849 WMG589848:WMG589849 WWC589848:WWC589849 U983064:U983065 JQ655384:JQ655385 TM655384:TM655385 ADI655384:ADI655385 ANE655384:ANE655385 AXA655384:AXA655385 BGW655384:BGW655385 BQS655384:BQS655385 CAO655384:CAO655385 CKK655384:CKK655385 CUG655384:CUG655385 DEC655384:DEC655385 DNY655384:DNY655385 DXU655384:DXU655385 EHQ655384:EHQ655385 ERM655384:ERM655385 FBI655384:FBI655385 FLE655384:FLE655385 FVA655384:FVA655385 GEW655384:GEW655385 GOS655384:GOS655385 GYO655384:GYO655385 HIK655384:HIK655385 HSG655384:HSG655385 ICC655384:ICC655385 ILY655384:ILY655385 IVU655384:IVU655385 JFQ655384:JFQ655385 JPM655384:JPM655385 JZI655384:JZI655385 KJE655384:KJE655385 KTA655384:KTA655385 LCW655384:LCW655385 LMS655384:LMS655385 LWO655384:LWO655385 MGK655384:MGK655385 MQG655384:MQG655385 NAC655384:NAC655385 NJY655384:NJY655385 NTU655384:NTU655385 ODQ655384:ODQ655385 ONM655384:ONM655385 OXI655384:OXI655385 PHE655384:PHE655385 PRA655384:PRA655385 QAW655384:QAW655385 QKS655384:QKS655385 QUO655384:QUO655385 REK655384:REK655385 ROG655384:ROG655385 RYC655384:RYC655385 SHY655384:SHY655385 SRU655384:SRU655385 TBQ655384:TBQ655385 TLM655384:TLM655385 TVI655384:TVI655385 UFE655384:UFE655385 UPA655384:UPA655385 UYW655384:UYW655385 VIS655384:VIS655385 VSO655384:VSO655385 WCK655384:WCK655385 WMG655384:WMG655385 WWC655384:WWC655385 U65560:U65561 JQ720920:JQ720921 TM720920:TM720921 ADI720920:ADI720921 ANE720920:ANE720921 AXA720920:AXA720921 BGW720920:BGW720921 BQS720920:BQS720921 CAO720920:CAO720921 CKK720920:CKK720921 CUG720920:CUG720921 DEC720920:DEC720921 DNY720920:DNY720921 DXU720920:DXU720921 EHQ720920:EHQ720921 ERM720920:ERM720921 FBI720920:FBI720921 FLE720920:FLE720921 FVA720920:FVA720921 GEW720920:GEW720921 GOS720920:GOS720921 GYO720920:GYO720921 HIK720920:HIK720921 HSG720920:HSG720921 ICC720920:ICC720921 ILY720920:ILY720921 IVU720920:IVU720921 JFQ720920:JFQ720921 JPM720920:JPM720921 JZI720920:JZI720921 KJE720920:KJE720921 KTA720920:KTA720921 LCW720920:LCW720921 LMS720920:LMS720921 LWO720920:LWO720921 MGK720920:MGK720921 MQG720920:MQG720921 NAC720920:NAC720921 NJY720920:NJY720921 NTU720920:NTU720921 ODQ720920:ODQ720921 ONM720920:ONM720921 OXI720920:OXI720921 PHE720920:PHE720921 PRA720920:PRA720921 QAW720920:QAW720921 QKS720920:QKS720921 QUO720920:QUO720921 REK720920:REK720921 ROG720920:ROG720921 RYC720920:RYC720921 SHY720920:SHY720921 SRU720920:SRU720921 TBQ720920:TBQ720921 TLM720920:TLM720921 TVI720920:TVI720921 UFE720920:UFE720921 UPA720920:UPA720921 UYW720920:UYW720921 VIS720920:VIS720921 VSO720920:VSO720921 WCK720920:WCK720921 WMG720920:WMG720921 WWC720920:WWC720921 U131096:U131097 JQ786456:JQ786457 TM786456:TM786457 ADI786456:ADI786457 ANE786456:ANE786457 AXA786456:AXA786457 BGW786456:BGW786457 BQS786456:BQS786457 CAO786456:CAO786457 CKK786456:CKK786457 CUG786456:CUG786457 DEC786456:DEC786457 DNY786456:DNY786457 DXU786456:DXU786457 EHQ786456:EHQ786457 ERM786456:ERM786457 FBI786456:FBI786457 FLE786456:FLE786457 FVA786456:FVA786457 GEW786456:GEW786457 GOS786456:GOS786457 GYO786456:GYO786457 HIK786456:HIK786457 HSG786456:HSG786457 ICC786456:ICC786457 ILY786456:ILY786457 IVU786456:IVU786457 JFQ786456:JFQ786457 JPM786456:JPM786457 JZI786456:JZI786457 KJE786456:KJE786457 KTA786456:KTA786457 LCW786456:LCW786457 LMS786456:LMS786457 LWO786456:LWO786457 MGK786456:MGK786457 MQG786456:MQG786457 NAC786456:NAC786457 NJY786456:NJY786457 NTU786456:NTU786457 ODQ786456:ODQ786457 ONM786456:ONM786457 OXI786456:OXI786457 PHE786456:PHE786457 PRA786456:PRA786457 QAW786456:QAW786457 QKS786456:QKS786457 QUO786456:QUO786457 REK786456:REK786457 ROG786456:ROG786457 RYC786456:RYC786457 SHY786456:SHY786457 SRU786456:SRU786457 TBQ786456:TBQ786457 TLM786456:TLM786457 TVI786456:TVI786457 UFE786456:UFE786457 UPA786456:UPA786457 UYW786456:UYW786457 VIS786456:VIS786457 VSO786456:VSO786457 WCK786456:WCK786457 WMG786456:WMG786457 WWC786456:WWC786457 U196632:U196633 JQ851992:JQ851993 TM851992:TM851993 ADI851992:ADI851993 ANE851992:ANE851993 AXA851992:AXA851993 BGW851992:BGW851993 BQS851992:BQS851993 CAO851992:CAO851993 CKK851992:CKK851993 CUG851992:CUG851993 DEC851992:DEC851993 DNY851992:DNY851993 DXU851992:DXU851993 EHQ851992:EHQ851993 ERM851992:ERM851993 FBI851992:FBI851993 FLE851992:FLE851993 FVA851992:FVA851993 GEW851992:GEW851993 GOS851992:GOS851993 GYO851992:GYO851993 HIK851992:HIK851993 HSG851992:HSG851993 ICC851992:ICC851993 ILY851992:ILY851993 IVU851992:IVU851993 JFQ851992:JFQ851993 JPM851992:JPM851993 JZI851992:JZI851993 KJE851992:KJE851993 KTA851992:KTA851993 LCW851992:LCW851993 LMS851992:LMS851993 LWO851992:LWO851993 MGK851992:MGK851993 MQG851992:MQG851993 NAC851992:NAC851993 NJY851992:NJY851993 NTU851992:NTU851993 ODQ851992:ODQ851993 ONM851992:ONM851993 OXI851992:OXI851993 PHE851992:PHE851993 PRA851992:PRA851993 QAW851992:QAW851993 QKS851992:QKS851993 QUO851992:QUO851993 REK851992:REK851993 ROG851992:ROG851993 RYC851992:RYC851993 SHY851992:SHY851993 SRU851992:SRU851993 TBQ851992:TBQ851993 TLM851992:TLM851993 TVI851992:TVI851993 UFE851992:UFE851993 UPA851992:UPA851993 UYW851992:UYW851993 VIS851992:VIS851993 VSO851992:VSO851993 WCK851992:WCK851993 WMG851992:WMG851993 WWC851992:WWC851993 JQ917528:JQ917529 TM917528:TM917529 ADI917528:ADI917529 ANE917528:ANE917529 AXA917528:AXA917529 BGW917528:BGW917529 BQS917528:BQS917529 CAO917528:CAO917529 CKK917528:CKK917529 CUG917528:CUG917529 DEC917528:DEC917529 DNY917528:DNY917529 DXU917528:DXU917529 EHQ917528:EHQ917529 ERM917528:ERM917529 FBI917528:FBI917529 FLE917528:FLE917529 FVA917528:FVA917529 GEW917528:GEW917529 GOS917528:GOS917529 GYO917528:GYO917529 HIK917528:HIK917529 HSG917528:HSG917529 ICC917528:ICC917529 ILY917528:ILY917529 IVU917528:IVU917529 JFQ917528:JFQ917529 JPM917528:JPM917529 JZI917528:JZI917529 KJE917528:KJE917529 KTA917528:KTA917529 LCW917528:LCW917529 LMS917528:LMS917529 LWO917528:LWO917529 MGK917528:MGK917529 MQG917528:MQG917529 NAC917528:NAC917529 NJY917528:NJY917529 NTU917528:NTU917529 ODQ917528:ODQ917529 ONM917528:ONM917529 OXI917528:OXI917529 PHE917528:PHE917529 PRA917528:PRA917529 QAW917528:QAW917529 QKS917528:QKS917529 QUO917528:QUO917529 REK917528:REK917529 ROG917528:ROG917529 RYC917528:RYC917529 SHY917528:SHY917529 SRU917528:SRU917529 TBQ917528:TBQ917529 TLM917528:TLM917529 TVI917528:TVI917529 UFE917528:UFE917529 UPA917528:UPA917529 UYW917528:UYW917529 VIS917528:VIS917529 VSO917528:VSO917529 WCK917528:WCK917529 WMG917528:WMG917529 WWC917528:WWC917529 WWC983064:WWC983065 JQ983064:JQ983065 TM983064:TM983065 ADI983064:ADI983065 ANE983064:ANE983065 AXA983064:AXA983065 BGW983064:BGW983065 BQS983064:BQS983065 CAO983064:CAO983065 CKK983064:CKK983065 CUG983064:CUG983065 DEC983064:DEC983065 DNY983064:DNY983065 DXU983064:DXU983065 EHQ983064:EHQ983065 ERM983064:ERM983065 FBI983064:FBI983065 FLE983064:FLE983065 FVA983064:FVA983065 GEW983064:GEW983065 GOS983064:GOS983065 GYO983064:GYO983065 HIK983064:HIK983065 HSG983064:HSG983065 ICC983064:ICC983065 ILY983064:ILY983065 IVU983064:IVU983065 JFQ983064:JFQ983065 JPM983064:JPM983065 JZI983064:JZI983065 KJE983064:KJE983065 KTA983064:KTA983065 LCW983064:LCW983065 LMS983064:LMS983065 LWO983064:LWO983065 MGK983064:MGK983065 MQG983064:MQG983065 NAC983064:NAC983065 NJY983064:NJY983065 NTU983064:NTU983065 ODQ983064:ODQ983065 ONM983064:ONM983065 OXI983064:OXI983065 PHE983064:PHE983065 PRA983064:PRA983065 QAW983064:QAW983065 QKS983064:QKS983065 QUO983064:QUO983065 REK983064:REK983065 ROG983064:ROG983065 RYC983064:RYC983065 SHY983064:SHY983065 SRU983064:SRU983065 TBQ983064:TBQ983065 TLM983064:TLM983065 TVI983064:TVI983065 UFE983064:UFE983065 UPA983064:UPA983065 UYW983064:UYW983065 VIS983064:VIS983065 VSO983064:VSO983065 WCK983064:WCK983065 WMG983064:WMG983065 U24:U25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JQ24:JQ25 TM24:TM25 ADI24:ADI25 ANE24:ANE25 AXA24:AXA25 BGW24:BGW25 BQS24:BQS25 CAO24:CAO25 CKK24:CKK25 CUG24:CUG25 DEC24:DEC25 DNY24:DNY25 DXU24:DXU25 EHQ24:EHQ25 ERM24:ERM25 FBI24:FBI25 FLE24:FLE25 FVA24:FVA25 GEW24:GEW25 GOS24:GOS25 GYO24:GYO25 HIK24:HIK25 HSG24:HSG25 ICC24:ICC25 ILY24:ILY25 IVU24:IVU25 JFQ24:JFQ25 JPM24:JPM25 JZI24:JZI25 KJE24:KJE25 KTA24:KTA25 LCW24:LCW25 LMS24:LMS25 LWO24:LWO25 MGK24:MGK25 MQG24:MQG25 NAC24:NAC25 NJY24:NJY25 NTU24:NTU25 ODQ24:ODQ25 ONM24:ONM25 OXI24:OXI25 PHE24:PHE25 PRA24:PRA25 QAW24:QAW25 QKS24:QKS25 QUO24:QUO25 REK24:REK25 ROG24:ROG25 RYC24:RYC25 SHY24:SHY25 SRU24:SRU25 TBQ24:TBQ25 TLM24:TLM25 TVI24:TVI25 UFE24:UFE25 UPA24:UPA25 UYW24:UYW25 VIS24:VIS25 VSO24:VSO25 WCK24:WCK25 WMG24:WMG25 WWC24:WWC25 U262168:U262169"/>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6">
    <tabColor indexed="22"/>
  </sheetPr>
  <dimension ref="A1:T19"/>
  <sheetViews>
    <sheetView showGridLines="0" topLeftCell="E1" zoomScaleNormal="100" workbookViewId="0"/>
  </sheetViews>
  <sheetFormatPr defaultColWidth="10.5703125" defaultRowHeight="14.25"/>
  <cols>
    <col min="1" max="1" width="3.7109375" style="591" hidden="1" customWidth="1"/>
    <col min="2" max="4" width="3.7109375" style="585" hidden="1" customWidth="1"/>
    <col min="5" max="5" width="3.7109375" style="530" customWidth="1"/>
    <col min="6" max="6" width="9.7109375" style="523" customWidth="1"/>
    <col min="7" max="7" width="37.7109375" style="523" customWidth="1"/>
    <col min="8" max="8" width="66.85546875" style="523" customWidth="1"/>
    <col min="9" max="9" width="115.7109375" style="523" customWidth="1"/>
    <col min="10" max="11" width="10.5703125" style="585"/>
    <col min="12" max="12" width="11.140625" style="585" customWidth="1"/>
    <col min="13" max="20" width="10.5703125" style="585"/>
    <col min="21" max="16384" width="10.5703125" style="523"/>
  </cols>
  <sheetData>
    <row r="1" spans="1:20" ht="3" customHeight="1">
      <c r="A1" s="591" t="s">
        <v>69</v>
      </c>
    </row>
    <row r="2" spans="1:20" ht="22.5">
      <c r="F2" s="1197" t="s">
        <v>491</v>
      </c>
      <c r="G2" s="1198"/>
      <c r="H2" s="1199"/>
      <c r="I2" s="640"/>
    </row>
    <row r="3" spans="1:20" ht="3" customHeight="1"/>
    <row r="4" spans="1:20" s="570" customFormat="1" ht="11.25">
      <c r="A4" s="590"/>
      <c r="B4" s="590"/>
      <c r="C4" s="590"/>
      <c r="D4" s="590"/>
      <c r="F4" s="1149" t="s">
        <v>454</v>
      </c>
      <c r="G4" s="1149"/>
      <c r="H4" s="1149"/>
      <c r="I4" s="1200" t="s">
        <v>455</v>
      </c>
      <c r="J4" s="590"/>
      <c r="K4" s="590"/>
      <c r="L4" s="590"/>
      <c r="M4" s="590"/>
      <c r="N4" s="590"/>
      <c r="O4" s="590"/>
      <c r="P4" s="590"/>
      <c r="Q4" s="590"/>
      <c r="R4" s="590"/>
      <c r="S4" s="590"/>
      <c r="T4" s="590"/>
    </row>
    <row r="5" spans="1:20" s="570" customFormat="1" ht="11.25" customHeight="1">
      <c r="A5" s="590"/>
      <c r="B5" s="590"/>
      <c r="C5" s="590"/>
      <c r="D5" s="590"/>
      <c r="F5" s="606" t="s">
        <v>92</v>
      </c>
      <c r="G5" s="618" t="s">
        <v>457</v>
      </c>
      <c r="H5" s="605" t="s">
        <v>442</v>
      </c>
      <c r="I5" s="1200"/>
      <c r="J5" s="590"/>
      <c r="K5" s="590"/>
      <c r="L5" s="590"/>
      <c r="M5" s="590"/>
      <c r="N5" s="590"/>
      <c r="O5" s="590"/>
      <c r="P5" s="590"/>
      <c r="Q5" s="590"/>
      <c r="R5" s="590"/>
      <c r="S5" s="590"/>
      <c r="T5" s="590"/>
    </row>
    <row r="6" spans="1:20" s="570" customFormat="1" ht="12" customHeight="1">
      <c r="A6" s="590"/>
      <c r="B6" s="590"/>
      <c r="C6" s="590"/>
      <c r="D6" s="590"/>
      <c r="F6" s="607" t="s">
        <v>93</v>
      </c>
      <c r="G6" s="609">
        <v>2</v>
      </c>
      <c r="H6" s="610">
        <v>3</v>
      </c>
      <c r="I6" s="608">
        <v>4</v>
      </c>
      <c r="J6" s="590">
        <v>4</v>
      </c>
      <c r="K6" s="590"/>
      <c r="L6" s="590"/>
      <c r="M6" s="590"/>
      <c r="N6" s="590"/>
      <c r="O6" s="590"/>
      <c r="P6" s="590"/>
      <c r="Q6" s="590"/>
      <c r="R6" s="590"/>
      <c r="S6" s="590"/>
      <c r="T6" s="590"/>
    </row>
    <row r="7" spans="1:20" s="570" customFormat="1" ht="18.75">
      <c r="A7" s="590"/>
      <c r="B7" s="590"/>
      <c r="C7" s="590"/>
      <c r="D7" s="590"/>
      <c r="F7" s="616">
        <v>1</v>
      </c>
      <c r="G7" s="632" t="s">
        <v>492</v>
      </c>
      <c r="H7" s="604" t="str">
        <f>IF(dateCh="","",dateCh)</f>
        <v>05.12.2022</v>
      </c>
      <c r="I7" s="581" t="s">
        <v>493</v>
      </c>
      <c r="J7" s="615"/>
      <c r="K7" s="590"/>
      <c r="L7" s="590"/>
      <c r="M7" s="590"/>
      <c r="N7" s="590"/>
      <c r="O7" s="590"/>
      <c r="P7" s="590"/>
      <c r="Q7" s="590"/>
      <c r="R7" s="590"/>
      <c r="S7" s="590"/>
      <c r="T7" s="590"/>
    </row>
    <row r="8" spans="1:20" s="570" customFormat="1" ht="45">
      <c r="A8" s="1201">
        <v>1</v>
      </c>
      <c r="B8" s="590"/>
      <c r="C8" s="590"/>
      <c r="D8" s="590"/>
      <c r="F8" s="616" t="str">
        <f>"2." &amp;mergeValue(A8)</f>
        <v>2.1</v>
      </c>
      <c r="G8" s="632" t="s">
        <v>494</v>
      </c>
      <c r="H8" s="604"/>
      <c r="I8" s="581" t="s">
        <v>590</v>
      </c>
      <c r="J8" s="615"/>
      <c r="K8" s="590"/>
      <c r="L8" s="590"/>
      <c r="M8" s="590"/>
      <c r="N8" s="590"/>
      <c r="O8" s="590"/>
      <c r="P8" s="590"/>
      <c r="Q8" s="590"/>
      <c r="R8" s="590"/>
      <c r="S8" s="590"/>
      <c r="T8" s="590"/>
    </row>
    <row r="9" spans="1:20" s="570" customFormat="1" ht="22.5">
      <c r="A9" s="1201"/>
      <c r="B9" s="590"/>
      <c r="C9" s="590"/>
      <c r="D9" s="590"/>
      <c r="F9" s="616" t="str">
        <f>"3." &amp;mergeValue(A9)</f>
        <v>3.1</v>
      </c>
      <c r="G9" s="632" t="s">
        <v>495</v>
      </c>
      <c r="H9" s="604"/>
      <c r="I9" s="581" t="s">
        <v>588</v>
      </c>
      <c r="J9" s="615"/>
      <c r="K9" s="590"/>
      <c r="L9" s="590"/>
      <c r="M9" s="590"/>
      <c r="N9" s="590"/>
      <c r="O9" s="590"/>
      <c r="P9" s="590"/>
      <c r="Q9" s="590"/>
      <c r="R9" s="590"/>
      <c r="S9" s="590"/>
      <c r="T9" s="590"/>
    </row>
    <row r="10" spans="1:20" s="570" customFormat="1" ht="22.5">
      <c r="A10" s="1201"/>
      <c r="B10" s="590"/>
      <c r="C10" s="590"/>
      <c r="D10" s="590"/>
      <c r="F10" s="616" t="str">
        <f>"4."&amp;mergeValue(A10)</f>
        <v>4.1</v>
      </c>
      <c r="G10" s="632" t="s">
        <v>496</v>
      </c>
      <c r="H10" s="605" t="s">
        <v>458</v>
      </c>
      <c r="I10" s="581"/>
      <c r="J10" s="615"/>
      <c r="K10" s="590"/>
      <c r="L10" s="590"/>
      <c r="M10" s="590"/>
      <c r="N10" s="590"/>
      <c r="O10" s="590"/>
      <c r="P10" s="590"/>
      <c r="Q10" s="590"/>
      <c r="R10" s="590"/>
      <c r="S10" s="590"/>
      <c r="T10" s="590"/>
    </row>
    <row r="11" spans="1:20" s="570" customFormat="1" ht="18.75">
      <c r="A11" s="1201"/>
      <c r="B11" s="1201">
        <v>1</v>
      </c>
      <c r="C11" s="623"/>
      <c r="D11" s="623"/>
      <c r="F11" s="616" t="str">
        <f>"4."&amp;mergeValue(A11) &amp;"."&amp;mergeValue(B11)</f>
        <v>4.1.1</v>
      </c>
      <c r="G11" s="611" t="s">
        <v>592</v>
      </c>
      <c r="H11" s="604" t="str">
        <f>IF(region_name="","",region_name)</f>
        <v>Челябинская область</v>
      </c>
      <c r="I11" s="581" t="s">
        <v>499</v>
      </c>
      <c r="J11" s="615"/>
      <c r="K11" s="590"/>
      <c r="L11" s="590"/>
      <c r="M11" s="590"/>
      <c r="N11" s="590"/>
      <c r="O11" s="590"/>
      <c r="P11" s="590"/>
      <c r="Q11" s="590"/>
      <c r="R11" s="590"/>
      <c r="S11" s="590"/>
      <c r="T11" s="590"/>
    </row>
    <row r="12" spans="1:20" s="570" customFormat="1" ht="22.5">
      <c r="A12" s="1201"/>
      <c r="B12" s="1201"/>
      <c r="C12" s="1201">
        <v>1</v>
      </c>
      <c r="D12" s="623"/>
      <c r="F12" s="616" t="str">
        <f>"4."&amp;mergeValue(A12) &amp;"."&amp;mergeValue(B12)&amp;"."&amp;mergeValue(C12)</f>
        <v>4.1.1.1</v>
      </c>
      <c r="G12" s="622" t="s">
        <v>497</v>
      </c>
      <c r="H12" s="604"/>
      <c r="I12" s="581" t="s">
        <v>500</v>
      </c>
      <c r="J12" s="615"/>
      <c r="K12" s="590"/>
      <c r="L12" s="590"/>
      <c r="M12" s="590"/>
      <c r="N12" s="590"/>
      <c r="O12" s="590"/>
      <c r="P12" s="590"/>
      <c r="Q12" s="590"/>
      <c r="R12" s="590"/>
      <c r="S12" s="590"/>
      <c r="T12" s="590"/>
    </row>
    <row r="13" spans="1:20" s="570" customFormat="1" ht="39" customHeight="1">
      <c r="A13" s="1201"/>
      <c r="B13" s="1201"/>
      <c r="C13" s="1201"/>
      <c r="D13" s="623">
        <v>1</v>
      </c>
      <c r="F13" s="616" t="str">
        <f>"4."&amp;mergeValue(A13) &amp;"."&amp;mergeValue(B13)&amp;"."&amp;mergeValue(C13)&amp;"."&amp;mergeValue(D13)</f>
        <v>4.1.1.1.1</v>
      </c>
      <c r="G13" s="633" t="s">
        <v>498</v>
      </c>
      <c r="H13" s="604"/>
      <c r="I13" s="1202" t="s">
        <v>591</v>
      </c>
      <c r="J13" s="615"/>
      <c r="K13" s="590"/>
      <c r="L13" s="590"/>
      <c r="M13" s="590"/>
      <c r="N13" s="590"/>
      <c r="O13" s="590"/>
      <c r="P13" s="590"/>
      <c r="Q13" s="590"/>
      <c r="R13" s="590"/>
      <c r="S13" s="590"/>
      <c r="T13" s="590"/>
    </row>
    <row r="14" spans="1:20" s="570" customFormat="1" ht="18.75">
      <c r="A14" s="1201"/>
      <c r="B14" s="1201"/>
      <c r="C14" s="1201"/>
      <c r="D14" s="623"/>
      <c r="F14" s="619"/>
      <c r="G14" s="550" t="s">
        <v>4</v>
      </c>
      <c r="H14" s="624"/>
      <c r="I14" s="1202"/>
      <c r="J14" s="615"/>
      <c r="K14" s="590"/>
      <c r="L14" s="590"/>
      <c r="M14" s="590"/>
      <c r="N14" s="590"/>
      <c r="O14" s="590"/>
      <c r="P14" s="590"/>
      <c r="Q14" s="590"/>
      <c r="R14" s="590"/>
      <c r="S14" s="590"/>
      <c r="T14" s="590"/>
    </row>
    <row r="15" spans="1:20" s="570" customFormat="1" ht="18.75">
      <c r="A15" s="1201"/>
      <c r="B15" s="1201"/>
      <c r="C15" s="623"/>
      <c r="D15" s="623"/>
      <c r="F15" s="634"/>
      <c r="G15" s="577" t="s">
        <v>403</v>
      </c>
      <c r="H15" s="635"/>
      <c r="I15" s="636"/>
      <c r="J15" s="615"/>
      <c r="K15" s="590"/>
      <c r="L15" s="590"/>
      <c r="M15" s="590"/>
      <c r="N15" s="590"/>
      <c r="O15" s="590"/>
      <c r="P15" s="590"/>
      <c r="Q15" s="590"/>
      <c r="R15" s="590"/>
      <c r="S15" s="590"/>
      <c r="T15" s="590"/>
    </row>
    <row r="16" spans="1:20" s="570" customFormat="1" ht="18.75">
      <c r="A16" s="1201"/>
      <c r="B16" s="590"/>
      <c r="C16" s="590"/>
      <c r="D16" s="590"/>
      <c r="F16" s="619"/>
      <c r="G16" s="558" t="s">
        <v>506</v>
      </c>
      <c r="H16" s="620"/>
      <c r="I16" s="621"/>
      <c r="J16" s="615"/>
      <c r="K16" s="590"/>
      <c r="L16" s="590"/>
      <c r="M16" s="590"/>
      <c r="N16" s="590"/>
      <c r="O16" s="590"/>
      <c r="P16" s="590"/>
      <c r="Q16" s="590"/>
      <c r="R16" s="590"/>
      <c r="S16" s="590"/>
      <c r="T16" s="590"/>
    </row>
    <row r="17" spans="1:20" s="570" customFormat="1" ht="18.75">
      <c r="A17" s="590"/>
      <c r="B17" s="590"/>
      <c r="C17" s="590"/>
      <c r="D17" s="590"/>
      <c r="F17" s="619"/>
      <c r="G17" s="565" t="s">
        <v>505</v>
      </c>
      <c r="H17" s="620"/>
      <c r="I17" s="621"/>
      <c r="J17" s="615"/>
      <c r="K17" s="590"/>
      <c r="L17" s="590"/>
      <c r="M17" s="590"/>
      <c r="N17" s="590"/>
      <c r="O17" s="590"/>
      <c r="P17" s="590"/>
      <c r="Q17" s="590"/>
      <c r="R17" s="590"/>
      <c r="S17" s="590"/>
      <c r="T17" s="590"/>
    </row>
    <row r="18" spans="1:20" s="613" customFormat="1" ht="3" customHeight="1">
      <c r="A18" s="614"/>
      <c r="B18" s="614"/>
      <c r="C18" s="614"/>
      <c r="D18" s="614"/>
      <c r="F18" s="625"/>
      <c r="G18" s="626"/>
      <c r="H18" s="627"/>
      <c r="I18" s="628"/>
      <c r="J18" s="614"/>
      <c r="K18" s="614"/>
      <c r="L18" s="614"/>
      <c r="M18" s="614"/>
      <c r="N18" s="614"/>
      <c r="O18" s="614"/>
      <c r="P18" s="614"/>
      <c r="Q18" s="614"/>
      <c r="R18" s="614"/>
      <c r="S18" s="614"/>
      <c r="T18" s="614"/>
    </row>
    <row r="19" spans="1:20" s="613" customFormat="1" ht="15" customHeight="1">
      <c r="A19" s="614"/>
      <c r="B19" s="614"/>
      <c r="C19" s="614"/>
      <c r="D19" s="614"/>
      <c r="F19" s="612"/>
      <c r="G19" s="1196" t="s">
        <v>593</v>
      </c>
      <c r="H19" s="1196"/>
      <c r="I19" s="594"/>
      <c r="J19" s="614"/>
      <c r="K19" s="614"/>
      <c r="L19" s="614"/>
      <c r="M19" s="614"/>
      <c r="N19" s="614"/>
      <c r="O19" s="614"/>
      <c r="P19" s="614"/>
      <c r="Q19" s="614"/>
      <c r="R19" s="614"/>
      <c r="S19" s="614"/>
      <c r="T19" s="614"/>
    </row>
  </sheetData>
  <sheetProtection algorithmName="SHA-512" hashValue="rgMejfO524R8i+qc0nOs3SXDFfNpDSBfmSUv2jN/uUCvbKbPP8twin5mPWcSY505wEGuN67w9XGgTMz5D/+wqA==" saltValue="7BP3Js0/43JTfRhtUw59fQ==" spinCount="100000"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6">
    <tabColor rgb="FFEAEBEE"/>
    <pageSetUpPr fitToPage="1"/>
  </sheetPr>
  <dimension ref="A1:AH34"/>
  <sheetViews>
    <sheetView showGridLines="0" topLeftCell="I4" zoomScaleNormal="100" workbookViewId="0"/>
  </sheetViews>
  <sheetFormatPr defaultColWidth="10.5703125" defaultRowHeight="14.25"/>
  <cols>
    <col min="1" max="6" width="10.5703125" style="476" hidden="1" customWidth="1"/>
    <col min="7" max="8" width="9.140625" style="483" hidden="1" customWidth="1"/>
    <col min="9" max="9" width="3.7109375" style="483" customWidth="1"/>
    <col min="10" max="11" width="3.7109375" style="482" customWidth="1"/>
    <col min="12" max="12" width="12.7109375" style="476" customWidth="1"/>
    <col min="13" max="13" width="44.7109375" style="476" customWidth="1"/>
    <col min="14" max="14" width="2.140625" style="476" hidden="1" customWidth="1"/>
    <col min="15" max="17" width="23.7109375" style="476" hidden="1" customWidth="1"/>
    <col min="18" max="18" width="11.7109375" style="476" customWidth="1"/>
    <col min="19" max="19" width="3.7109375" style="476" customWidth="1"/>
    <col min="20" max="20" width="11.7109375" style="476" customWidth="1"/>
    <col min="21" max="21" width="8.5703125" style="476" hidden="1" customWidth="1"/>
    <col min="22" max="22" width="4.7109375" style="476" customWidth="1"/>
    <col min="23" max="23" width="115.7109375" style="476" customWidth="1"/>
    <col min="24" max="26" width="10.5703125" style="500"/>
    <col min="27" max="27" width="10.140625" style="500" customWidth="1"/>
    <col min="28" max="34" width="10.5703125" style="500"/>
    <col min="35" max="256" width="10.5703125" style="476"/>
    <col min="257" max="264" width="0" style="476" hidden="1" customWidth="1"/>
    <col min="265" max="267" width="3.7109375" style="476" customWidth="1"/>
    <col min="268" max="268" width="12.7109375" style="476" customWidth="1"/>
    <col min="269" max="269" width="47.42578125" style="476" customWidth="1"/>
    <col min="270" max="273" width="0" style="476" hidden="1" customWidth="1"/>
    <col min="274" max="274" width="11.7109375" style="476" customWidth="1"/>
    <col min="275" max="275" width="6.42578125" style="476" bestFit="1" customWidth="1"/>
    <col min="276" max="276" width="11.7109375" style="476" customWidth="1"/>
    <col min="277" max="277" width="0" style="476" hidden="1" customWidth="1"/>
    <col min="278" max="278" width="3.7109375" style="476" customWidth="1"/>
    <col min="279" max="279" width="11.140625" style="476" bestFit="1" customWidth="1"/>
    <col min="280" max="282" width="10.5703125" style="476"/>
    <col min="283" max="283" width="10.140625" style="476" customWidth="1"/>
    <col min="284" max="512" width="10.5703125" style="476"/>
    <col min="513" max="520" width="0" style="476" hidden="1" customWidth="1"/>
    <col min="521" max="523" width="3.7109375" style="476" customWidth="1"/>
    <col min="524" max="524" width="12.7109375" style="476" customWidth="1"/>
    <col min="525" max="525" width="47.42578125" style="476" customWidth="1"/>
    <col min="526" max="529" width="0" style="476" hidden="1" customWidth="1"/>
    <col min="530" max="530" width="11.7109375" style="476" customWidth="1"/>
    <col min="531" max="531" width="6.42578125" style="476" bestFit="1" customWidth="1"/>
    <col min="532" max="532" width="11.7109375" style="476" customWidth="1"/>
    <col min="533" max="533" width="0" style="476" hidden="1" customWidth="1"/>
    <col min="534" max="534" width="3.7109375" style="476" customWidth="1"/>
    <col min="535" max="535" width="11.140625" style="476" bestFit="1" customWidth="1"/>
    <col min="536" max="538" width="10.5703125" style="476"/>
    <col min="539" max="539" width="10.140625" style="476" customWidth="1"/>
    <col min="540" max="768" width="10.5703125" style="476"/>
    <col min="769" max="776" width="0" style="476" hidden="1" customWidth="1"/>
    <col min="777" max="779" width="3.7109375" style="476" customWidth="1"/>
    <col min="780" max="780" width="12.7109375" style="476" customWidth="1"/>
    <col min="781" max="781" width="47.42578125" style="476" customWidth="1"/>
    <col min="782" max="785" width="0" style="476" hidden="1" customWidth="1"/>
    <col min="786" max="786" width="11.7109375" style="476" customWidth="1"/>
    <col min="787" max="787" width="6.42578125" style="476" bestFit="1" customWidth="1"/>
    <col min="788" max="788" width="11.7109375" style="476" customWidth="1"/>
    <col min="789" max="789" width="0" style="476" hidden="1" customWidth="1"/>
    <col min="790" max="790" width="3.7109375" style="476" customWidth="1"/>
    <col min="791" max="791" width="11.140625" style="476" bestFit="1" customWidth="1"/>
    <col min="792" max="794" width="10.5703125" style="476"/>
    <col min="795" max="795" width="10.140625" style="476" customWidth="1"/>
    <col min="796" max="1024" width="10.5703125" style="476"/>
    <col min="1025" max="1032" width="0" style="476" hidden="1" customWidth="1"/>
    <col min="1033" max="1035" width="3.7109375" style="476" customWidth="1"/>
    <col min="1036" max="1036" width="12.7109375" style="476" customWidth="1"/>
    <col min="1037" max="1037" width="47.42578125" style="476" customWidth="1"/>
    <col min="1038" max="1041" width="0" style="476" hidden="1" customWidth="1"/>
    <col min="1042" max="1042" width="11.7109375" style="476" customWidth="1"/>
    <col min="1043" max="1043" width="6.42578125" style="476" bestFit="1" customWidth="1"/>
    <col min="1044" max="1044" width="11.7109375" style="476" customWidth="1"/>
    <col min="1045" max="1045" width="0" style="476" hidden="1" customWidth="1"/>
    <col min="1046" max="1046" width="3.7109375" style="476" customWidth="1"/>
    <col min="1047" max="1047" width="11.140625" style="476" bestFit="1" customWidth="1"/>
    <col min="1048" max="1050" width="10.5703125" style="476"/>
    <col min="1051" max="1051" width="10.140625" style="476" customWidth="1"/>
    <col min="1052" max="1280" width="10.5703125" style="476"/>
    <col min="1281" max="1288" width="0" style="476" hidden="1" customWidth="1"/>
    <col min="1289" max="1291" width="3.7109375" style="476" customWidth="1"/>
    <col min="1292" max="1292" width="12.7109375" style="476" customWidth="1"/>
    <col min="1293" max="1293" width="47.42578125" style="476" customWidth="1"/>
    <col min="1294" max="1297" width="0" style="476" hidden="1" customWidth="1"/>
    <col min="1298" max="1298" width="11.7109375" style="476" customWidth="1"/>
    <col min="1299" max="1299" width="6.42578125" style="476" bestFit="1" customWidth="1"/>
    <col min="1300" max="1300" width="11.7109375" style="476" customWidth="1"/>
    <col min="1301" max="1301" width="0" style="476" hidden="1" customWidth="1"/>
    <col min="1302" max="1302" width="3.7109375" style="476" customWidth="1"/>
    <col min="1303" max="1303" width="11.140625" style="476" bestFit="1" customWidth="1"/>
    <col min="1304" max="1306" width="10.5703125" style="476"/>
    <col min="1307" max="1307" width="10.140625" style="476" customWidth="1"/>
    <col min="1308" max="1536" width="10.5703125" style="476"/>
    <col min="1537" max="1544" width="0" style="476" hidden="1" customWidth="1"/>
    <col min="1545" max="1547" width="3.7109375" style="476" customWidth="1"/>
    <col min="1548" max="1548" width="12.7109375" style="476" customWidth="1"/>
    <col min="1549" max="1549" width="47.42578125" style="476" customWidth="1"/>
    <col min="1550" max="1553" width="0" style="476" hidden="1" customWidth="1"/>
    <col min="1554" max="1554" width="11.7109375" style="476" customWidth="1"/>
    <col min="1555" max="1555" width="6.42578125" style="476" bestFit="1" customWidth="1"/>
    <col min="1556" max="1556" width="11.7109375" style="476" customWidth="1"/>
    <col min="1557" max="1557" width="0" style="476" hidden="1" customWidth="1"/>
    <col min="1558" max="1558" width="3.7109375" style="476" customWidth="1"/>
    <col min="1559" max="1559" width="11.140625" style="476" bestFit="1" customWidth="1"/>
    <col min="1560" max="1562" width="10.5703125" style="476"/>
    <col min="1563" max="1563" width="10.140625" style="476" customWidth="1"/>
    <col min="1564" max="1792" width="10.5703125" style="476"/>
    <col min="1793" max="1800" width="0" style="476" hidden="1" customWidth="1"/>
    <col min="1801" max="1803" width="3.7109375" style="476" customWidth="1"/>
    <col min="1804" max="1804" width="12.7109375" style="476" customWidth="1"/>
    <col min="1805" max="1805" width="47.42578125" style="476" customWidth="1"/>
    <col min="1806" max="1809" width="0" style="476" hidden="1" customWidth="1"/>
    <col min="1810" max="1810" width="11.7109375" style="476" customWidth="1"/>
    <col min="1811" max="1811" width="6.42578125" style="476" bestFit="1" customWidth="1"/>
    <col min="1812" max="1812" width="11.7109375" style="476" customWidth="1"/>
    <col min="1813" max="1813" width="0" style="476" hidden="1" customWidth="1"/>
    <col min="1814" max="1814" width="3.7109375" style="476" customWidth="1"/>
    <col min="1815" max="1815" width="11.140625" style="476" bestFit="1" customWidth="1"/>
    <col min="1816" max="1818" width="10.5703125" style="476"/>
    <col min="1819" max="1819" width="10.140625" style="476" customWidth="1"/>
    <col min="1820" max="2048" width="10.5703125" style="476"/>
    <col min="2049" max="2056" width="0" style="476" hidden="1" customWidth="1"/>
    <col min="2057" max="2059" width="3.7109375" style="476" customWidth="1"/>
    <col min="2060" max="2060" width="12.7109375" style="476" customWidth="1"/>
    <col min="2061" max="2061" width="47.42578125" style="476" customWidth="1"/>
    <col min="2062" max="2065" width="0" style="476" hidden="1" customWidth="1"/>
    <col min="2066" max="2066" width="11.7109375" style="476" customWidth="1"/>
    <col min="2067" max="2067" width="6.42578125" style="476" bestFit="1" customWidth="1"/>
    <col min="2068" max="2068" width="11.7109375" style="476" customWidth="1"/>
    <col min="2069" max="2069" width="0" style="476" hidden="1" customWidth="1"/>
    <col min="2070" max="2070" width="3.7109375" style="476" customWidth="1"/>
    <col min="2071" max="2071" width="11.140625" style="476" bestFit="1" customWidth="1"/>
    <col min="2072" max="2074" width="10.5703125" style="476"/>
    <col min="2075" max="2075" width="10.140625" style="476" customWidth="1"/>
    <col min="2076" max="2304" width="10.5703125" style="476"/>
    <col min="2305" max="2312" width="0" style="476" hidden="1" customWidth="1"/>
    <col min="2313" max="2315" width="3.7109375" style="476" customWidth="1"/>
    <col min="2316" max="2316" width="12.7109375" style="476" customWidth="1"/>
    <col min="2317" max="2317" width="47.42578125" style="476" customWidth="1"/>
    <col min="2318" max="2321" width="0" style="476" hidden="1" customWidth="1"/>
    <col min="2322" max="2322" width="11.7109375" style="476" customWidth="1"/>
    <col min="2323" max="2323" width="6.42578125" style="476" bestFit="1" customWidth="1"/>
    <col min="2324" max="2324" width="11.7109375" style="476" customWidth="1"/>
    <col min="2325" max="2325" width="0" style="476" hidden="1" customWidth="1"/>
    <col min="2326" max="2326" width="3.7109375" style="476" customWidth="1"/>
    <col min="2327" max="2327" width="11.140625" style="476" bestFit="1" customWidth="1"/>
    <col min="2328" max="2330" width="10.5703125" style="476"/>
    <col min="2331" max="2331" width="10.140625" style="476" customWidth="1"/>
    <col min="2332" max="2560" width="10.5703125" style="476"/>
    <col min="2561" max="2568" width="0" style="476" hidden="1" customWidth="1"/>
    <col min="2569" max="2571" width="3.7109375" style="476" customWidth="1"/>
    <col min="2572" max="2572" width="12.7109375" style="476" customWidth="1"/>
    <col min="2573" max="2573" width="47.42578125" style="476" customWidth="1"/>
    <col min="2574" max="2577" width="0" style="476" hidden="1" customWidth="1"/>
    <col min="2578" max="2578" width="11.7109375" style="476" customWidth="1"/>
    <col min="2579" max="2579" width="6.42578125" style="476" bestFit="1" customWidth="1"/>
    <col min="2580" max="2580" width="11.7109375" style="476" customWidth="1"/>
    <col min="2581" max="2581" width="0" style="476" hidden="1" customWidth="1"/>
    <col min="2582" max="2582" width="3.7109375" style="476" customWidth="1"/>
    <col min="2583" max="2583" width="11.140625" style="476" bestFit="1" customWidth="1"/>
    <col min="2584" max="2586" width="10.5703125" style="476"/>
    <col min="2587" max="2587" width="10.140625" style="476" customWidth="1"/>
    <col min="2588" max="2816" width="10.5703125" style="476"/>
    <col min="2817" max="2824" width="0" style="476" hidden="1" customWidth="1"/>
    <col min="2825" max="2827" width="3.7109375" style="476" customWidth="1"/>
    <col min="2828" max="2828" width="12.7109375" style="476" customWidth="1"/>
    <col min="2829" max="2829" width="47.42578125" style="476" customWidth="1"/>
    <col min="2830" max="2833" width="0" style="476" hidden="1" customWidth="1"/>
    <col min="2834" max="2834" width="11.7109375" style="476" customWidth="1"/>
    <col min="2835" max="2835" width="6.42578125" style="476" bestFit="1" customWidth="1"/>
    <col min="2836" max="2836" width="11.7109375" style="476" customWidth="1"/>
    <col min="2837" max="2837" width="0" style="476" hidden="1" customWidth="1"/>
    <col min="2838" max="2838" width="3.7109375" style="476" customWidth="1"/>
    <col min="2839" max="2839" width="11.140625" style="476" bestFit="1" customWidth="1"/>
    <col min="2840" max="2842" width="10.5703125" style="476"/>
    <col min="2843" max="2843" width="10.140625" style="476" customWidth="1"/>
    <col min="2844" max="3072" width="10.5703125" style="476"/>
    <col min="3073" max="3080" width="0" style="476" hidden="1" customWidth="1"/>
    <col min="3081" max="3083" width="3.7109375" style="476" customWidth="1"/>
    <col min="3084" max="3084" width="12.7109375" style="476" customWidth="1"/>
    <col min="3085" max="3085" width="47.42578125" style="476" customWidth="1"/>
    <col min="3086" max="3089" width="0" style="476" hidden="1" customWidth="1"/>
    <col min="3090" max="3090" width="11.7109375" style="476" customWidth="1"/>
    <col min="3091" max="3091" width="6.42578125" style="476" bestFit="1" customWidth="1"/>
    <col min="3092" max="3092" width="11.7109375" style="476" customWidth="1"/>
    <col min="3093" max="3093" width="0" style="476" hidden="1" customWidth="1"/>
    <col min="3094" max="3094" width="3.7109375" style="476" customWidth="1"/>
    <col min="3095" max="3095" width="11.140625" style="476" bestFit="1" customWidth="1"/>
    <col min="3096" max="3098" width="10.5703125" style="476"/>
    <col min="3099" max="3099" width="10.140625" style="476" customWidth="1"/>
    <col min="3100" max="3328" width="10.5703125" style="476"/>
    <col min="3329" max="3336" width="0" style="476" hidden="1" customWidth="1"/>
    <col min="3337" max="3339" width="3.7109375" style="476" customWidth="1"/>
    <col min="3340" max="3340" width="12.7109375" style="476" customWidth="1"/>
    <col min="3341" max="3341" width="47.42578125" style="476" customWidth="1"/>
    <col min="3342" max="3345" width="0" style="476" hidden="1" customWidth="1"/>
    <col min="3346" max="3346" width="11.7109375" style="476" customWidth="1"/>
    <col min="3347" max="3347" width="6.42578125" style="476" bestFit="1" customWidth="1"/>
    <col min="3348" max="3348" width="11.7109375" style="476" customWidth="1"/>
    <col min="3349" max="3349" width="0" style="476" hidden="1" customWidth="1"/>
    <col min="3350" max="3350" width="3.7109375" style="476" customWidth="1"/>
    <col min="3351" max="3351" width="11.140625" style="476" bestFit="1" customWidth="1"/>
    <col min="3352" max="3354" width="10.5703125" style="476"/>
    <col min="3355" max="3355" width="10.140625" style="476" customWidth="1"/>
    <col min="3356" max="3584" width="10.5703125" style="476"/>
    <col min="3585" max="3592" width="0" style="476" hidden="1" customWidth="1"/>
    <col min="3593" max="3595" width="3.7109375" style="476" customWidth="1"/>
    <col min="3596" max="3596" width="12.7109375" style="476" customWidth="1"/>
    <col min="3597" max="3597" width="47.42578125" style="476" customWidth="1"/>
    <col min="3598" max="3601" width="0" style="476" hidden="1" customWidth="1"/>
    <col min="3602" max="3602" width="11.7109375" style="476" customWidth="1"/>
    <col min="3603" max="3603" width="6.42578125" style="476" bestFit="1" customWidth="1"/>
    <col min="3604" max="3604" width="11.7109375" style="476" customWidth="1"/>
    <col min="3605" max="3605" width="0" style="476" hidden="1" customWidth="1"/>
    <col min="3606" max="3606" width="3.7109375" style="476" customWidth="1"/>
    <col min="3607" max="3607" width="11.140625" style="476" bestFit="1" customWidth="1"/>
    <col min="3608" max="3610" width="10.5703125" style="476"/>
    <col min="3611" max="3611" width="10.140625" style="476" customWidth="1"/>
    <col min="3612" max="3840" width="10.5703125" style="476"/>
    <col min="3841" max="3848" width="0" style="476" hidden="1" customWidth="1"/>
    <col min="3849" max="3851" width="3.7109375" style="476" customWidth="1"/>
    <col min="3852" max="3852" width="12.7109375" style="476" customWidth="1"/>
    <col min="3853" max="3853" width="47.42578125" style="476" customWidth="1"/>
    <col min="3854" max="3857" width="0" style="476" hidden="1" customWidth="1"/>
    <col min="3858" max="3858" width="11.7109375" style="476" customWidth="1"/>
    <col min="3859" max="3859" width="6.42578125" style="476" bestFit="1" customWidth="1"/>
    <col min="3860" max="3860" width="11.7109375" style="476" customWidth="1"/>
    <col min="3861" max="3861" width="0" style="476" hidden="1" customWidth="1"/>
    <col min="3862" max="3862" width="3.7109375" style="476" customWidth="1"/>
    <col min="3863" max="3863" width="11.140625" style="476" bestFit="1" customWidth="1"/>
    <col min="3864" max="3866" width="10.5703125" style="476"/>
    <col min="3867" max="3867" width="10.140625" style="476" customWidth="1"/>
    <col min="3868" max="4096" width="10.5703125" style="476"/>
    <col min="4097" max="4104" width="0" style="476" hidden="1" customWidth="1"/>
    <col min="4105" max="4107" width="3.7109375" style="476" customWidth="1"/>
    <col min="4108" max="4108" width="12.7109375" style="476" customWidth="1"/>
    <col min="4109" max="4109" width="47.42578125" style="476" customWidth="1"/>
    <col min="4110" max="4113" width="0" style="476" hidden="1" customWidth="1"/>
    <col min="4114" max="4114" width="11.7109375" style="476" customWidth="1"/>
    <col min="4115" max="4115" width="6.42578125" style="476" bestFit="1" customWidth="1"/>
    <col min="4116" max="4116" width="11.7109375" style="476" customWidth="1"/>
    <col min="4117" max="4117" width="0" style="476" hidden="1" customWidth="1"/>
    <col min="4118" max="4118" width="3.7109375" style="476" customWidth="1"/>
    <col min="4119" max="4119" width="11.140625" style="476" bestFit="1" customWidth="1"/>
    <col min="4120" max="4122" width="10.5703125" style="476"/>
    <col min="4123" max="4123" width="10.140625" style="476" customWidth="1"/>
    <col min="4124" max="4352" width="10.5703125" style="476"/>
    <col min="4353" max="4360" width="0" style="476" hidden="1" customWidth="1"/>
    <col min="4361" max="4363" width="3.7109375" style="476" customWidth="1"/>
    <col min="4364" max="4364" width="12.7109375" style="476" customWidth="1"/>
    <col min="4365" max="4365" width="47.42578125" style="476" customWidth="1"/>
    <col min="4366" max="4369" width="0" style="476" hidden="1" customWidth="1"/>
    <col min="4370" max="4370" width="11.7109375" style="476" customWidth="1"/>
    <col min="4371" max="4371" width="6.42578125" style="476" bestFit="1" customWidth="1"/>
    <col min="4372" max="4372" width="11.7109375" style="476" customWidth="1"/>
    <col min="4373" max="4373" width="0" style="476" hidden="1" customWidth="1"/>
    <col min="4374" max="4374" width="3.7109375" style="476" customWidth="1"/>
    <col min="4375" max="4375" width="11.140625" style="476" bestFit="1" customWidth="1"/>
    <col min="4376" max="4378" width="10.5703125" style="476"/>
    <col min="4379" max="4379" width="10.140625" style="476" customWidth="1"/>
    <col min="4380" max="4608" width="10.5703125" style="476"/>
    <col min="4609" max="4616" width="0" style="476" hidden="1" customWidth="1"/>
    <col min="4617" max="4619" width="3.7109375" style="476" customWidth="1"/>
    <col min="4620" max="4620" width="12.7109375" style="476" customWidth="1"/>
    <col min="4621" max="4621" width="47.42578125" style="476" customWidth="1"/>
    <col min="4622" max="4625" width="0" style="476" hidden="1" customWidth="1"/>
    <col min="4626" max="4626" width="11.7109375" style="476" customWidth="1"/>
    <col min="4627" max="4627" width="6.42578125" style="476" bestFit="1" customWidth="1"/>
    <col min="4628" max="4628" width="11.7109375" style="476" customWidth="1"/>
    <col min="4629" max="4629" width="0" style="476" hidden="1" customWidth="1"/>
    <col min="4630" max="4630" width="3.7109375" style="476" customWidth="1"/>
    <col min="4631" max="4631" width="11.140625" style="476" bestFit="1" customWidth="1"/>
    <col min="4632" max="4634" width="10.5703125" style="476"/>
    <col min="4635" max="4635" width="10.140625" style="476" customWidth="1"/>
    <col min="4636" max="4864" width="10.5703125" style="476"/>
    <col min="4865" max="4872" width="0" style="476" hidden="1" customWidth="1"/>
    <col min="4873" max="4875" width="3.7109375" style="476" customWidth="1"/>
    <col min="4876" max="4876" width="12.7109375" style="476" customWidth="1"/>
    <col min="4877" max="4877" width="47.42578125" style="476" customWidth="1"/>
    <col min="4878" max="4881" width="0" style="476" hidden="1" customWidth="1"/>
    <col min="4882" max="4882" width="11.7109375" style="476" customWidth="1"/>
    <col min="4883" max="4883" width="6.42578125" style="476" bestFit="1" customWidth="1"/>
    <col min="4884" max="4884" width="11.7109375" style="476" customWidth="1"/>
    <col min="4885" max="4885" width="0" style="476" hidden="1" customWidth="1"/>
    <col min="4886" max="4886" width="3.7109375" style="476" customWidth="1"/>
    <col min="4887" max="4887" width="11.140625" style="476" bestFit="1" customWidth="1"/>
    <col min="4888" max="4890" width="10.5703125" style="476"/>
    <col min="4891" max="4891" width="10.140625" style="476" customWidth="1"/>
    <col min="4892" max="5120" width="10.5703125" style="476"/>
    <col min="5121" max="5128" width="0" style="476" hidden="1" customWidth="1"/>
    <col min="5129" max="5131" width="3.7109375" style="476" customWidth="1"/>
    <col min="5132" max="5132" width="12.7109375" style="476" customWidth="1"/>
    <col min="5133" max="5133" width="47.42578125" style="476" customWidth="1"/>
    <col min="5134" max="5137" width="0" style="476" hidden="1" customWidth="1"/>
    <col min="5138" max="5138" width="11.7109375" style="476" customWidth="1"/>
    <col min="5139" max="5139" width="6.42578125" style="476" bestFit="1" customWidth="1"/>
    <col min="5140" max="5140" width="11.7109375" style="476" customWidth="1"/>
    <col min="5141" max="5141" width="0" style="476" hidden="1" customWidth="1"/>
    <col min="5142" max="5142" width="3.7109375" style="476" customWidth="1"/>
    <col min="5143" max="5143" width="11.140625" style="476" bestFit="1" customWidth="1"/>
    <col min="5144" max="5146" width="10.5703125" style="476"/>
    <col min="5147" max="5147" width="10.140625" style="476" customWidth="1"/>
    <col min="5148" max="5376" width="10.5703125" style="476"/>
    <col min="5377" max="5384" width="0" style="476" hidden="1" customWidth="1"/>
    <col min="5385" max="5387" width="3.7109375" style="476" customWidth="1"/>
    <col min="5388" max="5388" width="12.7109375" style="476" customWidth="1"/>
    <col min="5389" max="5389" width="47.42578125" style="476" customWidth="1"/>
    <col min="5390" max="5393" width="0" style="476" hidden="1" customWidth="1"/>
    <col min="5394" max="5394" width="11.7109375" style="476" customWidth="1"/>
    <col min="5395" max="5395" width="6.42578125" style="476" bestFit="1" customWidth="1"/>
    <col min="5396" max="5396" width="11.7109375" style="476" customWidth="1"/>
    <col min="5397" max="5397" width="0" style="476" hidden="1" customWidth="1"/>
    <col min="5398" max="5398" width="3.7109375" style="476" customWidth="1"/>
    <col min="5399" max="5399" width="11.140625" style="476" bestFit="1" customWidth="1"/>
    <col min="5400" max="5402" width="10.5703125" style="476"/>
    <col min="5403" max="5403" width="10.140625" style="476" customWidth="1"/>
    <col min="5404" max="5632" width="10.5703125" style="476"/>
    <col min="5633" max="5640" width="0" style="476" hidden="1" customWidth="1"/>
    <col min="5641" max="5643" width="3.7109375" style="476" customWidth="1"/>
    <col min="5644" max="5644" width="12.7109375" style="476" customWidth="1"/>
    <col min="5645" max="5645" width="47.42578125" style="476" customWidth="1"/>
    <col min="5646" max="5649" width="0" style="476" hidden="1" customWidth="1"/>
    <col min="5650" max="5650" width="11.7109375" style="476" customWidth="1"/>
    <col min="5651" max="5651" width="6.42578125" style="476" bestFit="1" customWidth="1"/>
    <col min="5652" max="5652" width="11.7109375" style="476" customWidth="1"/>
    <col min="5653" max="5653" width="0" style="476" hidden="1" customWidth="1"/>
    <col min="5654" max="5654" width="3.7109375" style="476" customWidth="1"/>
    <col min="5655" max="5655" width="11.140625" style="476" bestFit="1" customWidth="1"/>
    <col min="5656" max="5658" width="10.5703125" style="476"/>
    <col min="5659" max="5659" width="10.140625" style="476" customWidth="1"/>
    <col min="5660" max="5888" width="10.5703125" style="476"/>
    <col min="5889" max="5896" width="0" style="476" hidden="1" customWidth="1"/>
    <col min="5897" max="5899" width="3.7109375" style="476" customWidth="1"/>
    <col min="5900" max="5900" width="12.7109375" style="476" customWidth="1"/>
    <col min="5901" max="5901" width="47.42578125" style="476" customWidth="1"/>
    <col min="5902" max="5905" width="0" style="476" hidden="1" customWidth="1"/>
    <col min="5906" max="5906" width="11.7109375" style="476" customWidth="1"/>
    <col min="5907" max="5907" width="6.42578125" style="476" bestFit="1" customWidth="1"/>
    <col min="5908" max="5908" width="11.7109375" style="476" customWidth="1"/>
    <col min="5909" max="5909" width="0" style="476" hidden="1" customWidth="1"/>
    <col min="5910" max="5910" width="3.7109375" style="476" customWidth="1"/>
    <col min="5911" max="5911" width="11.140625" style="476" bestFit="1" customWidth="1"/>
    <col min="5912" max="5914" width="10.5703125" style="476"/>
    <col min="5915" max="5915" width="10.140625" style="476" customWidth="1"/>
    <col min="5916" max="6144" width="10.5703125" style="476"/>
    <col min="6145" max="6152" width="0" style="476" hidden="1" customWidth="1"/>
    <col min="6153" max="6155" width="3.7109375" style="476" customWidth="1"/>
    <col min="6156" max="6156" width="12.7109375" style="476" customWidth="1"/>
    <col min="6157" max="6157" width="47.42578125" style="476" customWidth="1"/>
    <col min="6158" max="6161" width="0" style="476" hidden="1" customWidth="1"/>
    <col min="6162" max="6162" width="11.7109375" style="476" customWidth="1"/>
    <col min="6163" max="6163" width="6.42578125" style="476" bestFit="1" customWidth="1"/>
    <col min="6164" max="6164" width="11.7109375" style="476" customWidth="1"/>
    <col min="6165" max="6165" width="0" style="476" hidden="1" customWidth="1"/>
    <col min="6166" max="6166" width="3.7109375" style="476" customWidth="1"/>
    <col min="6167" max="6167" width="11.140625" style="476" bestFit="1" customWidth="1"/>
    <col min="6168" max="6170" width="10.5703125" style="476"/>
    <col min="6171" max="6171" width="10.140625" style="476" customWidth="1"/>
    <col min="6172" max="6400" width="10.5703125" style="476"/>
    <col min="6401" max="6408" width="0" style="476" hidden="1" customWidth="1"/>
    <col min="6409" max="6411" width="3.7109375" style="476" customWidth="1"/>
    <col min="6412" max="6412" width="12.7109375" style="476" customWidth="1"/>
    <col min="6413" max="6413" width="47.42578125" style="476" customWidth="1"/>
    <col min="6414" max="6417" width="0" style="476" hidden="1" customWidth="1"/>
    <col min="6418" max="6418" width="11.7109375" style="476" customWidth="1"/>
    <col min="6419" max="6419" width="6.42578125" style="476" bestFit="1" customWidth="1"/>
    <col min="6420" max="6420" width="11.7109375" style="476" customWidth="1"/>
    <col min="6421" max="6421" width="0" style="476" hidden="1" customWidth="1"/>
    <col min="6422" max="6422" width="3.7109375" style="476" customWidth="1"/>
    <col min="6423" max="6423" width="11.140625" style="476" bestFit="1" customWidth="1"/>
    <col min="6424" max="6426" width="10.5703125" style="476"/>
    <col min="6427" max="6427" width="10.140625" style="476" customWidth="1"/>
    <col min="6428" max="6656" width="10.5703125" style="476"/>
    <col min="6657" max="6664" width="0" style="476" hidden="1" customWidth="1"/>
    <col min="6665" max="6667" width="3.7109375" style="476" customWidth="1"/>
    <col min="6668" max="6668" width="12.7109375" style="476" customWidth="1"/>
    <col min="6669" max="6669" width="47.42578125" style="476" customWidth="1"/>
    <col min="6670" max="6673" width="0" style="476" hidden="1" customWidth="1"/>
    <col min="6674" max="6674" width="11.7109375" style="476" customWidth="1"/>
    <col min="6675" max="6675" width="6.42578125" style="476" bestFit="1" customWidth="1"/>
    <col min="6676" max="6676" width="11.7109375" style="476" customWidth="1"/>
    <col min="6677" max="6677" width="0" style="476" hidden="1" customWidth="1"/>
    <col min="6678" max="6678" width="3.7109375" style="476" customWidth="1"/>
    <col min="6679" max="6679" width="11.140625" style="476" bestFit="1" customWidth="1"/>
    <col min="6680" max="6682" width="10.5703125" style="476"/>
    <col min="6683" max="6683" width="10.140625" style="476" customWidth="1"/>
    <col min="6684" max="6912" width="10.5703125" style="476"/>
    <col min="6913" max="6920" width="0" style="476" hidden="1" customWidth="1"/>
    <col min="6921" max="6923" width="3.7109375" style="476" customWidth="1"/>
    <col min="6924" max="6924" width="12.7109375" style="476" customWidth="1"/>
    <col min="6925" max="6925" width="47.42578125" style="476" customWidth="1"/>
    <col min="6926" max="6929" width="0" style="476" hidden="1" customWidth="1"/>
    <col min="6930" max="6930" width="11.7109375" style="476" customWidth="1"/>
    <col min="6931" max="6931" width="6.42578125" style="476" bestFit="1" customWidth="1"/>
    <col min="6932" max="6932" width="11.7109375" style="476" customWidth="1"/>
    <col min="6933" max="6933" width="0" style="476" hidden="1" customWidth="1"/>
    <col min="6934" max="6934" width="3.7109375" style="476" customWidth="1"/>
    <col min="6935" max="6935" width="11.140625" style="476" bestFit="1" customWidth="1"/>
    <col min="6936" max="6938" width="10.5703125" style="476"/>
    <col min="6939" max="6939" width="10.140625" style="476" customWidth="1"/>
    <col min="6940" max="7168" width="10.5703125" style="476"/>
    <col min="7169" max="7176" width="0" style="476" hidden="1" customWidth="1"/>
    <col min="7177" max="7179" width="3.7109375" style="476" customWidth="1"/>
    <col min="7180" max="7180" width="12.7109375" style="476" customWidth="1"/>
    <col min="7181" max="7181" width="47.42578125" style="476" customWidth="1"/>
    <col min="7182" max="7185" width="0" style="476" hidden="1" customWidth="1"/>
    <col min="7186" max="7186" width="11.7109375" style="476" customWidth="1"/>
    <col min="7187" max="7187" width="6.42578125" style="476" bestFit="1" customWidth="1"/>
    <col min="7188" max="7188" width="11.7109375" style="476" customWidth="1"/>
    <col min="7189" max="7189" width="0" style="476" hidden="1" customWidth="1"/>
    <col min="7190" max="7190" width="3.7109375" style="476" customWidth="1"/>
    <col min="7191" max="7191" width="11.140625" style="476" bestFit="1" customWidth="1"/>
    <col min="7192" max="7194" width="10.5703125" style="476"/>
    <col min="7195" max="7195" width="10.140625" style="476" customWidth="1"/>
    <col min="7196" max="7424" width="10.5703125" style="476"/>
    <col min="7425" max="7432" width="0" style="476" hidden="1" customWidth="1"/>
    <col min="7433" max="7435" width="3.7109375" style="476" customWidth="1"/>
    <col min="7436" max="7436" width="12.7109375" style="476" customWidth="1"/>
    <col min="7437" max="7437" width="47.42578125" style="476" customWidth="1"/>
    <col min="7438" max="7441" width="0" style="476" hidden="1" customWidth="1"/>
    <col min="7442" max="7442" width="11.7109375" style="476" customWidth="1"/>
    <col min="7443" max="7443" width="6.42578125" style="476" bestFit="1" customWidth="1"/>
    <col min="7444" max="7444" width="11.7109375" style="476" customWidth="1"/>
    <col min="7445" max="7445" width="0" style="476" hidden="1" customWidth="1"/>
    <col min="7446" max="7446" width="3.7109375" style="476" customWidth="1"/>
    <col min="7447" max="7447" width="11.140625" style="476" bestFit="1" customWidth="1"/>
    <col min="7448" max="7450" width="10.5703125" style="476"/>
    <col min="7451" max="7451" width="10.140625" style="476" customWidth="1"/>
    <col min="7452" max="7680" width="10.5703125" style="476"/>
    <col min="7681" max="7688" width="0" style="476" hidden="1" customWidth="1"/>
    <col min="7689" max="7691" width="3.7109375" style="476" customWidth="1"/>
    <col min="7692" max="7692" width="12.7109375" style="476" customWidth="1"/>
    <col min="7693" max="7693" width="47.42578125" style="476" customWidth="1"/>
    <col min="7694" max="7697" width="0" style="476" hidden="1" customWidth="1"/>
    <col min="7698" max="7698" width="11.7109375" style="476" customWidth="1"/>
    <col min="7699" max="7699" width="6.42578125" style="476" bestFit="1" customWidth="1"/>
    <col min="7700" max="7700" width="11.7109375" style="476" customWidth="1"/>
    <col min="7701" max="7701" width="0" style="476" hidden="1" customWidth="1"/>
    <col min="7702" max="7702" width="3.7109375" style="476" customWidth="1"/>
    <col min="7703" max="7703" width="11.140625" style="476" bestFit="1" customWidth="1"/>
    <col min="7704" max="7706" width="10.5703125" style="476"/>
    <col min="7707" max="7707" width="10.140625" style="476" customWidth="1"/>
    <col min="7708" max="7936" width="10.5703125" style="476"/>
    <col min="7937" max="7944" width="0" style="476" hidden="1" customWidth="1"/>
    <col min="7945" max="7947" width="3.7109375" style="476" customWidth="1"/>
    <col min="7948" max="7948" width="12.7109375" style="476" customWidth="1"/>
    <col min="7949" max="7949" width="47.42578125" style="476" customWidth="1"/>
    <col min="7950" max="7953" width="0" style="476" hidden="1" customWidth="1"/>
    <col min="7954" max="7954" width="11.7109375" style="476" customWidth="1"/>
    <col min="7955" max="7955" width="6.42578125" style="476" bestFit="1" customWidth="1"/>
    <col min="7956" max="7956" width="11.7109375" style="476" customWidth="1"/>
    <col min="7957" max="7957" width="0" style="476" hidden="1" customWidth="1"/>
    <col min="7958" max="7958" width="3.7109375" style="476" customWidth="1"/>
    <col min="7959" max="7959" width="11.140625" style="476" bestFit="1" customWidth="1"/>
    <col min="7960" max="7962" width="10.5703125" style="476"/>
    <col min="7963" max="7963" width="10.140625" style="476" customWidth="1"/>
    <col min="7964" max="8192" width="10.5703125" style="476"/>
    <col min="8193" max="8200" width="0" style="476" hidden="1" customWidth="1"/>
    <col min="8201" max="8203" width="3.7109375" style="476" customWidth="1"/>
    <col min="8204" max="8204" width="12.7109375" style="476" customWidth="1"/>
    <col min="8205" max="8205" width="47.42578125" style="476" customWidth="1"/>
    <col min="8206" max="8209" width="0" style="476" hidden="1" customWidth="1"/>
    <col min="8210" max="8210" width="11.7109375" style="476" customWidth="1"/>
    <col min="8211" max="8211" width="6.42578125" style="476" bestFit="1" customWidth="1"/>
    <col min="8212" max="8212" width="11.7109375" style="476" customWidth="1"/>
    <col min="8213" max="8213" width="0" style="476" hidden="1" customWidth="1"/>
    <col min="8214" max="8214" width="3.7109375" style="476" customWidth="1"/>
    <col min="8215" max="8215" width="11.140625" style="476" bestFit="1" customWidth="1"/>
    <col min="8216" max="8218" width="10.5703125" style="476"/>
    <col min="8219" max="8219" width="10.140625" style="476" customWidth="1"/>
    <col min="8220" max="8448" width="10.5703125" style="476"/>
    <col min="8449" max="8456" width="0" style="476" hidden="1" customWidth="1"/>
    <col min="8457" max="8459" width="3.7109375" style="476" customWidth="1"/>
    <col min="8460" max="8460" width="12.7109375" style="476" customWidth="1"/>
    <col min="8461" max="8461" width="47.42578125" style="476" customWidth="1"/>
    <col min="8462" max="8465" width="0" style="476" hidden="1" customWidth="1"/>
    <col min="8466" max="8466" width="11.7109375" style="476" customWidth="1"/>
    <col min="8467" max="8467" width="6.42578125" style="476" bestFit="1" customWidth="1"/>
    <col min="8468" max="8468" width="11.7109375" style="476" customWidth="1"/>
    <col min="8469" max="8469" width="0" style="476" hidden="1" customWidth="1"/>
    <col min="8470" max="8470" width="3.7109375" style="476" customWidth="1"/>
    <col min="8471" max="8471" width="11.140625" style="476" bestFit="1" customWidth="1"/>
    <col min="8472" max="8474" width="10.5703125" style="476"/>
    <col min="8475" max="8475" width="10.140625" style="476" customWidth="1"/>
    <col min="8476" max="8704" width="10.5703125" style="476"/>
    <col min="8705" max="8712" width="0" style="476" hidden="1" customWidth="1"/>
    <col min="8713" max="8715" width="3.7109375" style="476" customWidth="1"/>
    <col min="8716" max="8716" width="12.7109375" style="476" customWidth="1"/>
    <col min="8717" max="8717" width="47.42578125" style="476" customWidth="1"/>
    <col min="8718" max="8721" width="0" style="476" hidden="1" customWidth="1"/>
    <col min="8722" max="8722" width="11.7109375" style="476" customWidth="1"/>
    <col min="8723" max="8723" width="6.42578125" style="476" bestFit="1" customWidth="1"/>
    <col min="8724" max="8724" width="11.7109375" style="476" customWidth="1"/>
    <col min="8725" max="8725" width="0" style="476" hidden="1" customWidth="1"/>
    <col min="8726" max="8726" width="3.7109375" style="476" customWidth="1"/>
    <col min="8727" max="8727" width="11.140625" style="476" bestFit="1" customWidth="1"/>
    <col min="8728" max="8730" width="10.5703125" style="476"/>
    <col min="8731" max="8731" width="10.140625" style="476" customWidth="1"/>
    <col min="8732" max="8960" width="10.5703125" style="476"/>
    <col min="8961" max="8968" width="0" style="476" hidden="1" customWidth="1"/>
    <col min="8969" max="8971" width="3.7109375" style="476" customWidth="1"/>
    <col min="8972" max="8972" width="12.7109375" style="476" customWidth="1"/>
    <col min="8973" max="8973" width="47.42578125" style="476" customWidth="1"/>
    <col min="8974" max="8977" width="0" style="476" hidden="1" customWidth="1"/>
    <col min="8978" max="8978" width="11.7109375" style="476" customWidth="1"/>
    <col min="8979" max="8979" width="6.42578125" style="476" bestFit="1" customWidth="1"/>
    <col min="8980" max="8980" width="11.7109375" style="476" customWidth="1"/>
    <col min="8981" max="8981" width="0" style="476" hidden="1" customWidth="1"/>
    <col min="8982" max="8982" width="3.7109375" style="476" customWidth="1"/>
    <col min="8983" max="8983" width="11.140625" style="476" bestFit="1" customWidth="1"/>
    <col min="8984" max="8986" width="10.5703125" style="476"/>
    <col min="8987" max="8987" width="10.140625" style="476" customWidth="1"/>
    <col min="8988" max="9216" width="10.5703125" style="476"/>
    <col min="9217" max="9224" width="0" style="476" hidden="1" customWidth="1"/>
    <col min="9225" max="9227" width="3.7109375" style="476" customWidth="1"/>
    <col min="9228" max="9228" width="12.7109375" style="476" customWidth="1"/>
    <col min="9229" max="9229" width="47.42578125" style="476" customWidth="1"/>
    <col min="9230" max="9233" width="0" style="476" hidden="1" customWidth="1"/>
    <col min="9234" max="9234" width="11.7109375" style="476" customWidth="1"/>
    <col min="9235" max="9235" width="6.42578125" style="476" bestFit="1" customWidth="1"/>
    <col min="9236" max="9236" width="11.7109375" style="476" customWidth="1"/>
    <col min="9237" max="9237" width="0" style="476" hidden="1" customWidth="1"/>
    <col min="9238" max="9238" width="3.7109375" style="476" customWidth="1"/>
    <col min="9239" max="9239" width="11.140625" style="476" bestFit="1" customWidth="1"/>
    <col min="9240" max="9242" width="10.5703125" style="476"/>
    <col min="9243" max="9243" width="10.140625" style="476" customWidth="1"/>
    <col min="9244" max="9472" width="10.5703125" style="476"/>
    <col min="9473" max="9480" width="0" style="476" hidden="1" customWidth="1"/>
    <col min="9481" max="9483" width="3.7109375" style="476" customWidth="1"/>
    <col min="9484" max="9484" width="12.7109375" style="476" customWidth="1"/>
    <col min="9485" max="9485" width="47.42578125" style="476" customWidth="1"/>
    <col min="9486" max="9489" width="0" style="476" hidden="1" customWidth="1"/>
    <col min="9490" max="9490" width="11.7109375" style="476" customWidth="1"/>
    <col min="9491" max="9491" width="6.42578125" style="476" bestFit="1" customWidth="1"/>
    <col min="9492" max="9492" width="11.7109375" style="476" customWidth="1"/>
    <col min="9493" max="9493" width="0" style="476" hidden="1" customWidth="1"/>
    <col min="9494" max="9494" width="3.7109375" style="476" customWidth="1"/>
    <col min="9495" max="9495" width="11.140625" style="476" bestFit="1" customWidth="1"/>
    <col min="9496" max="9498" width="10.5703125" style="476"/>
    <col min="9499" max="9499" width="10.140625" style="476" customWidth="1"/>
    <col min="9500" max="9728" width="10.5703125" style="476"/>
    <col min="9729" max="9736" width="0" style="476" hidden="1" customWidth="1"/>
    <col min="9737" max="9739" width="3.7109375" style="476" customWidth="1"/>
    <col min="9740" max="9740" width="12.7109375" style="476" customWidth="1"/>
    <col min="9741" max="9741" width="47.42578125" style="476" customWidth="1"/>
    <col min="9742" max="9745" width="0" style="476" hidden="1" customWidth="1"/>
    <col min="9746" max="9746" width="11.7109375" style="476" customWidth="1"/>
    <col min="9747" max="9747" width="6.42578125" style="476" bestFit="1" customWidth="1"/>
    <col min="9748" max="9748" width="11.7109375" style="476" customWidth="1"/>
    <col min="9749" max="9749" width="0" style="476" hidden="1" customWidth="1"/>
    <col min="9750" max="9750" width="3.7109375" style="476" customWidth="1"/>
    <col min="9751" max="9751" width="11.140625" style="476" bestFit="1" customWidth="1"/>
    <col min="9752" max="9754" width="10.5703125" style="476"/>
    <col min="9755" max="9755" width="10.140625" style="476" customWidth="1"/>
    <col min="9756" max="9984" width="10.5703125" style="476"/>
    <col min="9985" max="9992" width="0" style="476" hidden="1" customWidth="1"/>
    <col min="9993" max="9995" width="3.7109375" style="476" customWidth="1"/>
    <col min="9996" max="9996" width="12.7109375" style="476" customWidth="1"/>
    <col min="9997" max="9997" width="47.42578125" style="476" customWidth="1"/>
    <col min="9998" max="10001" width="0" style="476" hidden="1" customWidth="1"/>
    <col min="10002" max="10002" width="11.7109375" style="476" customWidth="1"/>
    <col min="10003" max="10003" width="6.42578125" style="476" bestFit="1" customWidth="1"/>
    <col min="10004" max="10004" width="11.7109375" style="476" customWidth="1"/>
    <col min="10005" max="10005" width="0" style="476" hidden="1" customWidth="1"/>
    <col min="10006" max="10006" width="3.7109375" style="476" customWidth="1"/>
    <col min="10007" max="10007" width="11.140625" style="476" bestFit="1" customWidth="1"/>
    <col min="10008" max="10010" width="10.5703125" style="476"/>
    <col min="10011" max="10011" width="10.140625" style="476" customWidth="1"/>
    <col min="10012" max="10240" width="10.5703125" style="476"/>
    <col min="10241" max="10248" width="0" style="476" hidden="1" customWidth="1"/>
    <col min="10249" max="10251" width="3.7109375" style="476" customWidth="1"/>
    <col min="10252" max="10252" width="12.7109375" style="476" customWidth="1"/>
    <col min="10253" max="10253" width="47.42578125" style="476" customWidth="1"/>
    <col min="10254" max="10257" width="0" style="476" hidden="1" customWidth="1"/>
    <col min="10258" max="10258" width="11.7109375" style="476" customWidth="1"/>
    <col min="10259" max="10259" width="6.42578125" style="476" bestFit="1" customWidth="1"/>
    <col min="10260" max="10260" width="11.7109375" style="476" customWidth="1"/>
    <col min="10261" max="10261" width="0" style="476" hidden="1" customWidth="1"/>
    <col min="10262" max="10262" width="3.7109375" style="476" customWidth="1"/>
    <col min="10263" max="10263" width="11.140625" style="476" bestFit="1" customWidth="1"/>
    <col min="10264" max="10266" width="10.5703125" style="476"/>
    <col min="10267" max="10267" width="10.140625" style="476" customWidth="1"/>
    <col min="10268" max="10496" width="10.5703125" style="476"/>
    <col min="10497" max="10504" width="0" style="476" hidden="1" customWidth="1"/>
    <col min="10505" max="10507" width="3.7109375" style="476" customWidth="1"/>
    <col min="10508" max="10508" width="12.7109375" style="476" customWidth="1"/>
    <col min="10509" max="10509" width="47.42578125" style="476" customWidth="1"/>
    <col min="10510" max="10513" width="0" style="476" hidden="1" customWidth="1"/>
    <col min="10514" max="10514" width="11.7109375" style="476" customWidth="1"/>
    <col min="10515" max="10515" width="6.42578125" style="476" bestFit="1" customWidth="1"/>
    <col min="10516" max="10516" width="11.7109375" style="476" customWidth="1"/>
    <col min="10517" max="10517" width="0" style="476" hidden="1" customWidth="1"/>
    <col min="10518" max="10518" width="3.7109375" style="476" customWidth="1"/>
    <col min="10519" max="10519" width="11.140625" style="476" bestFit="1" customWidth="1"/>
    <col min="10520" max="10522" width="10.5703125" style="476"/>
    <col min="10523" max="10523" width="10.140625" style="476" customWidth="1"/>
    <col min="10524" max="10752" width="10.5703125" style="476"/>
    <col min="10753" max="10760" width="0" style="476" hidden="1" customWidth="1"/>
    <col min="10761" max="10763" width="3.7109375" style="476" customWidth="1"/>
    <col min="10764" max="10764" width="12.7109375" style="476" customWidth="1"/>
    <col min="10765" max="10765" width="47.42578125" style="476" customWidth="1"/>
    <col min="10766" max="10769" width="0" style="476" hidden="1" customWidth="1"/>
    <col min="10770" max="10770" width="11.7109375" style="476" customWidth="1"/>
    <col min="10771" max="10771" width="6.42578125" style="476" bestFit="1" customWidth="1"/>
    <col min="10772" max="10772" width="11.7109375" style="476" customWidth="1"/>
    <col min="10773" max="10773" width="0" style="476" hidden="1" customWidth="1"/>
    <col min="10774" max="10774" width="3.7109375" style="476" customWidth="1"/>
    <col min="10775" max="10775" width="11.140625" style="476" bestFit="1" customWidth="1"/>
    <col min="10776" max="10778" width="10.5703125" style="476"/>
    <col min="10779" max="10779" width="10.140625" style="476" customWidth="1"/>
    <col min="10780" max="11008" width="10.5703125" style="476"/>
    <col min="11009" max="11016" width="0" style="476" hidden="1" customWidth="1"/>
    <col min="11017" max="11019" width="3.7109375" style="476" customWidth="1"/>
    <col min="11020" max="11020" width="12.7109375" style="476" customWidth="1"/>
    <col min="11021" max="11021" width="47.42578125" style="476" customWidth="1"/>
    <col min="11022" max="11025" width="0" style="476" hidden="1" customWidth="1"/>
    <col min="11026" max="11026" width="11.7109375" style="476" customWidth="1"/>
    <col min="11027" max="11027" width="6.42578125" style="476" bestFit="1" customWidth="1"/>
    <col min="11028" max="11028" width="11.7109375" style="476" customWidth="1"/>
    <col min="11029" max="11029" width="0" style="476" hidden="1" customWidth="1"/>
    <col min="11030" max="11030" width="3.7109375" style="476" customWidth="1"/>
    <col min="11031" max="11031" width="11.140625" style="476" bestFit="1" customWidth="1"/>
    <col min="11032" max="11034" width="10.5703125" style="476"/>
    <col min="11035" max="11035" width="10.140625" style="476" customWidth="1"/>
    <col min="11036" max="11264" width="10.5703125" style="476"/>
    <col min="11265" max="11272" width="0" style="476" hidden="1" customWidth="1"/>
    <col min="11273" max="11275" width="3.7109375" style="476" customWidth="1"/>
    <col min="11276" max="11276" width="12.7109375" style="476" customWidth="1"/>
    <col min="11277" max="11277" width="47.42578125" style="476" customWidth="1"/>
    <col min="11278" max="11281" width="0" style="476" hidden="1" customWidth="1"/>
    <col min="11282" max="11282" width="11.7109375" style="476" customWidth="1"/>
    <col min="11283" max="11283" width="6.42578125" style="476" bestFit="1" customWidth="1"/>
    <col min="11284" max="11284" width="11.7109375" style="476" customWidth="1"/>
    <col min="11285" max="11285" width="0" style="476" hidden="1" customWidth="1"/>
    <col min="11286" max="11286" width="3.7109375" style="476" customWidth="1"/>
    <col min="11287" max="11287" width="11.140625" style="476" bestFit="1" customWidth="1"/>
    <col min="11288" max="11290" width="10.5703125" style="476"/>
    <col min="11291" max="11291" width="10.140625" style="476" customWidth="1"/>
    <col min="11292" max="11520" width="10.5703125" style="476"/>
    <col min="11521" max="11528" width="0" style="476" hidden="1" customWidth="1"/>
    <col min="11529" max="11531" width="3.7109375" style="476" customWidth="1"/>
    <col min="11532" max="11532" width="12.7109375" style="476" customWidth="1"/>
    <col min="11533" max="11533" width="47.42578125" style="476" customWidth="1"/>
    <col min="11534" max="11537" width="0" style="476" hidden="1" customWidth="1"/>
    <col min="11538" max="11538" width="11.7109375" style="476" customWidth="1"/>
    <col min="11539" max="11539" width="6.42578125" style="476" bestFit="1" customWidth="1"/>
    <col min="11540" max="11540" width="11.7109375" style="476" customWidth="1"/>
    <col min="11541" max="11541" width="0" style="476" hidden="1" customWidth="1"/>
    <col min="11542" max="11542" width="3.7109375" style="476" customWidth="1"/>
    <col min="11543" max="11543" width="11.140625" style="476" bestFit="1" customWidth="1"/>
    <col min="11544" max="11546" width="10.5703125" style="476"/>
    <col min="11547" max="11547" width="10.140625" style="476" customWidth="1"/>
    <col min="11548" max="11776" width="10.5703125" style="476"/>
    <col min="11777" max="11784" width="0" style="476" hidden="1" customWidth="1"/>
    <col min="11785" max="11787" width="3.7109375" style="476" customWidth="1"/>
    <col min="11788" max="11788" width="12.7109375" style="476" customWidth="1"/>
    <col min="11789" max="11789" width="47.42578125" style="476" customWidth="1"/>
    <col min="11790" max="11793" width="0" style="476" hidden="1" customWidth="1"/>
    <col min="11794" max="11794" width="11.7109375" style="476" customWidth="1"/>
    <col min="11795" max="11795" width="6.42578125" style="476" bestFit="1" customWidth="1"/>
    <col min="11796" max="11796" width="11.7109375" style="476" customWidth="1"/>
    <col min="11797" max="11797" width="0" style="476" hidden="1" customWidth="1"/>
    <col min="11798" max="11798" width="3.7109375" style="476" customWidth="1"/>
    <col min="11799" max="11799" width="11.140625" style="476" bestFit="1" customWidth="1"/>
    <col min="11800" max="11802" width="10.5703125" style="476"/>
    <col min="11803" max="11803" width="10.140625" style="476" customWidth="1"/>
    <col min="11804" max="12032" width="10.5703125" style="476"/>
    <col min="12033" max="12040" width="0" style="476" hidden="1" customWidth="1"/>
    <col min="12041" max="12043" width="3.7109375" style="476" customWidth="1"/>
    <col min="12044" max="12044" width="12.7109375" style="476" customWidth="1"/>
    <col min="12045" max="12045" width="47.42578125" style="476" customWidth="1"/>
    <col min="12046" max="12049" width="0" style="476" hidden="1" customWidth="1"/>
    <col min="12050" max="12050" width="11.7109375" style="476" customWidth="1"/>
    <col min="12051" max="12051" width="6.42578125" style="476" bestFit="1" customWidth="1"/>
    <col min="12052" max="12052" width="11.7109375" style="476" customWidth="1"/>
    <col min="12053" max="12053" width="0" style="476" hidden="1" customWidth="1"/>
    <col min="12054" max="12054" width="3.7109375" style="476" customWidth="1"/>
    <col min="12055" max="12055" width="11.140625" style="476" bestFit="1" customWidth="1"/>
    <col min="12056" max="12058" width="10.5703125" style="476"/>
    <col min="12059" max="12059" width="10.140625" style="476" customWidth="1"/>
    <col min="12060" max="12288" width="10.5703125" style="476"/>
    <col min="12289" max="12296" width="0" style="476" hidden="1" customWidth="1"/>
    <col min="12297" max="12299" width="3.7109375" style="476" customWidth="1"/>
    <col min="12300" max="12300" width="12.7109375" style="476" customWidth="1"/>
    <col min="12301" max="12301" width="47.42578125" style="476" customWidth="1"/>
    <col min="12302" max="12305" width="0" style="476" hidden="1" customWidth="1"/>
    <col min="12306" max="12306" width="11.7109375" style="476" customWidth="1"/>
    <col min="12307" max="12307" width="6.42578125" style="476" bestFit="1" customWidth="1"/>
    <col min="12308" max="12308" width="11.7109375" style="476" customWidth="1"/>
    <col min="12309" max="12309" width="0" style="476" hidden="1" customWidth="1"/>
    <col min="12310" max="12310" width="3.7109375" style="476" customWidth="1"/>
    <col min="12311" max="12311" width="11.140625" style="476" bestFit="1" customWidth="1"/>
    <col min="12312" max="12314" width="10.5703125" style="476"/>
    <col min="12315" max="12315" width="10.140625" style="476" customWidth="1"/>
    <col min="12316" max="12544" width="10.5703125" style="476"/>
    <col min="12545" max="12552" width="0" style="476" hidden="1" customWidth="1"/>
    <col min="12553" max="12555" width="3.7109375" style="476" customWidth="1"/>
    <col min="12556" max="12556" width="12.7109375" style="476" customWidth="1"/>
    <col min="12557" max="12557" width="47.42578125" style="476" customWidth="1"/>
    <col min="12558" max="12561" width="0" style="476" hidden="1" customWidth="1"/>
    <col min="12562" max="12562" width="11.7109375" style="476" customWidth="1"/>
    <col min="12563" max="12563" width="6.42578125" style="476" bestFit="1" customWidth="1"/>
    <col min="12564" max="12564" width="11.7109375" style="476" customWidth="1"/>
    <col min="12565" max="12565" width="0" style="476" hidden="1" customWidth="1"/>
    <col min="12566" max="12566" width="3.7109375" style="476" customWidth="1"/>
    <col min="12567" max="12567" width="11.140625" style="476" bestFit="1" customWidth="1"/>
    <col min="12568" max="12570" width="10.5703125" style="476"/>
    <col min="12571" max="12571" width="10.140625" style="476" customWidth="1"/>
    <col min="12572" max="12800" width="10.5703125" style="476"/>
    <col min="12801" max="12808" width="0" style="476" hidden="1" customWidth="1"/>
    <col min="12809" max="12811" width="3.7109375" style="476" customWidth="1"/>
    <col min="12812" max="12812" width="12.7109375" style="476" customWidth="1"/>
    <col min="12813" max="12813" width="47.42578125" style="476" customWidth="1"/>
    <col min="12814" max="12817" width="0" style="476" hidden="1" customWidth="1"/>
    <col min="12818" max="12818" width="11.7109375" style="476" customWidth="1"/>
    <col min="12819" max="12819" width="6.42578125" style="476" bestFit="1" customWidth="1"/>
    <col min="12820" max="12820" width="11.7109375" style="476" customWidth="1"/>
    <col min="12821" max="12821" width="0" style="476" hidden="1" customWidth="1"/>
    <col min="12822" max="12822" width="3.7109375" style="476" customWidth="1"/>
    <col min="12823" max="12823" width="11.140625" style="476" bestFit="1" customWidth="1"/>
    <col min="12824" max="12826" width="10.5703125" style="476"/>
    <col min="12827" max="12827" width="10.140625" style="476" customWidth="1"/>
    <col min="12828" max="13056" width="10.5703125" style="476"/>
    <col min="13057" max="13064" width="0" style="476" hidden="1" customWidth="1"/>
    <col min="13065" max="13067" width="3.7109375" style="476" customWidth="1"/>
    <col min="13068" max="13068" width="12.7109375" style="476" customWidth="1"/>
    <col min="13069" max="13069" width="47.42578125" style="476" customWidth="1"/>
    <col min="13070" max="13073" width="0" style="476" hidden="1" customWidth="1"/>
    <col min="13074" max="13074" width="11.7109375" style="476" customWidth="1"/>
    <col min="13075" max="13075" width="6.42578125" style="476" bestFit="1" customWidth="1"/>
    <col min="13076" max="13076" width="11.7109375" style="476" customWidth="1"/>
    <col min="13077" max="13077" width="0" style="476" hidden="1" customWidth="1"/>
    <col min="13078" max="13078" width="3.7109375" style="476" customWidth="1"/>
    <col min="13079" max="13079" width="11.140625" style="476" bestFit="1" customWidth="1"/>
    <col min="13080" max="13082" width="10.5703125" style="476"/>
    <col min="13083" max="13083" width="10.140625" style="476" customWidth="1"/>
    <col min="13084" max="13312" width="10.5703125" style="476"/>
    <col min="13313" max="13320" width="0" style="476" hidden="1" customWidth="1"/>
    <col min="13321" max="13323" width="3.7109375" style="476" customWidth="1"/>
    <col min="13324" max="13324" width="12.7109375" style="476" customWidth="1"/>
    <col min="13325" max="13325" width="47.42578125" style="476" customWidth="1"/>
    <col min="13326" max="13329" width="0" style="476" hidden="1" customWidth="1"/>
    <col min="13330" max="13330" width="11.7109375" style="476" customWidth="1"/>
    <col min="13331" max="13331" width="6.42578125" style="476" bestFit="1" customWidth="1"/>
    <col min="13332" max="13332" width="11.7109375" style="476" customWidth="1"/>
    <col min="13333" max="13333" width="0" style="476" hidden="1" customWidth="1"/>
    <col min="13334" max="13334" width="3.7109375" style="476" customWidth="1"/>
    <col min="13335" max="13335" width="11.140625" style="476" bestFit="1" customWidth="1"/>
    <col min="13336" max="13338" width="10.5703125" style="476"/>
    <col min="13339" max="13339" width="10.140625" style="476" customWidth="1"/>
    <col min="13340" max="13568" width="10.5703125" style="476"/>
    <col min="13569" max="13576" width="0" style="476" hidden="1" customWidth="1"/>
    <col min="13577" max="13579" width="3.7109375" style="476" customWidth="1"/>
    <col min="13580" max="13580" width="12.7109375" style="476" customWidth="1"/>
    <col min="13581" max="13581" width="47.42578125" style="476" customWidth="1"/>
    <col min="13582" max="13585" width="0" style="476" hidden="1" customWidth="1"/>
    <col min="13586" max="13586" width="11.7109375" style="476" customWidth="1"/>
    <col min="13587" max="13587" width="6.42578125" style="476" bestFit="1" customWidth="1"/>
    <col min="13588" max="13588" width="11.7109375" style="476" customWidth="1"/>
    <col min="13589" max="13589" width="0" style="476" hidden="1" customWidth="1"/>
    <col min="13590" max="13590" width="3.7109375" style="476" customWidth="1"/>
    <col min="13591" max="13591" width="11.140625" style="476" bestFit="1" customWidth="1"/>
    <col min="13592" max="13594" width="10.5703125" style="476"/>
    <col min="13595" max="13595" width="10.140625" style="476" customWidth="1"/>
    <col min="13596" max="13824" width="10.5703125" style="476"/>
    <col min="13825" max="13832" width="0" style="476" hidden="1" customWidth="1"/>
    <col min="13833" max="13835" width="3.7109375" style="476" customWidth="1"/>
    <col min="13836" max="13836" width="12.7109375" style="476" customWidth="1"/>
    <col min="13837" max="13837" width="47.42578125" style="476" customWidth="1"/>
    <col min="13838" max="13841" width="0" style="476" hidden="1" customWidth="1"/>
    <col min="13842" max="13842" width="11.7109375" style="476" customWidth="1"/>
    <col min="13843" max="13843" width="6.42578125" style="476" bestFit="1" customWidth="1"/>
    <col min="13844" max="13844" width="11.7109375" style="476" customWidth="1"/>
    <col min="13845" max="13845" width="0" style="476" hidden="1" customWidth="1"/>
    <col min="13846" max="13846" width="3.7109375" style="476" customWidth="1"/>
    <col min="13847" max="13847" width="11.140625" style="476" bestFit="1" customWidth="1"/>
    <col min="13848" max="13850" width="10.5703125" style="476"/>
    <col min="13851" max="13851" width="10.140625" style="476" customWidth="1"/>
    <col min="13852" max="14080" width="10.5703125" style="476"/>
    <col min="14081" max="14088" width="0" style="476" hidden="1" customWidth="1"/>
    <col min="14089" max="14091" width="3.7109375" style="476" customWidth="1"/>
    <col min="14092" max="14092" width="12.7109375" style="476" customWidth="1"/>
    <col min="14093" max="14093" width="47.42578125" style="476" customWidth="1"/>
    <col min="14094" max="14097" width="0" style="476" hidden="1" customWidth="1"/>
    <col min="14098" max="14098" width="11.7109375" style="476" customWidth="1"/>
    <col min="14099" max="14099" width="6.42578125" style="476" bestFit="1" customWidth="1"/>
    <col min="14100" max="14100" width="11.7109375" style="476" customWidth="1"/>
    <col min="14101" max="14101" width="0" style="476" hidden="1" customWidth="1"/>
    <col min="14102" max="14102" width="3.7109375" style="476" customWidth="1"/>
    <col min="14103" max="14103" width="11.140625" style="476" bestFit="1" customWidth="1"/>
    <col min="14104" max="14106" width="10.5703125" style="476"/>
    <col min="14107" max="14107" width="10.140625" style="476" customWidth="1"/>
    <col min="14108" max="14336" width="10.5703125" style="476"/>
    <col min="14337" max="14344" width="0" style="476" hidden="1" customWidth="1"/>
    <col min="14345" max="14347" width="3.7109375" style="476" customWidth="1"/>
    <col min="14348" max="14348" width="12.7109375" style="476" customWidth="1"/>
    <col min="14349" max="14349" width="47.42578125" style="476" customWidth="1"/>
    <col min="14350" max="14353" width="0" style="476" hidden="1" customWidth="1"/>
    <col min="14354" max="14354" width="11.7109375" style="476" customWidth="1"/>
    <col min="14355" max="14355" width="6.42578125" style="476" bestFit="1" customWidth="1"/>
    <col min="14356" max="14356" width="11.7109375" style="476" customWidth="1"/>
    <col min="14357" max="14357" width="0" style="476" hidden="1" customWidth="1"/>
    <col min="14358" max="14358" width="3.7109375" style="476" customWidth="1"/>
    <col min="14359" max="14359" width="11.140625" style="476" bestFit="1" customWidth="1"/>
    <col min="14360" max="14362" width="10.5703125" style="476"/>
    <col min="14363" max="14363" width="10.140625" style="476" customWidth="1"/>
    <col min="14364" max="14592" width="10.5703125" style="476"/>
    <col min="14593" max="14600" width="0" style="476" hidden="1" customWidth="1"/>
    <col min="14601" max="14603" width="3.7109375" style="476" customWidth="1"/>
    <col min="14604" max="14604" width="12.7109375" style="476" customWidth="1"/>
    <col min="14605" max="14605" width="47.42578125" style="476" customWidth="1"/>
    <col min="14606" max="14609" width="0" style="476" hidden="1" customWidth="1"/>
    <col min="14610" max="14610" width="11.7109375" style="476" customWidth="1"/>
    <col min="14611" max="14611" width="6.42578125" style="476" bestFit="1" customWidth="1"/>
    <col min="14612" max="14612" width="11.7109375" style="476" customWidth="1"/>
    <col min="14613" max="14613" width="0" style="476" hidden="1" customWidth="1"/>
    <col min="14614" max="14614" width="3.7109375" style="476" customWidth="1"/>
    <col min="14615" max="14615" width="11.140625" style="476" bestFit="1" customWidth="1"/>
    <col min="14616" max="14618" width="10.5703125" style="476"/>
    <col min="14619" max="14619" width="10.140625" style="476" customWidth="1"/>
    <col min="14620" max="14848" width="10.5703125" style="476"/>
    <col min="14849" max="14856" width="0" style="476" hidden="1" customWidth="1"/>
    <col min="14857" max="14859" width="3.7109375" style="476" customWidth="1"/>
    <col min="14860" max="14860" width="12.7109375" style="476" customWidth="1"/>
    <col min="14861" max="14861" width="47.42578125" style="476" customWidth="1"/>
    <col min="14862" max="14865" width="0" style="476" hidden="1" customWidth="1"/>
    <col min="14866" max="14866" width="11.7109375" style="476" customWidth="1"/>
    <col min="14867" max="14867" width="6.42578125" style="476" bestFit="1" customWidth="1"/>
    <col min="14868" max="14868" width="11.7109375" style="476" customWidth="1"/>
    <col min="14869" max="14869" width="0" style="476" hidden="1" customWidth="1"/>
    <col min="14870" max="14870" width="3.7109375" style="476" customWidth="1"/>
    <col min="14871" max="14871" width="11.140625" style="476" bestFit="1" customWidth="1"/>
    <col min="14872" max="14874" width="10.5703125" style="476"/>
    <col min="14875" max="14875" width="10.140625" style="476" customWidth="1"/>
    <col min="14876" max="15104" width="10.5703125" style="476"/>
    <col min="15105" max="15112" width="0" style="476" hidden="1" customWidth="1"/>
    <col min="15113" max="15115" width="3.7109375" style="476" customWidth="1"/>
    <col min="15116" max="15116" width="12.7109375" style="476" customWidth="1"/>
    <col min="15117" max="15117" width="47.42578125" style="476" customWidth="1"/>
    <col min="15118" max="15121" width="0" style="476" hidden="1" customWidth="1"/>
    <col min="15122" max="15122" width="11.7109375" style="476" customWidth="1"/>
    <col min="15123" max="15123" width="6.42578125" style="476" bestFit="1" customWidth="1"/>
    <col min="15124" max="15124" width="11.7109375" style="476" customWidth="1"/>
    <col min="15125" max="15125" width="0" style="476" hidden="1" customWidth="1"/>
    <col min="15126" max="15126" width="3.7109375" style="476" customWidth="1"/>
    <col min="15127" max="15127" width="11.140625" style="476" bestFit="1" customWidth="1"/>
    <col min="15128" max="15130" width="10.5703125" style="476"/>
    <col min="15131" max="15131" width="10.140625" style="476" customWidth="1"/>
    <col min="15132" max="15360" width="10.5703125" style="476"/>
    <col min="15361" max="15368" width="0" style="476" hidden="1" customWidth="1"/>
    <col min="15369" max="15371" width="3.7109375" style="476" customWidth="1"/>
    <col min="15372" max="15372" width="12.7109375" style="476" customWidth="1"/>
    <col min="15373" max="15373" width="47.42578125" style="476" customWidth="1"/>
    <col min="15374" max="15377" width="0" style="476" hidden="1" customWidth="1"/>
    <col min="15378" max="15378" width="11.7109375" style="476" customWidth="1"/>
    <col min="15379" max="15379" width="6.42578125" style="476" bestFit="1" customWidth="1"/>
    <col min="15380" max="15380" width="11.7109375" style="476" customWidth="1"/>
    <col min="15381" max="15381" width="0" style="476" hidden="1" customWidth="1"/>
    <col min="15382" max="15382" width="3.7109375" style="476" customWidth="1"/>
    <col min="15383" max="15383" width="11.140625" style="476" bestFit="1" customWidth="1"/>
    <col min="15384" max="15386" width="10.5703125" style="476"/>
    <col min="15387" max="15387" width="10.140625" style="476" customWidth="1"/>
    <col min="15388" max="15616" width="10.5703125" style="476"/>
    <col min="15617" max="15624" width="0" style="476" hidden="1" customWidth="1"/>
    <col min="15625" max="15627" width="3.7109375" style="476" customWidth="1"/>
    <col min="15628" max="15628" width="12.7109375" style="476" customWidth="1"/>
    <col min="15629" max="15629" width="47.42578125" style="476" customWidth="1"/>
    <col min="15630" max="15633" width="0" style="476" hidden="1" customWidth="1"/>
    <col min="15634" max="15634" width="11.7109375" style="476" customWidth="1"/>
    <col min="15635" max="15635" width="6.42578125" style="476" bestFit="1" customWidth="1"/>
    <col min="15636" max="15636" width="11.7109375" style="476" customWidth="1"/>
    <col min="15637" max="15637" width="0" style="476" hidden="1" customWidth="1"/>
    <col min="15638" max="15638" width="3.7109375" style="476" customWidth="1"/>
    <col min="15639" max="15639" width="11.140625" style="476" bestFit="1" customWidth="1"/>
    <col min="15640" max="15642" width="10.5703125" style="476"/>
    <col min="15643" max="15643" width="10.140625" style="476" customWidth="1"/>
    <col min="15644" max="15872" width="10.5703125" style="476"/>
    <col min="15873" max="15880" width="0" style="476" hidden="1" customWidth="1"/>
    <col min="15881" max="15883" width="3.7109375" style="476" customWidth="1"/>
    <col min="15884" max="15884" width="12.7109375" style="476" customWidth="1"/>
    <col min="15885" max="15885" width="47.42578125" style="476" customWidth="1"/>
    <col min="15886" max="15889" width="0" style="476" hidden="1" customWidth="1"/>
    <col min="15890" max="15890" width="11.7109375" style="476" customWidth="1"/>
    <col min="15891" max="15891" width="6.42578125" style="476" bestFit="1" customWidth="1"/>
    <col min="15892" max="15892" width="11.7109375" style="476" customWidth="1"/>
    <col min="15893" max="15893" width="0" style="476" hidden="1" customWidth="1"/>
    <col min="15894" max="15894" width="3.7109375" style="476" customWidth="1"/>
    <col min="15895" max="15895" width="11.140625" style="476" bestFit="1" customWidth="1"/>
    <col min="15896" max="15898" width="10.5703125" style="476"/>
    <col min="15899" max="15899" width="10.140625" style="476" customWidth="1"/>
    <col min="15900" max="16128" width="10.5703125" style="476"/>
    <col min="16129" max="16136" width="0" style="476" hidden="1" customWidth="1"/>
    <col min="16137" max="16139" width="3.7109375" style="476" customWidth="1"/>
    <col min="16140" max="16140" width="12.7109375" style="476" customWidth="1"/>
    <col min="16141" max="16141" width="47.42578125" style="476" customWidth="1"/>
    <col min="16142" max="16145" width="0" style="476" hidden="1" customWidth="1"/>
    <col min="16146" max="16146" width="11.7109375" style="476" customWidth="1"/>
    <col min="16147" max="16147" width="6.42578125" style="476" bestFit="1" customWidth="1"/>
    <col min="16148" max="16148" width="11.7109375" style="476" customWidth="1"/>
    <col min="16149" max="16149" width="0" style="476" hidden="1" customWidth="1"/>
    <col min="16150" max="16150" width="3.7109375" style="476" customWidth="1"/>
    <col min="16151" max="16151" width="11.140625" style="476" bestFit="1" customWidth="1"/>
    <col min="16152" max="16154" width="10.5703125" style="476"/>
    <col min="16155" max="16155" width="10.140625" style="476" customWidth="1"/>
    <col min="16156" max="16384" width="10.5703125" style="476"/>
  </cols>
  <sheetData>
    <row r="1" spans="7:34" hidden="1"/>
    <row r="2" spans="7:34" hidden="1"/>
    <row r="3" spans="7:34" hidden="1"/>
    <row r="4" spans="7:34" ht="3" customHeight="1">
      <c r="J4" s="481"/>
      <c r="K4" s="481"/>
      <c r="L4" s="477"/>
      <c r="M4" s="477"/>
      <c r="N4" s="477"/>
      <c r="O4" s="484"/>
      <c r="P4" s="484"/>
      <c r="Q4" s="484"/>
      <c r="R4" s="484"/>
      <c r="S4" s="484"/>
      <c r="T4" s="484"/>
      <c r="U4" s="477"/>
    </row>
    <row r="5" spans="7:34" ht="22.5" customHeight="1">
      <c r="J5" s="481"/>
      <c r="K5" s="481"/>
      <c r="L5" s="1217" t="s">
        <v>657</v>
      </c>
      <c r="M5" s="1217"/>
      <c r="N5" s="1217"/>
      <c r="O5" s="1217"/>
      <c r="P5" s="1217"/>
      <c r="Q5" s="1217"/>
      <c r="R5" s="1217"/>
      <c r="S5" s="1217"/>
      <c r="T5" s="1217"/>
      <c r="U5" s="497"/>
    </row>
    <row r="6" spans="7:34" ht="3" customHeight="1">
      <c r="J6" s="481"/>
      <c r="K6" s="481"/>
      <c r="L6" s="477"/>
      <c r="M6" s="477"/>
      <c r="N6" s="477"/>
      <c r="O6" s="480"/>
      <c r="P6" s="480"/>
      <c r="Q6" s="480"/>
      <c r="R6" s="480"/>
      <c r="S6" s="480"/>
      <c r="T6" s="480"/>
      <c r="U6" s="477"/>
    </row>
    <row r="7" spans="7:34" s="523" customFormat="1" ht="22.5">
      <c r="G7" s="531"/>
      <c r="H7" s="531"/>
      <c r="I7" s="531"/>
      <c r="J7" s="529"/>
      <c r="K7" s="529"/>
      <c r="L7" s="524"/>
      <c r="M7" s="617" t="s">
        <v>502</v>
      </c>
      <c r="N7" s="666"/>
      <c r="O7" s="1249" t="str">
        <f>IF(NameOrPr_ch="",IF(NameOrPr="","",NameOrPr),NameOrPr_ch)</f>
        <v>Министерство тарифного регулирования и энергетики Челябинской области</v>
      </c>
      <c r="P7" s="1250"/>
      <c r="Q7" s="1250"/>
      <c r="R7" s="1250"/>
      <c r="S7" s="1250"/>
      <c r="T7" s="1251"/>
      <c r="U7" s="669"/>
      <c r="X7" s="585"/>
      <c r="Y7" s="585"/>
      <c r="Z7" s="585"/>
      <c r="AA7" s="585"/>
      <c r="AB7" s="585"/>
      <c r="AC7" s="585"/>
      <c r="AD7" s="585"/>
      <c r="AE7" s="585"/>
      <c r="AF7" s="585"/>
      <c r="AG7" s="585"/>
      <c r="AH7" s="585"/>
    </row>
    <row r="8" spans="7:34" s="491" customFormat="1" ht="18.75">
      <c r="G8" s="490"/>
      <c r="H8" s="490"/>
      <c r="L8" s="499"/>
      <c r="M8" s="617" t="s">
        <v>596</v>
      </c>
      <c r="N8" s="666"/>
      <c r="O8" s="1249" t="str">
        <f>IF(datePr_ch="",IF(datePr="","",datePr),datePr_ch)</f>
        <v>05.12.2022</v>
      </c>
      <c r="P8" s="1250"/>
      <c r="Q8" s="1250"/>
      <c r="R8" s="1250"/>
      <c r="S8" s="1250"/>
      <c r="T8" s="1251"/>
      <c r="U8" s="667"/>
      <c r="X8" s="505"/>
      <c r="Y8" s="505"/>
      <c r="Z8" s="505"/>
      <c r="AA8" s="505"/>
      <c r="AB8" s="505"/>
      <c r="AC8" s="505"/>
      <c r="AD8" s="505"/>
      <c r="AE8" s="505"/>
      <c r="AF8" s="505"/>
      <c r="AG8" s="505"/>
      <c r="AH8" s="505"/>
    </row>
    <row r="9" spans="7:34" s="491" customFormat="1" ht="18.75">
      <c r="G9" s="490"/>
      <c r="H9" s="490"/>
      <c r="L9" s="552"/>
      <c r="M9" s="617" t="s">
        <v>595</v>
      </c>
      <c r="N9" s="666"/>
      <c r="O9" s="1249" t="str">
        <f>IF(numberPr_ch="",IF(numberPr="","",numberPr),numberPr_ch)</f>
        <v>105/9</v>
      </c>
      <c r="P9" s="1250"/>
      <c r="Q9" s="1250"/>
      <c r="R9" s="1250"/>
      <c r="S9" s="1250"/>
      <c r="T9" s="1251"/>
      <c r="U9" s="667"/>
      <c r="X9" s="505"/>
      <c r="Y9" s="505"/>
      <c r="Z9" s="505"/>
      <c r="AA9" s="505"/>
      <c r="AB9" s="505"/>
      <c r="AC9" s="505"/>
      <c r="AD9" s="505"/>
      <c r="AE9" s="505"/>
      <c r="AF9" s="505"/>
      <c r="AG9" s="505"/>
      <c r="AH9" s="505"/>
    </row>
    <row r="10" spans="7:34" s="491" customFormat="1" ht="18.75">
      <c r="G10" s="490"/>
      <c r="H10" s="490"/>
      <c r="L10" s="552"/>
      <c r="M10" s="617" t="s">
        <v>501</v>
      </c>
      <c r="N10" s="666"/>
      <c r="O10" s="1249" t="str">
        <f>IF(IstPub_ch="",IF(IstPub="","",IstPub),IstPub_ch)</f>
        <v>Официальный сайт Министерства тарифного регулирования и энергетики Челябинской области</v>
      </c>
      <c r="P10" s="1250"/>
      <c r="Q10" s="1250"/>
      <c r="R10" s="1250"/>
      <c r="S10" s="1250"/>
      <c r="T10" s="1251"/>
      <c r="U10" s="667"/>
      <c r="X10" s="505"/>
      <c r="Y10" s="505"/>
      <c r="Z10" s="505"/>
      <c r="AA10" s="505"/>
      <c r="AB10" s="505"/>
      <c r="AC10" s="505"/>
      <c r="AD10" s="505"/>
      <c r="AE10" s="505"/>
      <c r="AF10" s="505"/>
      <c r="AG10" s="505"/>
      <c r="AH10" s="505"/>
    </row>
    <row r="11" spans="7:34" s="491" customFormat="1" ht="11.25" hidden="1">
      <c r="G11" s="490"/>
      <c r="H11" s="490"/>
      <c r="L11" s="1218"/>
      <c r="M11" s="1218"/>
      <c r="N11" s="488"/>
      <c r="O11" s="1253"/>
      <c r="P11" s="1253"/>
      <c r="Q11" s="1253"/>
      <c r="R11" s="1253"/>
      <c r="S11" s="1253"/>
      <c r="T11" s="1253"/>
      <c r="U11" s="503" t="s">
        <v>373</v>
      </c>
      <c r="X11" s="505"/>
      <c r="Y11" s="505"/>
      <c r="Z11" s="505"/>
      <c r="AA11" s="505"/>
      <c r="AB11" s="505"/>
      <c r="AC11" s="505"/>
      <c r="AD11" s="505"/>
      <c r="AE11" s="505"/>
      <c r="AF11" s="505"/>
      <c r="AG11" s="505"/>
      <c r="AH11" s="505"/>
    </row>
    <row r="12" spans="7:34">
      <c r="J12" s="481"/>
      <c r="K12" s="481"/>
      <c r="L12" s="477"/>
      <c r="M12" s="477"/>
      <c r="N12" s="477"/>
      <c r="O12" s="1248"/>
      <c r="P12" s="1248"/>
      <c r="Q12" s="1248"/>
      <c r="R12" s="1248"/>
      <c r="S12" s="1248"/>
      <c r="T12" s="1248"/>
      <c r="U12" s="1248"/>
    </row>
    <row r="13" spans="7:34">
      <c r="J13" s="481"/>
      <c r="K13" s="481"/>
      <c r="L13" s="1149" t="s">
        <v>454</v>
      </c>
      <c r="M13" s="1149"/>
      <c r="N13" s="1149"/>
      <c r="O13" s="1149"/>
      <c r="P13" s="1149"/>
      <c r="Q13" s="1149"/>
      <c r="R13" s="1149"/>
      <c r="S13" s="1149"/>
      <c r="T13" s="1149"/>
      <c r="U13" s="1149"/>
      <c r="V13" s="1149"/>
      <c r="W13" s="1149" t="s">
        <v>455</v>
      </c>
    </row>
    <row r="14" spans="7:34" ht="14.25" customHeight="1">
      <c r="J14" s="481"/>
      <c r="K14" s="481"/>
      <c r="L14" s="1230" t="s">
        <v>92</v>
      </c>
      <c r="M14" s="1230" t="s">
        <v>639</v>
      </c>
      <c r="N14" s="521"/>
      <c r="O14" s="1231" t="s">
        <v>641</v>
      </c>
      <c r="P14" s="1232"/>
      <c r="Q14" s="1232"/>
      <c r="R14" s="1232"/>
      <c r="S14" s="1232"/>
      <c r="T14" s="1233"/>
      <c r="U14" s="1214" t="s">
        <v>341</v>
      </c>
      <c r="V14" s="1227" t="s">
        <v>275</v>
      </c>
      <c r="W14" s="1149"/>
    </row>
    <row r="15" spans="7:34" s="523" customFormat="1" ht="14.25" customHeight="1">
      <c r="G15" s="531"/>
      <c r="H15" s="531"/>
      <c r="I15" s="531"/>
      <c r="J15" s="529"/>
      <c r="K15" s="529"/>
      <c r="L15" s="1230"/>
      <c r="M15" s="1230"/>
      <c r="N15" s="521"/>
      <c r="O15" s="1236" t="s">
        <v>605</v>
      </c>
      <c r="P15" s="1234" t="s">
        <v>271</v>
      </c>
      <c r="Q15" s="1235"/>
      <c r="R15" s="1212" t="s">
        <v>654</v>
      </c>
      <c r="S15" s="1212"/>
      <c r="T15" s="1213"/>
      <c r="U15" s="1215"/>
      <c r="V15" s="1228"/>
      <c r="W15" s="1149"/>
      <c r="X15" s="585"/>
      <c r="Y15" s="585"/>
      <c r="Z15" s="585"/>
      <c r="AA15" s="585"/>
      <c r="AB15" s="585"/>
      <c r="AC15" s="585"/>
      <c r="AD15" s="585"/>
      <c r="AE15" s="585"/>
      <c r="AF15" s="585"/>
      <c r="AG15" s="585"/>
      <c r="AH15" s="585"/>
    </row>
    <row r="16" spans="7:34" ht="33.75">
      <c r="J16" s="481"/>
      <c r="K16" s="481"/>
      <c r="L16" s="1230"/>
      <c r="M16" s="1230"/>
      <c r="N16" s="520"/>
      <c r="O16" s="1237"/>
      <c r="P16" s="535" t="s">
        <v>765</v>
      </c>
      <c r="Q16" s="535" t="s">
        <v>766</v>
      </c>
      <c r="R16" s="536" t="s">
        <v>274</v>
      </c>
      <c r="S16" s="1225" t="s">
        <v>273</v>
      </c>
      <c r="T16" s="1226"/>
      <c r="U16" s="1216"/>
      <c r="V16" s="1229"/>
      <c r="W16" s="1149"/>
    </row>
    <row r="17" spans="1:34">
      <c r="J17" s="481"/>
      <c r="K17" s="489">
        <v>1</v>
      </c>
      <c r="L17" s="478" t="s">
        <v>93</v>
      </c>
      <c r="M17" s="478" t="s">
        <v>49</v>
      </c>
      <c r="N17" s="496" t="s">
        <v>49</v>
      </c>
      <c r="O17" s="487">
        <f ca="1">OFFSET(O17,0,-1)+1</f>
        <v>3</v>
      </c>
      <c r="P17" s="487">
        <f ca="1">OFFSET(P17,0,-1)+1</f>
        <v>4</v>
      </c>
      <c r="Q17" s="487">
        <f ca="1">OFFSET(Q17,0,-1)+1</f>
        <v>5</v>
      </c>
      <c r="R17" s="487">
        <f ca="1">OFFSET(R17,0,-1)+1</f>
        <v>6</v>
      </c>
      <c r="S17" s="1219">
        <f ca="1">OFFSET(S17,0,-1)+1</f>
        <v>7</v>
      </c>
      <c r="T17" s="1219"/>
      <c r="U17" s="487">
        <f ca="1">OFFSET(U17,0,-2)+1</f>
        <v>8</v>
      </c>
      <c r="V17" s="495">
        <f ca="1">OFFSET(V17,0,-1)</f>
        <v>8</v>
      </c>
      <c r="W17" s="487">
        <f ca="1">OFFSET(W17,0,-1)+1</f>
        <v>9</v>
      </c>
    </row>
    <row r="18" spans="1:34" ht="22.5">
      <c r="A18" s="1203">
        <v>1</v>
      </c>
      <c r="B18" s="940"/>
      <c r="C18" s="940"/>
      <c r="D18" s="940"/>
      <c r="E18" s="941"/>
      <c r="F18" s="942"/>
      <c r="G18" s="942"/>
      <c r="H18" s="942"/>
      <c r="I18" s="943"/>
      <c r="J18" s="938"/>
      <c r="K18" s="945"/>
      <c r="L18" s="593">
        <f>mergeValue(A18)</f>
        <v>1</v>
      </c>
      <c r="M18" s="641" t="s">
        <v>20</v>
      </c>
      <c r="N18" s="580"/>
      <c r="O18" s="1245"/>
      <c r="P18" s="1245"/>
      <c r="Q18" s="1245"/>
      <c r="R18" s="1245"/>
      <c r="S18" s="1245"/>
      <c r="T18" s="1245"/>
      <c r="U18" s="1245"/>
      <c r="V18" s="1245"/>
      <c r="W18" s="630" t="s">
        <v>658</v>
      </c>
    </row>
    <row r="19" spans="1:34" ht="22.5">
      <c r="A19" s="1203"/>
      <c r="B19" s="1203">
        <v>1</v>
      </c>
      <c r="C19" s="940"/>
      <c r="D19" s="940"/>
      <c r="E19" s="942"/>
      <c r="F19" s="942"/>
      <c r="G19" s="942"/>
      <c r="H19" s="942"/>
      <c r="I19" s="937"/>
      <c r="J19" s="936"/>
      <c r="K19" s="939"/>
      <c r="L19" s="593" t="str">
        <f>mergeValue(A19) &amp;"."&amp; mergeValue(B19)</f>
        <v>1.1</v>
      </c>
      <c r="M19" s="546" t="s">
        <v>16</v>
      </c>
      <c r="N19" s="580"/>
      <c r="O19" s="1245"/>
      <c r="P19" s="1245"/>
      <c r="Q19" s="1245"/>
      <c r="R19" s="1245"/>
      <c r="S19" s="1245"/>
      <c r="T19" s="1245"/>
      <c r="U19" s="1245"/>
      <c r="V19" s="1245"/>
      <c r="W19" s="630" t="s">
        <v>477</v>
      </c>
    </row>
    <row r="20" spans="1:34" ht="22.5">
      <c r="A20" s="1203"/>
      <c r="B20" s="1203"/>
      <c r="C20" s="1203">
        <v>1</v>
      </c>
      <c r="D20" s="940"/>
      <c r="E20" s="942"/>
      <c r="F20" s="942"/>
      <c r="G20" s="942"/>
      <c r="H20" s="942"/>
      <c r="I20" s="944"/>
      <c r="J20" s="936"/>
      <c r="K20" s="939"/>
      <c r="L20" s="593" t="str">
        <f>mergeValue(A20) &amp;"."&amp; mergeValue(B20)&amp;"."&amp; mergeValue(C20)</f>
        <v>1.1.1</v>
      </c>
      <c r="M20" s="547" t="s">
        <v>7</v>
      </c>
      <c r="N20" s="580"/>
      <c r="O20" s="1245"/>
      <c r="P20" s="1245"/>
      <c r="Q20" s="1245"/>
      <c r="R20" s="1245"/>
      <c r="S20" s="1245"/>
      <c r="T20" s="1245"/>
      <c r="U20" s="1245"/>
      <c r="V20" s="1245"/>
      <c r="W20" s="630" t="s">
        <v>633</v>
      </c>
    </row>
    <row r="21" spans="1:34" ht="22.5">
      <c r="A21" s="1203"/>
      <c r="B21" s="1203"/>
      <c r="C21" s="1203"/>
      <c r="D21" s="1203">
        <v>1</v>
      </c>
      <c r="E21" s="942"/>
      <c r="F21" s="942"/>
      <c r="G21" s="942"/>
      <c r="H21" s="942"/>
      <c r="I21" s="944"/>
      <c r="J21" s="936"/>
      <c r="K21" s="939"/>
      <c r="L21" s="593" t="str">
        <f>mergeValue(A21) &amp;"."&amp; mergeValue(B21)&amp;"."&amp; mergeValue(C21)&amp;"."&amp; mergeValue(D21)</f>
        <v>1.1.1.1</v>
      </c>
      <c r="M21" s="548" t="s">
        <v>22</v>
      </c>
      <c r="N21" s="580"/>
      <c r="O21" s="1245"/>
      <c r="P21" s="1245"/>
      <c r="Q21" s="1245"/>
      <c r="R21" s="1245"/>
      <c r="S21" s="1245"/>
      <c r="T21" s="1245"/>
      <c r="U21" s="1245"/>
      <c r="V21" s="1245"/>
      <c r="W21" s="630" t="s">
        <v>634</v>
      </c>
    </row>
    <row r="22" spans="1:34" ht="11.25" hidden="1" customHeight="1">
      <c r="A22" s="1203"/>
      <c r="B22" s="1203"/>
      <c r="C22" s="1203"/>
      <c r="D22" s="1203"/>
      <c r="E22" s="1203">
        <v>1</v>
      </c>
      <c r="F22" s="942"/>
      <c r="G22" s="942"/>
      <c r="H22" s="940">
        <v>1</v>
      </c>
      <c r="I22" s="1203">
        <v>1</v>
      </c>
      <c r="J22" s="942"/>
      <c r="K22" s="947"/>
      <c r="L22" s="593"/>
      <c r="M22" s="554"/>
      <c r="N22" s="581"/>
      <c r="O22" s="631"/>
      <c r="P22" s="631"/>
      <c r="Q22" s="631"/>
      <c r="R22" s="631"/>
      <c r="S22" s="631"/>
      <c r="T22" s="631"/>
      <c r="U22" s="631"/>
      <c r="V22" s="508"/>
      <c r="W22" s="559"/>
    </row>
    <row r="23" spans="1:34" ht="90">
      <c r="A23" s="1203"/>
      <c r="B23" s="1203"/>
      <c r="C23" s="1203"/>
      <c r="D23" s="1203"/>
      <c r="E23" s="1203"/>
      <c r="F23" s="1203">
        <v>1</v>
      </c>
      <c r="G23" s="940"/>
      <c r="H23" s="940"/>
      <c r="I23" s="1203"/>
      <c r="J23" s="1203">
        <v>1</v>
      </c>
      <c r="K23" s="948"/>
      <c r="L23" s="593" t="str">
        <f>mergeValue(A23) &amp;"."&amp; mergeValue(B23)&amp;"."&amp; mergeValue(C23)&amp;"."&amp; mergeValue(D23)&amp;"."&amp;  mergeValue(F23)</f>
        <v>1.1.1.1.1</v>
      </c>
      <c r="M23" s="555" t="s">
        <v>10</v>
      </c>
      <c r="N23" s="581"/>
      <c r="O23" s="1205"/>
      <c r="P23" s="1205"/>
      <c r="Q23" s="1205"/>
      <c r="R23" s="1205"/>
      <c r="S23" s="1205"/>
      <c r="T23" s="1205"/>
      <c r="U23" s="1205"/>
      <c r="V23" s="1205"/>
      <c r="W23" s="630" t="s">
        <v>635</v>
      </c>
      <c r="Y23" s="504" t="str">
        <f>strCheckUnique(Z23:Z26)</f>
        <v/>
      </c>
      <c r="AA23" s="504"/>
    </row>
    <row r="24" spans="1:34" ht="189" customHeight="1">
      <c r="A24" s="1203"/>
      <c r="B24" s="1203"/>
      <c r="C24" s="1203"/>
      <c r="D24" s="1203"/>
      <c r="E24" s="1203"/>
      <c r="F24" s="1203"/>
      <c r="G24" s="940">
        <v>1</v>
      </c>
      <c r="H24" s="940"/>
      <c r="I24" s="1203"/>
      <c r="J24" s="1203"/>
      <c r="K24" s="948">
        <v>1</v>
      </c>
      <c r="L24" s="593" t="str">
        <f>mergeValue(A24) &amp;"."&amp; mergeValue(B24)&amp;"."&amp; mergeValue(C24)&amp;"."&amp; mergeValue(D24)&amp;"."&amp; mergeValue(F24)&amp;"."&amp; mergeValue(G24)</f>
        <v>1.1.1.1.1.1</v>
      </c>
      <c r="M24" s="1069"/>
      <c r="N24" s="586"/>
      <c r="O24" s="562"/>
      <c r="P24" s="562"/>
      <c r="Q24" s="1094"/>
      <c r="R24" s="1238"/>
      <c r="S24" s="1210" t="s">
        <v>84</v>
      </c>
      <c r="T24" s="1238"/>
      <c r="U24" s="1210" t="s">
        <v>85</v>
      </c>
      <c r="V24" s="578"/>
      <c r="W24" s="1220" t="s">
        <v>659</v>
      </c>
      <c r="X24" s="500" t="str">
        <f>strCheckDate(O25:V25)</f>
        <v/>
      </c>
      <c r="Y24" s="504"/>
      <c r="Z24" s="504" t="str">
        <f>IF(M24="","",M24 )</f>
        <v/>
      </c>
      <c r="AA24" s="504"/>
      <c r="AB24" s="504"/>
      <c r="AC24" s="504"/>
    </row>
    <row r="25" spans="1:34" ht="11.25" hidden="1">
      <c r="A25" s="1203"/>
      <c r="B25" s="1203"/>
      <c r="C25" s="1203"/>
      <c r="D25" s="1203"/>
      <c r="E25" s="1203"/>
      <c r="F25" s="1203"/>
      <c r="G25" s="940"/>
      <c r="H25" s="940"/>
      <c r="I25" s="1203"/>
      <c r="J25" s="1203"/>
      <c r="K25" s="948"/>
      <c r="L25" s="600"/>
      <c r="M25" s="646"/>
      <c r="N25" s="586"/>
      <c r="O25" s="562"/>
      <c r="P25" s="562"/>
      <c r="Q25" s="584" t="str">
        <f>R24 &amp; "-" &amp; T24</f>
        <v>-</v>
      </c>
      <c r="R25" s="1209"/>
      <c r="S25" s="1210"/>
      <c r="T25" s="1209"/>
      <c r="U25" s="1210"/>
      <c r="V25" s="578"/>
      <c r="W25" s="1221"/>
    </row>
    <row r="26" spans="1:34" s="475" customFormat="1" ht="15" customHeight="1">
      <c r="A26" s="1203"/>
      <c r="B26" s="1203"/>
      <c r="C26" s="1203"/>
      <c r="D26" s="1203"/>
      <c r="E26" s="1203"/>
      <c r="F26" s="1203"/>
      <c r="G26" s="942"/>
      <c r="H26" s="940"/>
      <c r="I26" s="1203"/>
      <c r="J26" s="1203"/>
      <c r="K26" s="947"/>
      <c r="L26" s="538"/>
      <c r="M26" s="556" t="s">
        <v>25</v>
      </c>
      <c r="N26" s="551"/>
      <c r="O26" s="545"/>
      <c r="P26" s="545"/>
      <c r="Q26" s="545"/>
      <c r="R26" s="573"/>
      <c r="S26" s="564"/>
      <c r="T26" s="563"/>
      <c r="U26" s="551"/>
      <c r="V26" s="560"/>
      <c r="W26" s="1222"/>
      <c r="X26" s="501"/>
      <c r="Y26" s="501"/>
      <c r="Z26" s="501"/>
      <c r="AA26" s="501"/>
      <c r="AB26" s="501"/>
      <c r="AC26" s="501"/>
      <c r="AD26" s="501"/>
      <c r="AE26" s="501"/>
      <c r="AF26" s="501"/>
      <c r="AG26" s="501"/>
      <c r="AH26" s="501"/>
    </row>
    <row r="27" spans="1:34" s="475" customFormat="1" ht="15" customHeight="1">
      <c r="A27" s="1203"/>
      <c r="B27" s="1203"/>
      <c r="C27" s="1203"/>
      <c r="D27" s="1203"/>
      <c r="E27" s="1203"/>
      <c r="F27" s="942"/>
      <c r="G27" s="942"/>
      <c r="H27" s="940"/>
      <c r="I27" s="1203"/>
      <c r="J27" s="942"/>
      <c r="K27" s="947"/>
      <c r="L27" s="538"/>
      <c r="M27" s="551" t="s">
        <v>11</v>
      </c>
      <c r="N27" s="550"/>
      <c r="O27" s="545"/>
      <c r="P27" s="545"/>
      <c r="Q27" s="545"/>
      <c r="R27" s="573"/>
      <c r="S27" s="564"/>
      <c r="T27" s="563"/>
      <c r="U27" s="550"/>
      <c r="V27" s="564"/>
      <c r="W27" s="560"/>
      <c r="X27" s="501"/>
      <c r="Y27" s="501"/>
      <c r="Z27" s="501"/>
      <c r="AA27" s="501"/>
      <c r="AB27" s="501"/>
      <c r="AC27" s="501"/>
      <c r="AD27" s="501"/>
      <c r="AE27" s="501"/>
      <c r="AF27" s="501"/>
      <c r="AG27" s="501"/>
      <c r="AH27" s="501"/>
    </row>
    <row r="28" spans="1:34" s="475" customFormat="1" ht="0.2" customHeight="1">
      <c r="A28" s="1203"/>
      <c r="B28" s="1203"/>
      <c r="C28" s="1203"/>
      <c r="D28" s="1203"/>
      <c r="E28" s="946"/>
      <c r="F28" s="942"/>
      <c r="G28" s="942"/>
      <c r="H28" s="942"/>
      <c r="I28" s="938"/>
      <c r="J28" s="935"/>
      <c r="K28" s="945"/>
      <c r="L28" s="538"/>
      <c r="M28" s="551"/>
      <c r="N28" s="549"/>
      <c r="O28" s="545"/>
      <c r="P28" s="545"/>
      <c r="Q28" s="545"/>
      <c r="R28" s="573"/>
      <c r="S28" s="564"/>
      <c r="T28" s="563"/>
      <c r="U28" s="549"/>
      <c r="V28" s="564"/>
      <c r="W28" s="560"/>
      <c r="X28" s="501"/>
      <c r="Y28" s="501"/>
      <c r="Z28" s="501"/>
      <c r="AA28" s="501"/>
      <c r="AB28" s="501"/>
      <c r="AC28" s="501"/>
      <c r="AD28" s="501"/>
      <c r="AE28" s="501"/>
      <c r="AF28" s="501"/>
      <c r="AG28" s="501"/>
      <c r="AH28" s="501"/>
    </row>
    <row r="29" spans="1:34" s="475" customFormat="1" ht="15" customHeight="1">
      <c r="A29" s="1203"/>
      <c r="B29" s="1203"/>
      <c r="C29" s="1203"/>
      <c r="D29" s="946"/>
      <c r="E29" s="946"/>
      <c r="F29" s="942"/>
      <c r="G29" s="942"/>
      <c r="H29" s="942"/>
      <c r="I29" s="938"/>
      <c r="J29" s="935"/>
      <c r="K29" s="945"/>
      <c r="L29" s="538"/>
      <c r="M29" s="550" t="s">
        <v>17</v>
      </c>
      <c r="N29" s="549"/>
      <c r="O29" s="545"/>
      <c r="P29" s="545"/>
      <c r="Q29" s="545"/>
      <c r="R29" s="573"/>
      <c r="S29" s="564"/>
      <c r="T29" s="563"/>
      <c r="U29" s="549"/>
      <c r="V29" s="564"/>
      <c r="W29" s="560"/>
      <c r="X29" s="501"/>
      <c r="Y29" s="501"/>
      <c r="Z29" s="501"/>
      <c r="AA29" s="501"/>
      <c r="AB29" s="501"/>
      <c r="AC29" s="501"/>
      <c r="AD29" s="501"/>
      <c r="AE29" s="501"/>
      <c r="AF29" s="501"/>
      <c r="AG29" s="501"/>
      <c r="AH29" s="501"/>
    </row>
    <row r="30" spans="1:34" s="475" customFormat="1" ht="15" customHeight="1">
      <c r="A30" s="1203"/>
      <c r="B30" s="1203"/>
      <c r="C30" s="946"/>
      <c r="D30" s="946"/>
      <c r="E30" s="946"/>
      <c r="F30" s="946"/>
      <c r="G30" s="951"/>
      <c r="H30" s="938"/>
      <c r="I30" s="949"/>
      <c r="J30" s="935"/>
      <c r="K30" s="950"/>
      <c r="L30" s="538"/>
      <c r="M30" s="549" t="s">
        <v>18</v>
      </c>
      <c r="N30" s="549"/>
      <c r="O30" s="545"/>
      <c r="P30" s="545"/>
      <c r="Q30" s="545"/>
      <c r="R30" s="573"/>
      <c r="S30" s="564"/>
      <c r="T30" s="563"/>
      <c r="U30" s="549"/>
      <c r="V30" s="564"/>
      <c r="W30" s="560"/>
      <c r="X30" s="501"/>
      <c r="Y30" s="501"/>
      <c r="Z30" s="501"/>
      <c r="AA30" s="501"/>
      <c r="AB30" s="501"/>
      <c r="AC30" s="501"/>
      <c r="AD30" s="501"/>
      <c r="AE30" s="501"/>
      <c r="AF30" s="501"/>
      <c r="AG30" s="501"/>
      <c r="AH30" s="501"/>
    </row>
    <row r="31" spans="1:34" s="475" customFormat="1" ht="15" customHeight="1">
      <c r="A31" s="1203"/>
      <c r="B31" s="946"/>
      <c r="C31" s="946"/>
      <c r="D31" s="946"/>
      <c r="E31" s="946"/>
      <c r="F31" s="946"/>
      <c r="G31" s="951"/>
      <c r="H31" s="938"/>
      <c r="I31" s="938"/>
      <c r="J31" s="935"/>
      <c r="K31" s="945"/>
      <c r="L31" s="538"/>
      <c r="M31" s="558" t="s">
        <v>19</v>
      </c>
      <c r="N31" s="549"/>
      <c r="O31" s="545"/>
      <c r="P31" s="545"/>
      <c r="Q31" s="545"/>
      <c r="R31" s="573"/>
      <c r="S31" s="564"/>
      <c r="T31" s="563"/>
      <c r="U31" s="549"/>
      <c r="V31" s="564"/>
      <c r="W31" s="560"/>
      <c r="X31" s="501"/>
      <c r="Y31" s="501"/>
      <c r="Z31" s="501"/>
      <c r="AA31" s="501"/>
      <c r="AB31" s="501"/>
      <c r="AC31" s="501"/>
      <c r="AD31" s="501"/>
      <c r="AE31" s="501"/>
      <c r="AF31" s="501"/>
      <c r="AG31" s="501"/>
      <c r="AH31" s="501"/>
    </row>
    <row r="32" spans="1:34" s="475" customFormat="1" ht="15" customHeight="1">
      <c r="A32" s="934"/>
      <c r="B32" s="934"/>
      <c r="C32" s="934"/>
      <c r="D32" s="934"/>
      <c r="E32" s="934"/>
      <c r="F32" s="934"/>
      <c r="G32" s="934"/>
      <c r="H32" s="934"/>
      <c r="I32" s="934"/>
      <c r="J32" s="934"/>
      <c r="K32" s="934"/>
      <c r="L32" s="492"/>
      <c r="M32" s="565" t="s">
        <v>309</v>
      </c>
      <c r="N32" s="549"/>
      <c r="O32" s="545"/>
      <c r="P32" s="545"/>
      <c r="Q32" s="545"/>
      <c r="R32" s="573"/>
      <c r="S32" s="564"/>
      <c r="T32" s="563"/>
      <c r="U32" s="549"/>
      <c r="V32" s="564"/>
      <c r="W32" s="560"/>
      <c r="X32" s="501"/>
      <c r="Y32" s="501"/>
      <c r="Z32" s="501"/>
      <c r="AA32" s="501"/>
      <c r="AB32" s="501"/>
      <c r="AC32" s="501"/>
      <c r="AD32" s="501"/>
      <c r="AE32" s="501"/>
      <c r="AF32" s="501"/>
      <c r="AG32" s="501"/>
      <c r="AH32" s="501"/>
    </row>
    <row r="33" spans="12:23" ht="3" customHeight="1">
      <c r="L33" s="485"/>
      <c r="M33" s="485"/>
      <c r="N33" s="485"/>
      <c r="O33" s="485"/>
      <c r="P33" s="485"/>
      <c r="Q33" s="485"/>
      <c r="R33" s="485"/>
      <c r="S33" s="485"/>
      <c r="T33" s="485"/>
      <c r="U33" s="485"/>
    </row>
    <row r="34" spans="12:23" ht="123.75" customHeight="1">
      <c r="L34" s="1">
        <v>1</v>
      </c>
      <c r="M34" s="1196" t="s">
        <v>660</v>
      </c>
      <c r="N34" s="1196"/>
      <c r="O34" s="1196"/>
      <c r="P34" s="1196"/>
      <c r="Q34" s="1196"/>
      <c r="R34" s="1196"/>
      <c r="S34" s="1196"/>
      <c r="T34" s="1196"/>
      <c r="U34" s="1196"/>
      <c r="V34" s="1196"/>
      <c r="W34" s="1196"/>
    </row>
  </sheetData>
  <sheetProtection algorithmName="SHA-512" hashValue="RG6Bjx0u6hgRMTbMinDUirEv+abWSG+vlGRuNbCMc7bjQsOvgLT+gXUf3wJ/XwbMOFLcKVGVLXka5DMbCxKaig==" saltValue="wRNby5uuFjiyklqGKz1AgA==" spinCount="100000" sheet="1" objects="1" scenarios="1" formatColumns="0" formatRows="0"/>
  <dataConsolidate leftLabels="1"/>
  <mergeCells count="39">
    <mergeCell ref="M34:W34"/>
    <mergeCell ref="W24:W26"/>
    <mergeCell ref="L13:V13"/>
    <mergeCell ref="L14:L16"/>
    <mergeCell ref="M14:M16"/>
    <mergeCell ref="O14:T14"/>
    <mergeCell ref="U14:U16"/>
    <mergeCell ref="V14:V16"/>
    <mergeCell ref="O15:O16"/>
    <mergeCell ref="P15:Q15"/>
    <mergeCell ref="R15:T15"/>
    <mergeCell ref="S17:T17"/>
    <mergeCell ref="W13:W16"/>
    <mergeCell ref="L5:T5"/>
    <mergeCell ref="O9:T9"/>
    <mergeCell ref="O10:T10"/>
    <mergeCell ref="O7:T7"/>
    <mergeCell ref="O8:T8"/>
    <mergeCell ref="L11:M11"/>
    <mergeCell ref="O11:T11"/>
    <mergeCell ref="O12:U12"/>
    <mergeCell ref="A18:A31"/>
    <mergeCell ref="O18:V18"/>
    <mergeCell ref="B19:B30"/>
    <mergeCell ref="O19:V19"/>
    <mergeCell ref="C20:C29"/>
    <mergeCell ref="S16:T16"/>
    <mergeCell ref="T24:T25"/>
    <mergeCell ref="U24:U25"/>
    <mergeCell ref="O20:V20"/>
    <mergeCell ref="D21:D28"/>
    <mergeCell ref="O21:V21"/>
    <mergeCell ref="E22:E27"/>
    <mergeCell ref="I22:I27"/>
    <mergeCell ref="F23:F26"/>
    <mergeCell ref="J23:J26"/>
    <mergeCell ref="O23:V23"/>
    <mergeCell ref="R24:R25"/>
    <mergeCell ref="S24:S25"/>
  </mergeCells>
  <dataValidations count="8">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6:V32 W27:W32"/>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JS18:JS24">
      <formula1>900</formula1>
    </dataValidation>
    <dataValidation type="list" allowBlank="1" showInputMessage="1" showErrorMessage="1" errorTitle="Ошибка" error="Выберите значение из списка" sqref="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showInputMessage="1" showErrorMessage="1" prompt="Для выбора выполните двойной щелчок левой клавиши мыши по соответствующей ячейке." sqref="U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JQ24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7">
    <tabColor indexed="22"/>
  </sheetPr>
  <dimension ref="A1:T19"/>
  <sheetViews>
    <sheetView showGridLines="0" topLeftCell="E1" zoomScaleNormal="100" workbookViewId="0"/>
  </sheetViews>
  <sheetFormatPr defaultColWidth="10.5703125" defaultRowHeight="14.25"/>
  <cols>
    <col min="1" max="1" width="3.7109375" style="591" hidden="1" customWidth="1"/>
    <col min="2" max="4" width="3.7109375" style="585" hidden="1" customWidth="1"/>
    <col min="5" max="5" width="3.7109375" style="530" customWidth="1"/>
    <col min="6" max="6" width="9.7109375" style="523" customWidth="1"/>
    <col min="7" max="7" width="37.7109375" style="523" customWidth="1"/>
    <col min="8" max="8" width="66.85546875" style="523" customWidth="1"/>
    <col min="9" max="9" width="115.7109375" style="523" customWidth="1"/>
    <col min="10" max="11" width="10.5703125" style="585"/>
    <col min="12" max="12" width="11.140625" style="585" customWidth="1"/>
    <col min="13" max="20" width="10.5703125" style="585"/>
    <col min="21" max="16384" width="10.5703125" style="523"/>
  </cols>
  <sheetData>
    <row r="1" spans="1:20" ht="3" customHeight="1">
      <c r="A1" s="591" t="s">
        <v>183</v>
      </c>
    </row>
    <row r="2" spans="1:20" ht="22.5">
      <c r="F2" s="1197" t="s">
        <v>491</v>
      </c>
      <c r="G2" s="1198"/>
      <c r="H2" s="1199"/>
      <c r="I2" s="640"/>
    </row>
    <row r="3" spans="1:20" ht="3" customHeight="1"/>
    <row r="4" spans="1:20" s="570" customFormat="1" ht="11.25">
      <c r="A4" s="590"/>
      <c r="B4" s="590"/>
      <c r="C4" s="590"/>
      <c r="D4" s="590"/>
      <c r="F4" s="1149" t="s">
        <v>454</v>
      </c>
      <c r="G4" s="1149"/>
      <c r="H4" s="1149"/>
      <c r="I4" s="1200" t="s">
        <v>455</v>
      </c>
      <c r="J4" s="590"/>
      <c r="K4" s="590"/>
      <c r="L4" s="590"/>
      <c r="M4" s="590"/>
      <c r="N4" s="590"/>
      <c r="O4" s="590"/>
      <c r="P4" s="590"/>
      <c r="Q4" s="590"/>
      <c r="R4" s="590"/>
      <c r="S4" s="590"/>
      <c r="T4" s="590"/>
    </row>
    <row r="5" spans="1:20" s="570" customFormat="1" ht="11.25" customHeight="1">
      <c r="A5" s="590"/>
      <c r="B5" s="590"/>
      <c r="C5" s="590"/>
      <c r="D5" s="590"/>
      <c r="F5" s="606" t="s">
        <v>92</v>
      </c>
      <c r="G5" s="618" t="s">
        <v>457</v>
      </c>
      <c r="H5" s="605" t="s">
        <v>442</v>
      </c>
      <c r="I5" s="1200"/>
      <c r="J5" s="590"/>
      <c r="K5" s="590"/>
      <c r="L5" s="590"/>
      <c r="M5" s="590"/>
      <c r="N5" s="590"/>
      <c r="O5" s="590"/>
      <c r="P5" s="590"/>
      <c r="Q5" s="590"/>
      <c r="R5" s="590"/>
      <c r="S5" s="590"/>
      <c r="T5" s="590"/>
    </row>
    <row r="6" spans="1:20" s="570" customFormat="1" ht="12" customHeight="1">
      <c r="A6" s="590"/>
      <c r="B6" s="590"/>
      <c r="C6" s="590"/>
      <c r="D6" s="590"/>
      <c r="F6" s="607" t="s">
        <v>93</v>
      </c>
      <c r="G6" s="609">
        <v>2</v>
      </c>
      <c r="H6" s="610">
        <v>3</v>
      </c>
      <c r="I6" s="608">
        <v>4</v>
      </c>
      <c r="J6" s="590">
        <v>4</v>
      </c>
      <c r="K6" s="590"/>
      <c r="L6" s="590"/>
      <c r="M6" s="590"/>
      <c r="N6" s="590"/>
      <c r="O6" s="590"/>
      <c r="P6" s="590"/>
      <c r="Q6" s="590"/>
      <c r="R6" s="590"/>
      <c r="S6" s="590"/>
      <c r="T6" s="590"/>
    </row>
    <row r="7" spans="1:20" s="570" customFormat="1" ht="18.75">
      <c r="A7" s="590"/>
      <c r="B7" s="590"/>
      <c r="C7" s="590"/>
      <c r="D7" s="590"/>
      <c r="F7" s="616">
        <v>1</v>
      </c>
      <c r="G7" s="632" t="s">
        <v>492</v>
      </c>
      <c r="H7" s="604" t="str">
        <f>IF(dateCh="","",dateCh)</f>
        <v>05.12.2022</v>
      </c>
      <c r="I7" s="581" t="s">
        <v>493</v>
      </c>
      <c r="J7" s="615"/>
      <c r="K7" s="590"/>
      <c r="L7" s="590"/>
      <c r="M7" s="590"/>
      <c r="N7" s="590"/>
      <c r="O7" s="590"/>
      <c r="P7" s="590"/>
      <c r="Q7" s="590"/>
      <c r="R7" s="590"/>
      <c r="S7" s="590"/>
      <c r="T7" s="590"/>
    </row>
    <row r="8" spans="1:20" s="570" customFormat="1" ht="45">
      <c r="A8" s="1201">
        <v>1</v>
      </c>
      <c r="B8" s="590"/>
      <c r="C8" s="590"/>
      <c r="D8" s="590"/>
      <c r="F8" s="616" t="str">
        <f>"2." &amp;mergeValue(A8)</f>
        <v>2.1</v>
      </c>
      <c r="G8" s="632" t="s">
        <v>494</v>
      </c>
      <c r="H8" s="604"/>
      <c r="I8" s="581" t="s">
        <v>590</v>
      </c>
      <c r="J8" s="615"/>
      <c r="K8" s="590"/>
      <c r="L8" s="590"/>
      <c r="M8" s="590"/>
      <c r="N8" s="590"/>
      <c r="O8" s="590"/>
      <c r="P8" s="590"/>
      <c r="Q8" s="590"/>
      <c r="R8" s="590"/>
      <c r="S8" s="590"/>
      <c r="T8" s="590"/>
    </row>
    <row r="9" spans="1:20" s="570" customFormat="1" ht="22.5">
      <c r="A9" s="1201"/>
      <c r="B9" s="590"/>
      <c r="C9" s="590"/>
      <c r="D9" s="590"/>
      <c r="F9" s="616" t="str">
        <f>"3." &amp;mergeValue(A9)</f>
        <v>3.1</v>
      </c>
      <c r="G9" s="632" t="s">
        <v>495</v>
      </c>
      <c r="H9" s="604"/>
      <c r="I9" s="581" t="s">
        <v>588</v>
      </c>
      <c r="J9" s="615"/>
      <c r="K9" s="590"/>
      <c r="L9" s="590"/>
      <c r="M9" s="590"/>
      <c r="N9" s="590"/>
      <c r="O9" s="590"/>
      <c r="P9" s="590"/>
      <c r="Q9" s="590"/>
      <c r="R9" s="590"/>
      <c r="S9" s="590"/>
      <c r="T9" s="590"/>
    </row>
    <row r="10" spans="1:20" s="570" customFormat="1" ht="22.5">
      <c r="A10" s="1201"/>
      <c r="B10" s="590"/>
      <c r="C10" s="590"/>
      <c r="D10" s="590"/>
      <c r="F10" s="616" t="str">
        <f>"4."&amp;mergeValue(A10)</f>
        <v>4.1</v>
      </c>
      <c r="G10" s="632" t="s">
        <v>496</v>
      </c>
      <c r="H10" s="605" t="s">
        <v>458</v>
      </c>
      <c r="I10" s="581"/>
      <c r="J10" s="615"/>
      <c r="K10" s="590"/>
      <c r="L10" s="590"/>
      <c r="M10" s="590"/>
      <c r="N10" s="590"/>
      <c r="O10" s="590"/>
      <c r="P10" s="590"/>
      <c r="Q10" s="590"/>
      <c r="R10" s="590"/>
      <c r="S10" s="590"/>
      <c r="T10" s="590"/>
    </row>
    <row r="11" spans="1:20" s="570" customFormat="1" ht="18.75">
      <c r="A11" s="1201"/>
      <c r="B11" s="1201">
        <v>1</v>
      </c>
      <c r="C11" s="623"/>
      <c r="D11" s="623"/>
      <c r="F11" s="616" t="str">
        <f>"4."&amp;mergeValue(A11) &amp;"."&amp;mergeValue(B11)</f>
        <v>4.1.1</v>
      </c>
      <c r="G11" s="611" t="s">
        <v>592</v>
      </c>
      <c r="H11" s="604" t="str">
        <f>IF(region_name="","",region_name)</f>
        <v>Челябинская область</v>
      </c>
      <c r="I11" s="581" t="s">
        <v>499</v>
      </c>
      <c r="J11" s="615"/>
      <c r="K11" s="590"/>
      <c r="L11" s="590"/>
      <c r="M11" s="590"/>
      <c r="N11" s="590"/>
      <c r="O11" s="590"/>
      <c r="P11" s="590"/>
      <c r="Q11" s="590"/>
      <c r="R11" s="590"/>
      <c r="S11" s="590"/>
      <c r="T11" s="590"/>
    </row>
    <row r="12" spans="1:20" s="570" customFormat="1" ht="22.5">
      <c r="A12" s="1201"/>
      <c r="B12" s="1201"/>
      <c r="C12" s="1201">
        <v>1</v>
      </c>
      <c r="D12" s="623"/>
      <c r="F12" s="616" t="str">
        <f>"4."&amp;mergeValue(A12) &amp;"."&amp;mergeValue(B12)&amp;"."&amp;mergeValue(C12)</f>
        <v>4.1.1.1</v>
      </c>
      <c r="G12" s="622" t="s">
        <v>497</v>
      </c>
      <c r="H12" s="604"/>
      <c r="I12" s="581" t="s">
        <v>500</v>
      </c>
      <c r="J12" s="615"/>
      <c r="K12" s="590"/>
      <c r="L12" s="590"/>
      <c r="M12" s="590"/>
      <c r="N12" s="590"/>
      <c r="O12" s="590"/>
      <c r="P12" s="590"/>
      <c r="Q12" s="590"/>
      <c r="R12" s="590"/>
      <c r="S12" s="590"/>
      <c r="T12" s="590"/>
    </row>
    <row r="13" spans="1:20" s="570" customFormat="1" ht="39" customHeight="1">
      <c r="A13" s="1201"/>
      <c r="B13" s="1201"/>
      <c r="C13" s="1201"/>
      <c r="D13" s="623">
        <v>1</v>
      </c>
      <c r="F13" s="616" t="str">
        <f>"4."&amp;mergeValue(A13) &amp;"."&amp;mergeValue(B13)&amp;"."&amp;mergeValue(C13)&amp;"."&amp;mergeValue(D13)</f>
        <v>4.1.1.1.1</v>
      </c>
      <c r="G13" s="633" t="s">
        <v>498</v>
      </c>
      <c r="H13" s="604"/>
      <c r="I13" s="1202" t="s">
        <v>591</v>
      </c>
      <c r="J13" s="615"/>
      <c r="K13" s="590"/>
      <c r="L13" s="590"/>
      <c r="M13" s="590"/>
      <c r="N13" s="590"/>
      <c r="O13" s="590"/>
      <c r="P13" s="590"/>
      <c r="Q13" s="590"/>
      <c r="R13" s="590"/>
      <c r="S13" s="590"/>
      <c r="T13" s="590"/>
    </row>
    <row r="14" spans="1:20" s="570" customFormat="1" ht="18.75">
      <c r="A14" s="1201"/>
      <c r="B14" s="1201"/>
      <c r="C14" s="1201"/>
      <c r="D14" s="623"/>
      <c r="F14" s="619"/>
      <c r="G14" s="550" t="s">
        <v>4</v>
      </c>
      <c r="H14" s="624"/>
      <c r="I14" s="1202"/>
      <c r="J14" s="615"/>
      <c r="K14" s="590"/>
      <c r="L14" s="590"/>
      <c r="M14" s="590"/>
      <c r="N14" s="590"/>
      <c r="O14" s="590"/>
      <c r="P14" s="590"/>
      <c r="Q14" s="590"/>
      <c r="R14" s="590"/>
      <c r="S14" s="590"/>
      <c r="T14" s="590"/>
    </row>
    <row r="15" spans="1:20" s="570" customFormat="1" ht="18.75">
      <c r="A15" s="1201"/>
      <c r="B15" s="1201"/>
      <c r="C15" s="623"/>
      <c r="D15" s="623"/>
      <c r="F15" s="634"/>
      <c r="G15" s="577" t="s">
        <v>403</v>
      </c>
      <c r="H15" s="635"/>
      <c r="I15" s="636"/>
      <c r="J15" s="615"/>
      <c r="K15" s="590"/>
      <c r="L15" s="590"/>
      <c r="M15" s="590"/>
      <c r="N15" s="590"/>
      <c r="O15" s="590"/>
      <c r="P15" s="590"/>
      <c r="Q15" s="590"/>
      <c r="R15" s="590"/>
      <c r="S15" s="590"/>
      <c r="T15" s="590"/>
    </row>
    <row r="16" spans="1:20" s="570" customFormat="1" ht="18.75">
      <c r="A16" s="1201"/>
      <c r="B16" s="590"/>
      <c r="C16" s="590"/>
      <c r="D16" s="590"/>
      <c r="F16" s="619"/>
      <c r="G16" s="558" t="s">
        <v>506</v>
      </c>
      <c r="H16" s="620"/>
      <c r="I16" s="621"/>
      <c r="J16" s="615"/>
      <c r="K16" s="590"/>
      <c r="L16" s="590"/>
      <c r="M16" s="590"/>
      <c r="N16" s="590"/>
      <c r="O16" s="590"/>
      <c r="P16" s="590"/>
      <c r="Q16" s="590"/>
      <c r="R16" s="590"/>
      <c r="S16" s="590"/>
      <c r="T16" s="590"/>
    </row>
    <row r="17" spans="1:20" s="570" customFormat="1" ht="18.75">
      <c r="A17" s="590"/>
      <c r="B17" s="590"/>
      <c r="C17" s="590"/>
      <c r="D17" s="590"/>
      <c r="F17" s="619"/>
      <c r="G17" s="565" t="s">
        <v>505</v>
      </c>
      <c r="H17" s="620"/>
      <c r="I17" s="621"/>
      <c r="J17" s="615"/>
      <c r="K17" s="590"/>
      <c r="L17" s="590"/>
      <c r="M17" s="590"/>
      <c r="N17" s="590"/>
      <c r="O17" s="590"/>
      <c r="P17" s="590"/>
      <c r="Q17" s="590"/>
      <c r="R17" s="590"/>
      <c r="S17" s="590"/>
      <c r="T17" s="590"/>
    </row>
    <row r="18" spans="1:20" s="613" customFormat="1" ht="3" customHeight="1">
      <c r="A18" s="614"/>
      <c r="B18" s="614"/>
      <c r="C18" s="614"/>
      <c r="D18" s="614"/>
      <c r="F18" s="625"/>
      <c r="G18" s="626"/>
      <c r="H18" s="627"/>
      <c r="I18" s="628"/>
      <c r="J18" s="614"/>
      <c r="K18" s="614"/>
      <c r="L18" s="614"/>
      <c r="M18" s="614"/>
      <c r="N18" s="614"/>
      <c r="O18" s="614"/>
      <c r="P18" s="614"/>
      <c r="Q18" s="614"/>
      <c r="R18" s="614"/>
      <c r="S18" s="614"/>
      <c r="T18" s="614"/>
    </row>
    <row r="19" spans="1:20" s="613" customFormat="1" ht="15" customHeight="1">
      <c r="A19" s="614"/>
      <c r="B19" s="614"/>
      <c r="C19" s="614"/>
      <c r="D19" s="614"/>
      <c r="F19" s="612"/>
      <c r="G19" s="1196" t="s">
        <v>593</v>
      </c>
      <c r="H19" s="1196"/>
      <c r="I19" s="594"/>
      <c r="J19" s="614"/>
      <c r="K19" s="614"/>
      <c r="L19" s="614"/>
      <c r="M19" s="614"/>
      <c r="N19" s="614"/>
      <c r="O19" s="614"/>
      <c r="P19" s="614"/>
      <c r="Q19" s="614"/>
      <c r="R19" s="614"/>
      <c r="S19" s="614"/>
      <c r="T19" s="614"/>
    </row>
  </sheetData>
  <sheetProtection algorithmName="SHA-512" hashValue="4DemkxBgovyOzuinq/oI8c1NYXOJGxFTi6azm05Nx0ZT4MMdTCjShd1OmBBkkwuWXGa6kiLNI1en0YDVT7X/Uw==" saltValue="FCjicB1hI/km/68gwmNrQg==" spinCount="100000"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7">
    <tabColor rgb="FFEAEBEE"/>
    <pageSetUpPr fitToPage="1"/>
  </sheetPr>
  <dimension ref="A1:AI34"/>
  <sheetViews>
    <sheetView showGridLines="0" topLeftCell="I4" zoomScaleNormal="100" workbookViewId="0"/>
  </sheetViews>
  <sheetFormatPr defaultColWidth="10.5703125" defaultRowHeight="14.25"/>
  <cols>
    <col min="1" max="6" width="10.5703125" style="500" hidden="1" customWidth="1"/>
    <col min="7" max="8" width="9.140625" style="506" hidden="1" customWidth="1"/>
    <col min="9" max="9" width="3.7109375" style="483" customWidth="1"/>
    <col min="10" max="11" width="3.7109375" style="482" customWidth="1"/>
    <col min="12" max="12" width="12.7109375" style="476" customWidth="1"/>
    <col min="13" max="13" width="44.7109375" style="476" customWidth="1"/>
    <col min="14" max="14" width="2" style="476" hidden="1" customWidth="1"/>
    <col min="15" max="17" width="23.7109375" style="476" hidden="1" customWidth="1"/>
    <col min="18" max="18" width="11.7109375" style="476" customWidth="1"/>
    <col min="19" max="19" width="3.7109375" style="476" customWidth="1"/>
    <col min="20" max="20" width="11.7109375" style="476" customWidth="1"/>
    <col min="21" max="21" width="8.5703125" style="476" hidden="1" customWidth="1"/>
    <col min="22" max="22" width="4.7109375" style="476" customWidth="1"/>
    <col min="23" max="23" width="115.7109375" style="476" customWidth="1"/>
    <col min="24" max="34" width="10.5703125" style="500"/>
    <col min="35" max="256" width="10.5703125" style="476"/>
    <col min="257" max="264" width="0" style="476" hidden="1" customWidth="1"/>
    <col min="265" max="267" width="3.7109375" style="476" customWidth="1"/>
    <col min="268" max="268" width="12.7109375" style="476" customWidth="1"/>
    <col min="269" max="269" width="47.42578125" style="476" customWidth="1"/>
    <col min="270" max="273" width="0" style="476" hidden="1" customWidth="1"/>
    <col min="274" max="274" width="11.7109375" style="476" customWidth="1"/>
    <col min="275" max="275" width="6.42578125" style="476" bestFit="1" customWidth="1"/>
    <col min="276" max="276" width="11.7109375" style="476" customWidth="1"/>
    <col min="277" max="277" width="0" style="476" hidden="1" customWidth="1"/>
    <col min="278" max="278" width="3.7109375" style="476" customWidth="1"/>
    <col min="279" max="279" width="11.140625" style="476" bestFit="1" customWidth="1"/>
    <col min="280" max="512" width="10.5703125" style="476"/>
    <col min="513" max="520" width="0" style="476" hidden="1" customWidth="1"/>
    <col min="521" max="523" width="3.7109375" style="476" customWidth="1"/>
    <col min="524" max="524" width="12.7109375" style="476" customWidth="1"/>
    <col min="525" max="525" width="47.42578125" style="476" customWidth="1"/>
    <col min="526" max="529" width="0" style="476" hidden="1" customWidth="1"/>
    <col min="530" max="530" width="11.7109375" style="476" customWidth="1"/>
    <col min="531" max="531" width="6.42578125" style="476" bestFit="1" customWidth="1"/>
    <col min="532" max="532" width="11.7109375" style="476" customWidth="1"/>
    <col min="533" max="533" width="0" style="476" hidden="1" customWidth="1"/>
    <col min="534" max="534" width="3.7109375" style="476" customWidth="1"/>
    <col min="535" max="535" width="11.140625" style="476" bestFit="1" customWidth="1"/>
    <col min="536" max="768" width="10.5703125" style="476"/>
    <col min="769" max="776" width="0" style="476" hidden="1" customWidth="1"/>
    <col min="777" max="779" width="3.7109375" style="476" customWidth="1"/>
    <col min="780" max="780" width="12.7109375" style="476" customWidth="1"/>
    <col min="781" max="781" width="47.42578125" style="476" customWidth="1"/>
    <col min="782" max="785" width="0" style="476" hidden="1" customWidth="1"/>
    <col min="786" max="786" width="11.7109375" style="476" customWidth="1"/>
    <col min="787" max="787" width="6.42578125" style="476" bestFit="1" customWidth="1"/>
    <col min="788" max="788" width="11.7109375" style="476" customWidth="1"/>
    <col min="789" max="789" width="0" style="476" hidden="1" customWidth="1"/>
    <col min="790" max="790" width="3.7109375" style="476" customWidth="1"/>
    <col min="791" max="791" width="11.140625" style="476" bestFit="1" customWidth="1"/>
    <col min="792" max="1024" width="10.5703125" style="476"/>
    <col min="1025" max="1032" width="0" style="476" hidden="1" customWidth="1"/>
    <col min="1033" max="1035" width="3.7109375" style="476" customWidth="1"/>
    <col min="1036" max="1036" width="12.7109375" style="476" customWidth="1"/>
    <col min="1037" max="1037" width="47.42578125" style="476" customWidth="1"/>
    <col min="1038" max="1041" width="0" style="476" hidden="1" customWidth="1"/>
    <col min="1042" max="1042" width="11.7109375" style="476" customWidth="1"/>
    <col min="1043" max="1043" width="6.42578125" style="476" bestFit="1" customWidth="1"/>
    <col min="1044" max="1044" width="11.7109375" style="476" customWidth="1"/>
    <col min="1045" max="1045" width="0" style="476" hidden="1" customWidth="1"/>
    <col min="1046" max="1046" width="3.7109375" style="476" customWidth="1"/>
    <col min="1047" max="1047" width="11.140625" style="476" bestFit="1" customWidth="1"/>
    <col min="1048" max="1280" width="10.5703125" style="476"/>
    <col min="1281" max="1288" width="0" style="476" hidden="1" customWidth="1"/>
    <col min="1289" max="1291" width="3.7109375" style="476" customWidth="1"/>
    <col min="1292" max="1292" width="12.7109375" style="476" customWidth="1"/>
    <col min="1293" max="1293" width="47.42578125" style="476" customWidth="1"/>
    <col min="1294" max="1297" width="0" style="476" hidden="1" customWidth="1"/>
    <col min="1298" max="1298" width="11.7109375" style="476" customWidth="1"/>
    <col min="1299" max="1299" width="6.42578125" style="476" bestFit="1" customWidth="1"/>
    <col min="1300" max="1300" width="11.7109375" style="476" customWidth="1"/>
    <col min="1301" max="1301" width="0" style="476" hidden="1" customWidth="1"/>
    <col min="1302" max="1302" width="3.7109375" style="476" customWidth="1"/>
    <col min="1303" max="1303" width="11.140625" style="476" bestFit="1" customWidth="1"/>
    <col min="1304" max="1536" width="10.5703125" style="476"/>
    <col min="1537" max="1544" width="0" style="476" hidden="1" customWidth="1"/>
    <col min="1545" max="1547" width="3.7109375" style="476" customWidth="1"/>
    <col min="1548" max="1548" width="12.7109375" style="476" customWidth="1"/>
    <col min="1549" max="1549" width="47.42578125" style="476" customWidth="1"/>
    <col min="1550" max="1553" width="0" style="476" hidden="1" customWidth="1"/>
    <col min="1554" max="1554" width="11.7109375" style="476" customWidth="1"/>
    <col min="1555" max="1555" width="6.42578125" style="476" bestFit="1" customWidth="1"/>
    <col min="1556" max="1556" width="11.7109375" style="476" customWidth="1"/>
    <col min="1557" max="1557" width="0" style="476" hidden="1" customWidth="1"/>
    <col min="1558" max="1558" width="3.7109375" style="476" customWidth="1"/>
    <col min="1559" max="1559" width="11.140625" style="476" bestFit="1" customWidth="1"/>
    <col min="1560" max="1792" width="10.5703125" style="476"/>
    <col min="1793" max="1800" width="0" style="476" hidden="1" customWidth="1"/>
    <col min="1801" max="1803" width="3.7109375" style="476" customWidth="1"/>
    <col min="1804" max="1804" width="12.7109375" style="476" customWidth="1"/>
    <col min="1805" max="1805" width="47.42578125" style="476" customWidth="1"/>
    <col min="1806" max="1809" width="0" style="476" hidden="1" customWidth="1"/>
    <col min="1810" max="1810" width="11.7109375" style="476" customWidth="1"/>
    <col min="1811" max="1811" width="6.42578125" style="476" bestFit="1" customWidth="1"/>
    <col min="1812" max="1812" width="11.7109375" style="476" customWidth="1"/>
    <col min="1813" max="1813" width="0" style="476" hidden="1" customWidth="1"/>
    <col min="1814" max="1814" width="3.7109375" style="476" customWidth="1"/>
    <col min="1815" max="1815" width="11.140625" style="476" bestFit="1" customWidth="1"/>
    <col min="1816" max="2048" width="10.5703125" style="476"/>
    <col min="2049" max="2056" width="0" style="476" hidden="1" customWidth="1"/>
    <col min="2057" max="2059" width="3.7109375" style="476" customWidth="1"/>
    <col min="2060" max="2060" width="12.7109375" style="476" customWidth="1"/>
    <col min="2061" max="2061" width="47.42578125" style="476" customWidth="1"/>
    <col min="2062" max="2065" width="0" style="476" hidden="1" customWidth="1"/>
    <col min="2066" max="2066" width="11.7109375" style="476" customWidth="1"/>
    <col min="2067" max="2067" width="6.42578125" style="476" bestFit="1" customWidth="1"/>
    <col min="2068" max="2068" width="11.7109375" style="476" customWidth="1"/>
    <col min="2069" max="2069" width="0" style="476" hidden="1" customWidth="1"/>
    <col min="2070" max="2070" width="3.7109375" style="476" customWidth="1"/>
    <col min="2071" max="2071" width="11.140625" style="476" bestFit="1" customWidth="1"/>
    <col min="2072" max="2304" width="10.5703125" style="476"/>
    <col min="2305" max="2312" width="0" style="476" hidden="1" customWidth="1"/>
    <col min="2313" max="2315" width="3.7109375" style="476" customWidth="1"/>
    <col min="2316" max="2316" width="12.7109375" style="476" customWidth="1"/>
    <col min="2317" max="2317" width="47.42578125" style="476" customWidth="1"/>
    <col min="2318" max="2321" width="0" style="476" hidden="1" customWidth="1"/>
    <col min="2322" max="2322" width="11.7109375" style="476" customWidth="1"/>
    <col min="2323" max="2323" width="6.42578125" style="476" bestFit="1" customWidth="1"/>
    <col min="2324" max="2324" width="11.7109375" style="476" customWidth="1"/>
    <col min="2325" max="2325" width="0" style="476" hidden="1" customWidth="1"/>
    <col min="2326" max="2326" width="3.7109375" style="476" customWidth="1"/>
    <col min="2327" max="2327" width="11.140625" style="476" bestFit="1" customWidth="1"/>
    <col min="2328" max="2560" width="10.5703125" style="476"/>
    <col min="2561" max="2568" width="0" style="476" hidden="1" customWidth="1"/>
    <col min="2569" max="2571" width="3.7109375" style="476" customWidth="1"/>
    <col min="2572" max="2572" width="12.7109375" style="476" customWidth="1"/>
    <col min="2573" max="2573" width="47.42578125" style="476" customWidth="1"/>
    <col min="2574" max="2577" width="0" style="476" hidden="1" customWidth="1"/>
    <col min="2578" max="2578" width="11.7109375" style="476" customWidth="1"/>
    <col min="2579" max="2579" width="6.42578125" style="476" bestFit="1" customWidth="1"/>
    <col min="2580" max="2580" width="11.7109375" style="476" customWidth="1"/>
    <col min="2581" max="2581" width="0" style="476" hidden="1" customWidth="1"/>
    <col min="2582" max="2582" width="3.7109375" style="476" customWidth="1"/>
    <col min="2583" max="2583" width="11.140625" style="476" bestFit="1" customWidth="1"/>
    <col min="2584" max="2816" width="10.5703125" style="476"/>
    <col min="2817" max="2824" width="0" style="476" hidden="1" customWidth="1"/>
    <col min="2825" max="2827" width="3.7109375" style="476" customWidth="1"/>
    <col min="2828" max="2828" width="12.7109375" style="476" customWidth="1"/>
    <col min="2829" max="2829" width="47.42578125" style="476" customWidth="1"/>
    <col min="2830" max="2833" width="0" style="476" hidden="1" customWidth="1"/>
    <col min="2834" max="2834" width="11.7109375" style="476" customWidth="1"/>
    <col min="2835" max="2835" width="6.42578125" style="476" bestFit="1" customWidth="1"/>
    <col min="2836" max="2836" width="11.7109375" style="476" customWidth="1"/>
    <col min="2837" max="2837" width="0" style="476" hidden="1" customWidth="1"/>
    <col min="2838" max="2838" width="3.7109375" style="476" customWidth="1"/>
    <col min="2839" max="2839" width="11.140625" style="476" bestFit="1" customWidth="1"/>
    <col min="2840" max="3072" width="10.5703125" style="476"/>
    <col min="3073" max="3080" width="0" style="476" hidden="1" customWidth="1"/>
    <col min="3081" max="3083" width="3.7109375" style="476" customWidth="1"/>
    <col min="3084" max="3084" width="12.7109375" style="476" customWidth="1"/>
    <col min="3085" max="3085" width="47.42578125" style="476" customWidth="1"/>
    <col min="3086" max="3089" width="0" style="476" hidden="1" customWidth="1"/>
    <col min="3090" max="3090" width="11.7109375" style="476" customWidth="1"/>
    <col min="3091" max="3091" width="6.42578125" style="476" bestFit="1" customWidth="1"/>
    <col min="3092" max="3092" width="11.7109375" style="476" customWidth="1"/>
    <col min="3093" max="3093" width="0" style="476" hidden="1" customWidth="1"/>
    <col min="3094" max="3094" width="3.7109375" style="476" customWidth="1"/>
    <col min="3095" max="3095" width="11.140625" style="476" bestFit="1" customWidth="1"/>
    <col min="3096" max="3328" width="10.5703125" style="476"/>
    <col min="3329" max="3336" width="0" style="476" hidden="1" customWidth="1"/>
    <col min="3337" max="3339" width="3.7109375" style="476" customWidth="1"/>
    <col min="3340" max="3340" width="12.7109375" style="476" customWidth="1"/>
    <col min="3341" max="3341" width="47.42578125" style="476" customWidth="1"/>
    <col min="3342" max="3345" width="0" style="476" hidden="1" customWidth="1"/>
    <col min="3346" max="3346" width="11.7109375" style="476" customWidth="1"/>
    <col min="3347" max="3347" width="6.42578125" style="476" bestFit="1" customWidth="1"/>
    <col min="3348" max="3348" width="11.7109375" style="476" customWidth="1"/>
    <col min="3349" max="3349" width="0" style="476" hidden="1" customWidth="1"/>
    <col min="3350" max="3350" width="3.7109375" style="476" customWidth="1"/>
    <col min="3351" max="3351" width="11.140625" style="476" bestFit="1" customWidth="1"/>
    <col min="3352" max="3584" width="10.5703125" style="476"/>
    <col min="3585" max="3592" width="0" style="476" hidden="1" customWidth="1"/>
    <col min="3593" max="3595" width="3.7109375" style="476" customWidth="1"/>
    <col min="3596" max="3596" width="12.7109375" style="476" customWidth="1"/>
    <col min="3597" max="3597" width="47.42578125" style="476" customWidth="1"/>
    <col min="3598" max="3601" width="0" style="476" hidden="1" customWidth="1"/>
    <col min="3602" max="3602" width="11.7109375" style="476" customWidth="1"/>
    <col min="3603" max="3603" width="6.42578125" style="476" bestFit="1" customWidth="1"/>
    <col min="3604" max="3604" width="11.7109375" style="476" customWidth="1"/>
    <col min="3605" max="3605" width="0" style="476" hidden="1" customWidth="1"/>
    <col min="3606" max="3606" width="3.7109375" style="476" customWidth="1"/>
    <col min="3607" max="3607" width="11.140625" style="476" bestFit="1" customWidth="1"/>
    <col min="3608" max="3840" width="10.5703125" style="476"/>
    <col min="3841" max="3848" width="0" style="476" hidden="1" customWidth="1"/>
    <col min="3849" max="3851" width="3.7109375" style="476" customWidth="1"/>
    <col min="3852" max="3852" width="12.7109375" style="476" customWidth="1"/>
    <col min="3853" max="3853" width="47.42578125" style="476" customWidth="1"/>
    <col min="3854" max="3857" width="0" style="476" hidden="1" customWidth="1"/>
    <col min="3858" max="3858" width="11.7109375" style="476" customWidth="1"/>
    <col min="3859" max="3859" width="6.42578125" style="476" bestFit="1" customWidth="1"/>
    <col min="3860" max="3860" width="11.7109375" style="476" customWidth="1"/>
    <col min="3861" max="3861" width="0" style="476" hidden="1" customWidth="1"/>
    <col min="3862" max="3862" width="3.7109375" style="476" customWidth="1"/>
    <col min="3863" max="3863" width="11.140625" style="476" bestFit="1" customWidth="1"/>
    <col min="3864" max="4096" width="10.5703125" style="476"/>
    <col min="4097" max="4104" width="0" style="476" hidden="1" customWidth="1"/>
    <col min="4105" max="4107" width="3.7109375" style="476" customWidth="1"/>
    <col min="4108" max="4108" width="12.7109375" style="476" customWidth="1"/>
    <col min="4109" max="4109" width="47.42578125" style="476" customWidth="1"/>
    <col min="4110" max="4113" width="0" style="476" hidden="1" customWidth="1"/>
    <col min="4114" max="4114" width="11.7109375" style="476" customWidth="1"/>
    <col min="4115" max="4115" width="6.42578125" style="476" bestFit="1" customWidth="1"/>
    <col min="4116" max="4116" width="11.7109375" style="476" customWidth="1"/>
    <col min="4117" max="4117" width="0" style="476" hidden="1" customWidth="1"/>
    <col min="4118" max="4118" width="3.7109375" style="476" customWidth="1"/>
    <col min="4119" max="4119" width="11.140625" style="476" bestFit="1" customWidth="1"/>
    <col min="4120" max="4352" width="10.5703125" style="476"/>
    <col min="4353" max="4360" width="0" style="476" hidden="1" customWidth="1"/>
    <col min="4361" max="4363" width="3.7109375" style="476" customWidth="1"/>
    <col min="4364" max="4364" width="12.7109375" style="476" customWidth="1"/>
    <col min="4365" max="4365" width="47.42578125" style="476" customWidth="1"/>
    <col min="4366" max="4369" width="0" style="476" hidden="1" customWidth="1"/>
    <col min="4370" max="4370" width="11.7109375" style="476" customWidth="1"/>
    <col min="4371" max="4371" width="6.42578125" style="476" bestFit="1" customWidth="1"/>
    <col min="4372" max="4372" width="11.7109375" style="476" customWidth="1"/>
    <col min="4373" max="4373" width="0" style="476" hidden="1" customWidth="1"/>
    <col min="4374" max="4374" width="3.7109375" style="476" customWidth="1"/>
    <col min="4375" max="4375" width="11.140625" style="476" bestFit="1" customWidth="1"/>
    <col min="4376" max="4608" width="10.5703125" style="476"/>
    <col min="4609" max="4616" width="0" style="476" hidden="1" customWidth="1"/>
    <col min="4617" max="4619" width="3.7109375" style="476" customWidth="1"/>
    <col min="4620" max="4620" width="12.7109375" style="476" customWidth="1"/>
    <col min="4621" max="4621" width="47.42578125" style="476" customWidth="1"/>
    <col min="4622" max="4625" width="0" style="476" hidden="1" customWidth="1"/>
    <col min="4626" max="4626" width="11.7109375" style="476" customWidth="1"/>
    <col min="4627" max="4627" width="6.42578125" style="476" bestFit="1" customWidth="1"/>
    <col min="4628" max="4628" width="11.7109375" style="476" customWidth="1"/>
    <col min="4629" max="4629" width="0" style="476" hidden="1" customWidth="1"/>
    <col min="4630" max="4630" width="3.7109375" style="476" customWidth="1"/>
    <col min="4631" max="4631" width="11.140625" style="476" bestFit="1" customWidth="1"/>
    <col min="4632" max="4864" width="10.5703125" style="476"/>
    <col min="4865" max="4872" width="0" style="476" hidden="1" customWidth="1"/>
    <col min="4873" max="4875" width="3.7109375" style="476" customWidth="1"/>
    <col min="4876" max="4876" width="12.7109375" style="476" customWidth="1"/>
    <col min="4877" max="4877" width="47.42578125" style="476" customWidth="1"/>
    <col min="4878" max="4881" width="0" style="476" hidden="1" customWidth="1"/>
    <col min="4882" max="4882" width="11.7109375" style="476" customWidth="1"/>
    <col min="4883" max="4883" width="6.42578125" style="476" bestFit="1" customWidth="1"/>
    <col min="4884" max="4884" width="11.7109375" style="476" customWidth="1"/>
    <col min="4885" max="4885" width="0" style="476" hidden="1" customWidth="1"/>
    <col min="4886" max="4886" width="3.7109375" style="476" customWidth="1"/>
    <col min="4887" max="4887" width="11.140625" style="476" bestFit="1" customWidth="1"/>
    <col min="4888" max="5120" width="10.5703125" style="476"/>
    <col min="5121" max="5128" width="0" style="476" hidden="1" customWidth="1"/>
    <col min="5129" max="5131" width="3.7109375" style="476" customWidth="1"/>
    <col min="5132" max="5132" width="12.7109375" style="476" customWidth="1"/>
    <col min="5133" max="5133" width="47.42578125" style="476" customWidth="1"/>
    <col min="5134" max="5137" width="0" style="476" hidden="1" customWidth="1"/>
    <col min="5138" max="5138" width="11.7109375" style="476" customWidth="1"/>
    <col min="5139" max="5139" width="6.42578125" style="476" bestFit="1" customWidth="1"/>
    <col min="5140" max="5140" width="11.7109375" style="476" customWidth="1"/>
    <col min="5141" max="5141" width="0" style="476" hidden="1" customWidth="1"/>
    <col min="5142" max="5142" width="3.7109375" style="476" customWidth="1"/>
    <col min="5143" max="5143" width="11.140625" style="476" bestFit="1" customWidth="1"/>
    <col min="5144" max="5376" width="10.5703125" style="476"/>
    <col min="5377" max="5384" width="0" style="476" hidden="1" customWidth="1"/>
    <col min="5385" max="5387" width="3.7109375" style="476" customWidth="1"/>
    <col min="5388" max="5388" width="12.7109375" style="476" customWidth="1"/>
    <col min="5389" max="5389" width="47.42578125" style="476" customWidth="1"/>
    <col min="5390" max="5393" width="0" style="476" hidden="1" customWidth="1"/>
    <col min="5394" max="5394" width="11.7109375" style="476" customWidth="1"/>
    <col min="5395" max="5395" width="6.42578125" style="476" bestFit="1" customWidth="1"/>
    <col min="5396" max="5396" width="11.7109375" style="476" customWidth="1"/>
    <col min="5397" max="5397" width="0" style="476" hidden="1" customWidth="1"/>
    <col min="5398" max="5398" width="3.7109375" style="476" customWidth="1"/>
    <col min="5399" max="5399" width="11.140625" style="476" bestFit="1" customWidth="1"/>
    <col min="5400" max="5632" width="10.5703125" style="476"/>
    <col min="5633" max="5640" width="0" style="476" hidden="1" customWidth="1"/>
    <col min="5641" max="5643" width="3.7109375" style="476" customWidth="1"/>
    <col min="5644" max="5644" width="12.7109375" style="476" customWidth="1"/>
    <col min="5645" max="5645" width="47.42578125" style="476" customWidth="1"/>
    <col min="5646" max="5649" width="0" style="476" hidden="1" customWidth="1"/>
    <col min="5650" max="5650" width="11.7109375" style="476" customWidth="1"/>
    <col min="5651" max="5651" width="6.42578125" style="476" bestFit="1" customWidth="1"/>
    <col min="5652" max="5652" width="11.7109375" style="476" customWidth="1"/>
    <col min="5653" max="5653" width="0" style="476" hidden="1" customWidth="1"/>
    <col min="5654" max="5654" width="3.7109375" style="476" customWidth="1"/>
    <col min="5655" max="5655" width="11.140625" style="476" bestFit="1" customWidth="1"/>
    <col min="5656" max="5888" width="10.5703125" style="476"/>
    <col min="5889" max="5896" width="0" style="476" hidden="1" customWidth="1"/>
    <col min="5897" max="5899" width="3.7109375" style="476" customWidth="1"/>
    <col min="5900" max="5900" width="12.7109375" style="476" customWidth="1"/>
    <col min="5901" max="5901" width="47.42578125" style="476" customWidth="1"/>
    <col min="5902" max="5905" width="0" style="476" hidden="1" customWidth="1"/>
    <col min="5906" max="5906" width="11.7109375" style="476" customWidth="1"/>
    <col min="5907" max="5907" width="6.42578125" style="476" bestFit="1" customWidth="1"/>
    <col min="5908" max="5908" width="11.7109375" style="476" customWidth="1"/>
    <col min="5909" max="5909" width="0" style="476" hidden="1" customWidth="1"/>
    <col min="5910" max="5910" width="3.7109375" style="476" customWidth="1"/>
    <col min="5911" max="5911" width="11.140625" style="476" bestFit="1" customWidth="1"/>
    <col min="5912" max="6144" width="10.5703125" style="476"/>
    <col min="6145" max="6152" width="0" style="476" hidden="1" customWidth="1"/>
    <col min="6153" max="6155" width="3.7109375" style="476" customWidth="1"/>
    <col min="6156" max="6156" width="12.7109375" style="476" customWidth="1"/>
    <col min="6157" max="6157" width="47.42578125" style="476" customWidth="1"/>
    <col min="6158" max="6161" width="0" style="476" hidden="1" customWidth="1"/>
    <col min="6162" max="6162" width="11.7109375" style="476" customWidth="1"/>
    <col min="6163" max="6163" width="6.42578125" style="476" bestFit="1" customWidth="1"/>
    <col min="6164" max="6164" width="11.7109375" style="476" customWidth="1"/>
    <col min="6165" max="6165" width="0" style="476" hidden="1" customWidth="1"/>
    <col min="6166" max="6166" width="3.7109375" style="476" customWidth="1"/>
    <col min="6167" max="6167" width="11.140625" style="476" bestFit="1" customWidth="1"/>
    <col min="6168" max="6400" width="10.5703125" style="476"/>
    <col min="6401" max="6408" width="0" style="476" hidden="1" customWidth="1"/>
    <col min="6409" max="6411" width="3.7109375" style="476" customWidth="1"/>
    <col min="6412" max="6412" width="12.7109375" style="476" customWidth="1"/>
    <col min="6413" max="6413" width="47.42578125" style="476" customWidth="1"/>
    <col min="6414" max="6417" width="0" style="476" hidden="1" customWidth="1"/>
    <col min="6418" max="6418" width="11.7109375" style="476" customWidth="1"/>
    <col min="6419" max="6419" width="6.42578125" style="476" bestFit="1" customWidth="1"/>
    <col min="6420" max="6420" width="11.7109375" style="476" customWidth="1"/>
    <col min="6421" max="6421" width="0" style="476" hidden="1" customWidth="1"/>
    <col min="6422" max="6422" width="3.7109375" style="476" customWidth="1"/>
    <col min="6423" max="6423" width="11.140625" style="476" bestFit="1" customWidth="1"/>
    <col min="6424" max="6656" width="10.5703125" style="476"/>
    <col min="6657" max="6664" width="0" style="476" hidden="1" customWidth="1"/>
    <col min="6665" max="6667" width="3.7109375" style="476" customWidth="1"/>
    <col min="6668" max="6668" width="12.7109375" style="476" customWidth="1"/>
    <col min="6669" max="6669" width="47.42578125" style="476" customWidth="1"/>
    <col min="6670" max="6673" width="0" style="476" hidden="1" customWidth="1"/>
    <col min="6674" max="6674" width="11.7109375" style="476" customWidth="1"/>
    <col min="6675" max="6675" width="6.42578125" style="476" bestFit="1" customWidth="1"/>
    <col min="6676" max="6676" width="11.7109375" style="476" customWidth="1"/>
    <col min="6677" max="6677" width="0" style="476" hidden="1" customWidth="1"/>
    <col min="6678" max="6678" width="3.7109375" style="476" customWidth="1"/>
    <col min="6679" max="6679" width="11.140625" style="476" bestFit="1" customWidth="1"/>
    <col min="6680" max="6912" width="10.5703125" style="476"/>
    <col min="6913" max="6920" width="0" style="476" hidden="1" customWidth="1"/>
    <col min="6921" max="6923" width="3.7109375" style="476" customWidth="1"/>
    <col min="6924" max="6924" width="12.7109375" style="476" customWidth="1"/>
    <col min="6925" max="6925" width="47.42578125" style="476" customWidth="1"/>
    <col min="6926" max="6929" width="0" style="476" hidden="1" customWidth="1"/>
    <col min="6930" max="6930" width="11.7109375" style="476" customWidth="1"/>
    <col min="6931" max="6931" width="6.42578125" style="476" bestFit="1" customWidth="1"/>
    <col min="6932" max="6932" width="11.7109375" style="476" customWidth="1"/>
    <col min="6933" max="6933" width="0" style="476" hidden="1" customWidth="1"/>
    <col min="6934" max="6934" width="3.7109375" style="476" customWidth="1"/>
    <col min="6935" max="6935" width="11.140625" style="476" bestFit="1" customWidth="1"/>
    <col min="6936" max="7168" width="10.5703125" style="476"/>
    <col min="7169" max="7176" width="0" style="476" hidden="1" customWidth="1"/>
    <col min="7177" max="7179" width="3.7109375" style="476" customWidth="1"/>
    <col min="7180" max="7180" width="12.7109375" style="476" customWidth="1"/>
    <col min="7181" max="7181" width="47.42578125" style="476" customWidth="1"/>
    <col min="7182" max="7185" width="0" style="476" hidden="1" customWidth="1"/>
    <col min="7186" max="7186" width="11.7109375" style="476" customWidth="1"/>
    <col min="7187" max="7187" width="6.42578125" style="476" bestFit="1" customWidth="1"/>
    <col min="7188" max="7188" width="11.7109375" style="476" customWidth="1"/>
    <col min="7189" max="7189" width="0" style="476" hidden="1" customWidth="1"/>
    <col min="7190" max="7190" width="3.7109375" style="476" customWidth="1"/>
    <col min="7191" max="7191" width="11.140625" style="476" bestFit="1" customWidth="1"/>
    <col min="7192" max="7424" width="10.5703125" style="476"/>
    <col min="7425" max="7432" width="0" style="476" hidden="1" customWidth="1"/>
    <col min="7433" max="7435" width="3.7109375" style="476" customWidth="1"/>
    <col min="7436" max="7436" width="12.7109375" style="476" customWidth="1"/>
    <col min="7437" max="7437" width="47.42578125" style="476" customWidth="1"/>
    <col min="7438" max="7441" width="0" style="476" hidden="1" customWidth="1"/>
    <col min="7442" max="7442" width="11.7109375" style="476" customWidth="1"/>
    <col min="7443" max="7443" width="6.42578125" style="476" bestFit="1" customWidth="1"/>
    <col min="7444" max="7444" width="11.7109375" style="476" customWidth="1"/>
    <col min="7445" max="7445" width="0" style="476" hidden="1" customWidth="1"/>
    <col min="7446" max="7446" width="3.7109375" style="476" customWidth="1"/>
    <col min="7447" max="7447" width="11.140625" style="476" bestFit="1" customWidth="1"/>
    <col min="7448" max="7680" width="10.5703125" style="476"/>
    <col min="7681" max="7688" width="0" style="476" hidden="1" customWidth="1"/>
    <col min="7689" max="7691" width="3.7109375" style="476" customWidth="1"/>
    <col min="7692" max="7692" width="12.7109375" style="476" customWidth="1"/>
    <col min="7693" max="7693" width="47.42578125" style="476" customWidth="1"/>
    <col min="7694" max="7697" width="0" style="476" hidden="1" customWidth="1"/>
    <col min="7698" max="7698" width="11.7109375" style="476" customWidth="1"/>
    <col min="7699" max="7699" width="6.42578125" style="476" bestFit="1" customWidth="1"/>
    <col min="7700" max="7700" width="11.7109375" style="476" customWidth="1"/>
    <col min="7701" max="7701" width="0" style="476" hidden="1" customWidth="1"/>
    <col min="7702" max="7702" width="3.7109375" style="476" customWidth="1"/>
    <col min="7703" max="7703" width="11.140625" style="476" bestFit="1" customWidth="1"/>
    <col min="7704" max="7936" width="10.5703125" style="476"/>
    <col min="7937" max="7944" width="0" style="476" hidden="1" customWidth="1"/>
    <col min="7945" max="7947" width="3.7109375" style="476" customWidth="1"/>
    <col min="7948" max="7948" width="12.7109375" style="476" customWidth="1"/>
    <col min="7949" max="7949" width="47.42578125" style="476" customWidth="1"/>
    <col min="7950" max="7953" width="0" style="476" hidden="1" customWidth="1"/>
    <col min="7954" max="7954" width="11.7109375" style="476" customWidth="1"/>
    <col min="7955" max="7955" width="6.42578125" style="476" bestFit="1" customWidth="1"/>
    <col min="7956" max="7956" width="11.7109375" style="476" customWidth="1"/>
    <col min="7957" max="7957" width="0" style="476" hidden="1" customWidth="1"/>
    <col min="7958" max="7958" width="3.7109375" style="476" customWidth="1"/>
    <col min="7959" max="7959" width="11.140625" style="476" bestFit="1" customWidth="1"/>
    <col min="7960" max="8192" width="10.5703125" style="476"/>
    <col min="8193" max="8200" width="0" style="476" hidden="1" customWidth="1"/>
    <col min="8201" max="8203" width="3.7109375" style="476" customWidth="1"/>
    <col min="8204" max="8204" width="12.7109375" style="476" customWidth="1"/>
    <col min="8205" max="8205" width="47.42578125" style="476" customWidth="1"/>
    <col min="8206" max="8209" width="0" style="476" hidden="1" customWidth="1"/>
    <col min="8210" max="8210" width="11.7109375" style="476" customWidth="1"/>
    <col min="8211" max="8211" width="6.42578125" style="476" bestFit="1" customWidth="1"/>
    <col min="8212" max="8212" width="11.7109375" style="476" customWidth="1"/>
    <col min="8213" max="8213" width="0" style="476" hidden="1" customWidth="1"/>
    <col min="8214" max="8214" width="3.7109375" style="476" customWidth="1"/>
    <col min="8215" max="8215" width="11.140625" style="476" bestFit="1" customWidth="1"/>
    <col min="8216" max="8448" width="10.5703125" style="476"/>
    <col min="8449" max="8456" width="0" style="476" hidden="1" customWidth="1"/>
    <col min="8457" max="8459" width="3.7109375" style="476" customWidth="1"/>
    <col min="8460" max="8460" width="12.7109375" style="476" customWidth="1"/>
    <col min="8461" max="8461" width="47.42578125" style="476" customWidth="1"/>
    <col min="8462" max="8465" width="0" style="476" hidden="1" customWidth="1"/>
    <col min="8466" max="8466" width="11.7109375" style="476" customWidth="1"/>
    <col min="8467" max="8467" width="6.42578125" style="476" bestFit="1" customWidth="1"/>
    <col min="8468" max="8468" width="11.7109375" style="476" customWidth="1"/>
    <col min="8469" max="8469" width="0" style="476" hidden="1" customWidth="1"/>
    <col min="8470" max="8470" width="3.7109375" style="476" customWidth="1"/>
    <col min="8471" max="8471" width="11.140625" style="476" bestFit="1" customWidth="1"/>
    <col min="8472" max="8704" width="10.5703125" style="476"/>
    <col min="8705" max="8712" width="0" style="476" hidden="1" customWidth="1"/>
    <col min="8713" max="8715" width="3.7109375" style="476" customWidth="1"/>
    <col min="8716" max="8716" width="12.7109375" style="476" customWidth="1"/>
    <col min="8717" max="8717" width="47.42578125" style="476" customWidth="1"/>
    <col min="8718" max="8721" width="0" style="476" hidden="1" customWidth="1"/>
    <col min="8722" max="8722" width="11.7109375" style="476" customWidth="1"/>
    <col min="8723" max="8723" width="6.42578125" style="476" bestFit="1" customWidth="1"/>
    <col min="8724" max="8724" width="11.7109375" style="476" customWidth="1"/>
    <col min="8725" max="8725" width="0" style="476" hidden="1" customWidth="1"/>
    <col min="8726" max="8726" width="3.7109375" style="476" customWidth="1"/>
    <col min="8727" max="8727" width="11.140625" style="476" bestFit="1" customWidth="1"/>
    <col min="8728" max="8960" width="10.5703125" style="476"/>
    <col min="8961" max="8968" width="0" style="476" hidden="1" customWidth="1"/>
    <col min="8969" max="8971" width="3.7109375" style="476" customWidth="1"/>
    <col min="8972" max="8972" width="12.7109375" style="476" customWidth="1"/>
    <col min="8973" max="8973" width="47.42578125" style="476" customWidth="1"/>
    <col min="8974" max="8977" width="0" style="476" hidden="1" customWidth="1"/>
    <col min="8978" max="8978" width="11.7109375" style="476" customWidth="1"/>
    <col min="8979" max="8979" width="6.42578125" style="476" bestFit="1" customWidth="1"/>
    <col min="8980" max="8980" width="11.7109375" style="476" customWidth="1"/>
    <col min="8981" max="8981" width="0" style="476" hidden="1" customWidth="1"/>
    <col min="8982" max="8982" width="3.7109375" style="476" customWidth="1"/>
    <col min="8983" max="8983" width="11.140625" style="476" bestFit="1" customWidth="1"/>
    <col min="8984" max="9216" width="10.5703125" style="476"/>
    <col min="9217" max="9224" width="0" style="476" hidden="1" customWidth="1"/>
    <col min="9225" max="9227" width="3.7109375" style="476" customWidth="1"/>
    <col min="9228" max="9228" width="12.7109375" style="476" customWidth="1"/>
    <col min="9229" max="9229" width="47.42578125" style="476" customWidth="1"/>
    <col min="9230" max="9233" width="0" style="476" hidden="1" customWidth="1"/>
    <col min="9234" max="9234" width="11.7109375" style="476" customWidth="1"/>
    <col min="9235" max="9235" width="6.42578125" style="476" bestFit="1" customWidth="1"/>
    <col min="9236" max="9236" width="11.7109375" style="476" customWidth="1"/>
    <col min="9237" max="9237" width="0" style="476" hidden="1" customWidth="1"/>
    <col min="9238" max="9238" width="3.7109375" style="476" customWidth="1"/>
    <col min="9239" max="9239" width="11.140625" style="476" bestFit="1" customWidth="1"/>
    <col min="9240" max="9472" width="10.5703125" style="476"/>
    <col min="9473" max="9480" width="0" style="476" hidden="1" customWidth="1"/>
    <col min="9481" max="9483" width="3.7109375" style="476" customWidth="1"/>
    <col min="9484" max="9484" width="12.7109375" style="476" customWidth="1"/>
    <col min="9485" max="9485" width="47.42578125" style="476" customWidth="1"/>
    <col min="9486" max="9489" width="0" style="476" hidden="1" customWidth="1"/>
    <col min="9490" max="9490" width="11.7109375" style="476" customWidth="1"/>
    <col min="9491" max="9491" width="6.42578125" style="476" bestFit="1" customWidth="1"/>
    <col min="9492" max="9492" width="11.7109375" style="476" customWidth="1"/>
    <col min="9493" max="9493" width="0" style="476" hidden="1" customWidth="1"/>
    <col min="9494" max="9494" width="3.7109375" style="476" customWidth="1"/>
    <col min="9495" max="9495" width="11.140625" style="476" bestFit="1" customWidth="1"/>
    <col min="9496" max="9728" width="10.5703125" style="476"/>
    <col min="9729" max="9736" width="0" style="476" hidden="1" customWidth="1"/>
    <col min="9737" max="9739" width="3.7109375" style="476" customWidth="1"/>
    <col min="9740" max="9740" width="12.7109375" style="476" customWidth="1"/>
    <col min="9741" max="9741" width="47.42578125" style="476" customWidth="1"/>
    <col min="9742" max="9745" width="0" style="476" hidden="1" customWidth="1"/>
    <col min="9746" max="9746" width="11.7109375" style="476" customWidth="1"/>
    <col min="9747" max="9747" width="6.42578125" style="476" bestFit="1" customWidth="1"/>
    <col min="9748" max="9748" width="11.7109375" style="476" customWidth="1"/>
    <col min="9749" max="9749" width="0" style="476" hidden="1" customWidth="1"/>
    <col min="9750" max="9750" width="3.7109375" style="476" customWidth="1"/>
    <col min="9751" max="9751" width="11.140625" style="476" bestFit="1" customWidth="1"/>
    <col min="9752" max="9984" width="10.5703125" style="476"/>
    <col min="9985" max="9992" width="0" style="476" hidden="1" customWidth="1"/>
    <col min="9993" max="9995" width="3.7109375" style="476" customWidth="1"/>
    <col min="9996" max="9996" width="12.7109375" style="476" customWidth="1"/>
    <col min="9997" max="9997" width="47.42578125" style="476" customWidth="1"/>
    <col min="9998" max="10001" width="0" style="476" hidden="1" customWidth="1"/>
    <col min="10002" max="10002" width="11.7109375" style="476" customWidth="1"/>
    <col min="10003" max="10003" width="6.42578125" style="476" bestFit="1" customWidth="1"/>
    <col min="10004" max="10004" width="11.7109375" style="476" customWidth="1"/>
    <col min="10005" max="10005" width="0" style="476" hidden="1" customWidth="1"/>
    <col min="10006" max="10006" width="3.7109375" style="476" customWidth="1"/>
    <col min="10007" max="10007" width="11.140625" style="476" bestFit="1" customWidth="1"/>
    <col min="10008" max="10240" width="10.5703125" style="476"/>
    <col min="10241" max="10248" width="0" style="476" hidden="1" customWidth="1"/>
    <col min="10249" max="10251" width="3.7109375" style="476" customWidth="1"/>
    <col min="10252" max="10252" width="12.7109375" style="476" customWidth="1"/>
    <col min="10253" max="10253" width="47.42578125" style="476" customWidth="1"/>
    <col min="10254" max="10257" width="0" style="476" hidden="1" customWidth="1"/>
    <col min="10258" max="10258" width="11.7109375" style="476" customWidth="1"/>
    <col min="10259" max="10259" width="6.42578125" style="476" bestFit="1" customWidth="1"/>
    <col min="10260" max="10260" width="11.7109375" style="476" customWidth="1"/>
    <col min="10261" max="10261" width="0" style="476" hidden="1" customWidth="1"/>
    <col min="10262" max="10262" width="3.7109375" style="476" customWidth="1"/>
    <col min="10263" max="10263" width="11.140625" style="476" bestFit="1" customWidth="1"/>
    <col min="10264" max="10496" width="10.5703125" style="476"/>
    <col min="10497" max="10504" width="0" style="476" hidden="1" customWidth="1"/>
    <col min="10505" max="10507" width="3.7109375" style="476" customWidth="1"/>
    <col min="10508" max="10508" width="12.7109375" style="476" customWidth="1"/>
    <col min="10509" max="10509" width="47.42578125" style="476" customWidth="1"/>
    <col min="10510" max="10513" width="0" style="476" hidden="1" customWidth="1"/>
    <col min="10514" max="10514" width="11.7109375" style="476" customWidth="1"/>
    <col min="10515" max="10515" width="6.42578125" style="476" bestFit="1" customWidth="1"/>
    <col min="10516" max="10516" width="11.7109375" style="476" customWidth="1"/>
    <col min="10517" max="10517" width="0" style="476" hidden="1" customWidth="1"/>
    <col min="10518" max="10518" width="3.7109375" style="476" customWidth="1"/>
    <col min="10519" max="10519" width="11.140625" style="476" bestFit="1" customWidth="1"/>
    <col min="10520" max="10752" width="10.5703125" style="476"/>
    <col min="10753" max="10760" width="0" style="476" hidden="1" customWidth="1"/>
    <col min="10761" max="10763" width="3.7109375" style="476" customWidth="1"/>
    <col min="10764" max="10764" width="12.7109375" style="476" customWidth="1"/>
    <col min="10765" max="10765" width="47.42578125" style="476" customWidth="1"/>
    <col min="10766" max="10769" width="0" style="476" hidden="1" customWidth="1"/>
    <col min="10770" max="10770" width="11.7109375" style="476" customWidth="1"/>
    <col min="10771" max="10771" width="6.42578125" style="476" bestFit="1" customWidth="1"/>
    <col min="10772" max="10772" width="11.7109375" style="476" customWidth="1"/>
    <col min="10773" max="10773" width="0" style="476" hidden="1" customWidth="1"/>
    <col min="10774" max="10774" width="3.7109375" style="476" customWidth="1"/>
    <col min="10775" max="10775" width="11.140625" style="476" bestFit="1" customWidth="1"/>
    <col min="10776" max="11008" width="10.5703125" style="476"/>
    <col min="11009" max="11016" width="0" style="476" hidden="1" customWidth="1"/>
    <col min="11017" max="11019" width="3.7109375" style="476" customWidth="1"/>
    <col min="11020" max="11020" width="12.7109375" style="476" customWidth="1"/>
    <col min="11021" max="11021" width="47.42578125" style="476" customWidth="1"/>
    <col min="11022" max="11025" width="0" style="476" hidden="1" customWidth="1"/>
    <col min="11026" max="11026" width="11.7109375" style="476" customWidth="1"/>
    <col min="11027" max="11027" width="6.42578125" style="476" bestFit="1" customWidth="1"/>
    <col min="11028" max="11028" width="11.7109375" style="476" customWidth="1"/>
    <col min="11029" max="11029" width="0" style="476" hidden="1" customWidth="1"/>
    <col min="11030" max="11030" width="3.7109375" style="476" customWidth="1"/>
    <col min="11031" max="11031" width="11.140625" style="476" bestFit="1" customWidth="1"/>
    <col min="11032" max="11264" width="10.5703125" style="476"/>
    <col min="11265" max="11272" width="0" style="476" hidden="1" customWidth="1"/>
    <col min="11273" max="11275" width="3.7109375" style="476" customWidth="1"/>
    <col min="11276" max="11276" width="12.7109375" style="476" customWidth="1"/>
    <col min="11277" max="11277" width="47.42578125" style="476" customWidth="1"/>
    <col min="11278" max="11281" width="0" style="476" hidden="1" customWidth="1"/>
    <col min="11282" max="11282" width="11.7109375" style="476" customWidth="1"/>
    <col min="11283" max="11283" width="6.42578125" style="476" bestFit="1" customWidth="1"/>
    <col min="11284" max="11284" width="11.7109375" style="476" customWidth="1"/>
    <col min="11285" max="11285" width="0" style="476" hidden="1" customWidth="1"/>
    <col min="11286" max="11286" width="3.7109375" style="476" customWidth="1"/>
    <col min="11287" max="11287" width="11.140625" style="476" bestFit="1" customWidth="1"/>
    <col min="11288" max="11520" width="10.5703125" style="476"/>
    <col min="11521" max="11528" width="0" style="476" hidden="1" customWidth="1"/>
    <col min="11529" max="11531" width="3.7109375" style="476" customWidth="1"/>
    <col min="11532" max="11532" width="12.7109375" style="476" customWidth="1"/>
    <col min="11533" max="11533" width="47.42578125" style="476" customWidth="1"/>
    <col min="11534" max="11537" width="0" style="476" hidden="1" customWidth="1"/>
    <col min="11538" max="11538" width="11.7109375" style="476" customWidth="1"/>
    <col min="11539" max="11539" width="6.42578125" style="476" bestFit="1" customWidth="1"/>
    <col min="11540" max="11540" width="11.7109375" style="476" customWidth="1"/>
    <col min="11541" max="11541" width="0" style="476" hidden="1" customWidth="1"/>
    <col min="11542" max="11542" width="3.7109375" style="476" customWidth="1"/>
    <col min="11543" max="11543" width="11.140625" style="476" bestFit="1" customWidth="1"/>
    <col min="11544" max="11776" width="10.5703125" style="476"/>
    <col min="11777" max="11784" width="0" style="476" hidden="1" customWidth="1"/>
    <col min="11785" max="11787" width="3.7109375" style="476" customWidth="1"/>
    <col min="11788" max="11788" width="12.7109375" style="476" customWidth="1"/>
    <col min="11789" max="11789" width="47.42578125" style="476" customWidth="1"/>
    <col min="11790" max="11793" width="0" style="476" hidden="1" customWidth="1"/>
    <col min="11794" max="11794" width="11.7109375" style="476" customWidth="1"/>
    <col min="11795" max="11795" width="6.42578125" style="476" bestFit="1" customWidth="1"/>
    <col min="11796" max="11796" width="11.7109375" style="476" customWidth="1"/>
    <col min="11797" max="11797" width="0" style="476" hidden="1" customWidth="1"/>
    <col min="11798" max="11798" width="3.7109375" style="476" customWidth="1"/>
    <col min="11799" max="11799" width="11.140625" style="476" bestFit="1" customWidth="1"/>
    <col min="11800" max="12032" width="10.5703125" style="476"/>
    <col min="12033" max="12040" width="0" style="476" hidden="1" customWidth="1"/>
    <col min="12041" max="12043" width="3.7109375" style="476" customWidth="1"/>
    <col min="12044" max="12044" width="12.7109375" style="476" customWidth="1"/>
    <col min="12045" max="12045" width="47.42578125" style="476" customWidth="1"/>
    <col min="12046" max="12049" width="0" style="476" hidden="1" customWidth="1"/>
    <col min="12050" max="12050" width="11.7109375" style="476" customWidth="1"/>
    <col min="12051" max="12051" width="6.42578125" style="476" bestFit="1" customWidth="1"/>
    <col min="12052" max="12052" width="11.7109375" style="476" customWidth="1"/>
    <col min="12053" max="12053" width="0" style="476" hidden="1" customWidth="1"/>
    <col min="12054" max="12054" width="3.7109375" style="476" customWidth="1"/>
    <col min="12055" max="12055" width="11.140625" style="476" bestFit="1" customWidth="1"/>
    <col min="12056" max="12288" width="10.5703125" style="476"/>
    <col min="12289" max="12296" width="0" style="476" hidden="1" customWidth="1"/>
    <col min="12297" max="12299" width="3.7109375" style="476" customWidth="1"/>
    <col min="12300" max="12300" width="12.7109375" style="476" customWidth="1"/>
    <col min="12301" max="12301" width="47.42578125" style="476" customWidth="1"/>
    <col min="12302" max="12305" width="0" style="476" hidden="1" customWidth="1"/>
    <col min="12306" max="12306" width="11.7109375" style="476" customWidth="1"/>
    <col min="12307" max="12307" width="6.42578125" style="476" bestFit="1" customWidth="1"/>
    <col min="12308" max="12308" width="11.7109375" style="476" customWidth="1"/>
    <col min="12309" max="12309" width="0" style="476" hidden="1" customWidth="1"/>
    <col min="12310" max="12310" width="3.7109375" style="476" customWidth="1"/>
    <col min="12311" max="12311" width="11.140625" style="476" bestFit="1" customWidth="1"/>
    <col min="12312" max="12544" width="10.5703125" style="476"/>
    <col min="12545" max="12552" width="0" style="476" hidden="1" customWidth="1"/>
    <col min="12553" max="12555" width="3.7109375" style="476" customWidth="1"/>
    <col min="12556" max="12556" width="12.7109375" style="476" customWidth="1"/>
    <col min="12557" max="12557" width="47.42578125" style="476" customWidth="1"/>
    <col min="12558" max="12561" width="0" style="476" hidden="1" customWidth="1"/>
    <col min="12562" max="12562" width="11.7109375" style="476" customWidth="1"/>
    <col min="12563" max="12563" width="6.42578125" style="476" bestFit="1" customWidth="1"/>
    <col min="12564" max="12564" width="11.7109375" style="476" customWidth="1"/>
    <col min="12565" max="12565" width="0" style="476" hidden="1" customWidth="1"/>
    <col min="12566" max="12566" width="3.7109375" style="476" customWidth="1"/>
    <col min="12567" max="12567" width="11.140625" style="476" bestFit="1" customWidth="1"/>
    <col min="12568" max="12800" width="10.5703125" style="476"/>
    <col min="12801" max="12808" width="0" style="476" hidden="1" customWidth="1"/>
    <col min="12809" max="12811" width="3.7109375" style="476" customWidth="1"/>
    <col min="12812" max="12812" width="12.7109375" style="476" customWidth="1"/>
    <col min="12813" max="12813" width="47.42578125" style="476" customWidth="1"/>
    <col min="12814" max="12817" width="0" style="476" hidden="1" customWidth="1"/>
    <col min="12818" max="12818" width="11.7109375" style="476" customWidth="1"/>
    <col min="12819" max="12819" width="6.42578125" style="476" bestFit="1" customWidth="1"/>
    <col min="12820" max="12820" width="11.7109375" style="476" customWidth="1"/>
    <col min="12821" max="12821" width="0" style="476" hidden="1" customWidth="1"/>
    <col min="12822" max="12822" width="3.7109375" style="476" customWidth="1"/>
    <col min="12823" max="12823" width="11.140625" style="476" bestFit="1" customWidth="1"/>
    <col min="12824" max="13056" width="10.5703125" style="476"/>
    <col min="13057" max="13064" width="0" style="476" hidden="1" customWidth="1"/>
    <col min="13065" max="13067" width="3.7109375" style="476" customWidth="1"/>
    <col min="13068" max="13068" width="12.7109375" style="476" customWidth="1"/>
    <col min="13069" max="13069" width="47.42578125" style="476" customWidth="1"/>
    <col min="13070" max="13073" width="0" style="476" hidden="1" customWidth="1"/>
    <col min="13074" max="13074" width="11.7109375" style="476" customWidth="1"/>
    <col min="13075" max="13075" width="6.42578125" style="476" bestFit="1" customWidth="1"/>
    <col min="13076" max="13076" width="11.7109375" style="476" customWidth="1"/>
    <col min="13077" max="13077" width="0" style="476" hidden="1" customWidth="1"/>
    <col min="13078" max="13078" width="3.7109375" style="476" customWidth="1"/>
    <col min="13079" max="13079" width="11.140625" style="476" bestFit="1" customWidth="1"/>
    <col min="13080" max="13312" width="10.5703125" style="476"/>
    <col min="13313" max="13320" width="0" style="476" hidden="1" customWidth="1"/>
    <col min="13321" max="13323" width="3.7109375" style="476" customWidth="1"/>
    <col min="13324" max="13324" width="12.7109375" style="476" customWidth="1"/>
    <col min="13325" max="13325" width="47.42578125" style="476" customWidth="1"/>
    <col min="13326" max="13329" width="0" style="476" hidden="1" customWidth="1"/>
    <col min="13330" max="13330" width="11.7109375" style="476" customWidth="1"/>
    <col min="13331" max="13331" width="6.42578125" style="476" bestFit="1" customWidth="1"/>
    <col min="13332" max="13332" width="11.7109375" style="476" customWidth="1"/>
    <col min="13333" max="13333" width="0" style="476" hidden="1" customWidth="1"/>
    <col min="13334" max="13334" width="3.7109375" style="476" customWidth="1"/>
    <col min="13335" max="13335" width="11.140625" style="476" bestFit="1" customWidth="1"/>
    <col min="13336" max="13568" width="10.5703125" style="476"/>
    <col min="13569" max="13576" width="0" style="476" hidden="1" customWidth="1"/>
    <col min="13577" max="13579" width="3.7109375" style="476" customWidth="1"/>
    <col min="13580" max="13580" width="12.7109375" style="476" customWidth="1"/>
    <col min="13581" max="13581" width="47.42578125" style="476" customWidth="1"/>
    <col min="13582" max="13585" width="0" style="476" hidden="1" customWidth="1"/>
    <col min="13586" max="13586" width="11.7109375" style="476" customWidth="1"/>
    <col min="13587" max="13587" width="6.42578125" style="476" bestFit="1" customWidth="1"/>
    <col min="13588" max="13588" width="11.7109375" style="476" customWidth="1"/>
    <col min="13589" max="13589" width="0" style="476" hidden="1" customWidth="1"/>
    <col min="13590" max="13590" width="3.7109375" style="476" customWidth="1"/>
    <col min="13591" max="13591" width="11.140625" style="476" bestFit="1" customWidth="1"/>
    <col min="13592" max="13824" width="10.5703125" style="476"/>
    <col min="13825" max="13832" width="0" style="476" hidden="1" customWidth="1"/>
    <col min="13833" max="13835" width="3.7109375" style="476" customWidth="1"/>
    <col min="13836" max="13836" width="12.7109375" style="476" customWidth="1"/>
    <col min="13837" max="13837" width="47.42578125" style="476" customWidth="1"/>
    <col min="13838" max="13841" width="0" style="476" hidden="1" customWidth="1"/>
    <col min="13842" max="13842" width="11.7109375" style="476" customWidth="1"/>
    <col min="13843" max="13843" width="6.42578125" style="476" bestFit="1" customWidth="1"/>
    <col min="13844" max="13844" width="11.7109375" style="476" customWidth="1"/>
    <col min="13845" max="13845" width="0" style="476" hidden="1" customWidth="1"/>
    <col min="13846" max="13846" width="3.7109375" style="476" customWidth="1"/>
    <col min="13847" max="13847" width="11.140625" style="476" bestFit="1" customWidth="1"/>
    <col min="13848" max="14080" width="10.5703125" style="476"/>
    <col min="14081" max="14088" width="0" style="476" hidden="1" customWidth="1"/>
    <col min="14089" max="14091" width="3.7109375" style="476" customWidth="1"/>
    <col min="14092" max="14092" width="12.7109375" style="476" customWidth="1"/>
    <col min="14093" max="14093" width="47.42578125" style="476" customWidth="1"/>
    <col min="14094" max="14097" width="0" style="476" hidden="1" customWidth="1"/>
    <col min="14098" max="14098" width="11.7109375" style="476" customWidth="1"/>
    <col min="14099" max="14099" width="6.42578125" style="476" bestFit="1" customWidth="1"/>
    <col min="14100" max="14100" width="11.7109375" style="476" customWidth="1"/>
    <col min="14101" max="14101" width="0" style="476" hidden="1" customWidth="1"/>
    <col min="14102" max="14102" width="3.7109375" style="476" customWidth="1"/>
    <col min="14103" max="14103" width="11.140625" style="476" bestFit="1" customWidth="1"/>
    <col min="14104" max="14336" width="10.5703125" style="476"/>
    <col min="14337" max="14344" width="0" style="476" hidden="1" customWidth="1"/>
    <col min="14345" max="14347" width="3.7109375" style="476" customWidth="1"/>
    <col min="14348" max="14348" width="12.7109375" style="476" customWidth="1"/>
    <col min="14349" max="14349" width="47.42578125" style="476" customWidth="1"/>
    <col min="14350" max="14353" width="0" style="476" hidden="1" customWidth="1"/>
    <col min="14354" max="14354" width="11.7109375" style="476" customWidth="1"/>
    <col min="14355" max="14355" width="6.42578125" style="476" bestFit="1" customWidth="1"/>
    <col min="14356" max="14356" width="11.7109375" style="476" customWidth="1"/>
    <col min="14357" max="14357" width="0" style="476" hidden="1" customWidth="1"/>
    <col min="14358" max="14358" width="3.7109375" style="476" customWidth="1"/>
    <col min="14359" max="14359" width="11.140625" style="476" bestFit="1" customWidth="1"/>
    <col min="14360" max="14592" width="10.5703125" style="476"/>
    <col min="14593" max="14600" width="0" style="476" hidden="1" customWidth="1"/>
    <col min="14601" max="14603" width="3.7109375" style="476" customWidth="1"/>
    <col min="14604" max="14604" width="12.7109375" style="476" customWidth="1"/>
    <col min="14605" max="14605" width="47.42578125" style="476" customWidth="1"/>
    <col min="14606" max="14609" width="0" style="476" hidden="1" customWidth="1"/>
    <col min="14610" max="14610" width="11.7109375" style="476" customWidth="1"/>
    <col min="14611" max="14611" width="6.42578125" style="476" bestFit="1" customWidth="1"/>
    <col min="14612" max="14612" width="11.7109375" style="476" customWidth="1"/>
    <col min="14613" max="14613" width="0" style="476" hidden="1" customWidth="1"/>
    <col min="14614" max="14614" width="3.7109375" style="476" customWidth="1"/>
    <col min="14615" max="14615" width="11.140625" style="476" bestFit="1" customWidth="1"/>
    <col min="14616" max="14848" width="10.5703125" style="476"/>
    <col min="14849" max="14856" width="0" style="476" hidden="1" customWidth="1"/>
    <col min="14857" max="14859" width="3.7109375" style="476" customWidth="1"/>
    <col min="14860" max="14860" width="12.7109375" style="476" customWidth="1"/>
    <col min="14861" max="14861" width="47.42578125" style="476" customWidth="1"/>
    <col min="14862" max="14865" width="0" style="476" hidden="1" customWidth="1"/>
    <col min="14866" max="14866" width="11.7109375" style="476" customWidth="1"/>
    <col min="14867" max="14867" width="6.42578125" style="476" bestFit="1" customWidth="1"/>
    <col min="14868" max="14868" width="11.7109375" style="476" customWidth="1"/>
    <col min="14869" max="14869" width="0" style="476" hidden="1" customWidth="1"/>
    <col min="14870" max="14870" width="3.7109375" style="476" customWidth="1"/>
    <col min="14871" max="14871" width="11.140625" style="476" bestFit="1" customWidth="1"/>
    <col min="14872" max="15104" width="10.5703125" style="476"/>
    <col min="15105" max="15112" width="0" style="476" hidden="1" customWidth="1"/>
    <col min="15113" max="15115" width="3.7109375" style="476" customWidth="1"/>
    <col min="15116" max="15116" width="12.7109375" style="476" customWidth="1"/>
    <col min="15117" max="15117" width="47.42578125" style="476" customWidth="1"/>
    <col min="15118" max="15121" width="0" style="476" hidden="1" customWidth="1"/>
    <col min="15122" max="15122" width="11.7109375" style="476" customWidth="1"/>
    <col min="15123" max="15123" width="6.42578125" style="476" bestFit="1" customWidth="1"/>
    <col min="15124" max="15124" width="11.7109375" style="476" customWidth="1"/>
    <col min="15125" max="15125" width="0" style="476" hidden="1" customWidth="1"/>
    <col min="15126" max="15126" width="3.7109375" style="476" customWidth="1"/>
    <col min="15127" max="15127" width="11.140625" style="476" bestFit="1" customWidth="1"/>
    <col min="15128" max="15360" width="10.5703125" style="476"/>
    <col min="15361" max="15368" width="0" style="476" hidden="1" customWidth="1"/>
    <col min="15369" max="15371" width="3.7109375" style="476" customWidth="1"/>
    <col min="15372" max="15372" width="12.7109375" style="476" customWidth="1"/>
    <col min="15373" max="15373" width="47.42578125" style="476" customWidth="1"/>
    <col min="15374" max="15377" width="0" style="476" hidden="1" customWidth="1"/>
    <col min="15378" max="15378" width="11.7109375" style="476" customWidth="1"/>
    <col min="15379" max="15379" width="6.42578125" style="476" bestFit="1" customWidth="1"/>
    <col min="15380" max="15380" width="11.7109375" style="476" customWidth="1"/>
    <col min="15381" max="15381" width="0" style="476" hidden="1" customWidth="1"/>
    <col min="15382" max="15382" width="3.7109375" style="476" customWidth="1"/>
    <col min="15383" max="15383" width="11.140625" style="476" bestFit="1" customWidth="1"/>
    <col min="15384" max="15616" width="10.5703125" style="476"/>
    <col min="15617" max="15624" width="0" style="476" hidden="1" customWidth="1"/>
    <col min="15625" max="15627" width="3.7109375" style="476" customWidth="1"/>
    <col min="15628" max="15628" width="12.7109375" style="476" customWidth="1"/>
    <col min="15629" max="15629" width="47.42578125" style="476" customWidth="1"/>
    <col min="15630" max="15633" width="0" style="476" hidden="1" customWidth="1"/>
    <col min="15634" max="15634" width="11.7109375" style="476" customWidth="1"/>
    <col min="15635" max="15635" width="6.42578125" style="476" bestFit="1" customWidth="1"/>
    <col min="15636" max="15636" width="11.7109375" style="476" customWidth="1"/>
    <col min="15637" max="15637" width="0" style="476" hidden="1" customWidth="1"/>
    <col min="15638" max="15638" width="3.7109375" style="476" customWidth="1"/>
    <col min="15639" max="15639" width="11.140625" style="476" bestFit="1" customWidth="1"/>
    <col min="15640" max="15872" width="10.5703125" style="476"/>
    <col min="15873" max="15880" width="0" style="476" hidden="1" customWidth="1"/>
    <col min="15881" max="15883" width="3.7109375" style="476" customWidth="1"/>
    <col min="15884" max="15884" width="12.7109375" style="476" customWidth="1"/>
    <col min="15885" max="15885" width="47.42578125" style="476" customWidth="1"/>
    <col min="15886" max="15889" width="0" style="476" hidden="1" customWidth="1"/>
    <col min="15890" max="15890" width="11.7109375" style="476" customWidth="1"/>
    <col min="15891" max="15891" width="6.42578125" style="476" bestFit="1" customWidth="1"/>
    <col min="15892" max="15892" width="11.7109375" style="476" customWidth="1"/>
    <col min="15893" max="15893" width="0" style="476" hidden="1" customWidth="1"/>
    <col min="15894" max="15894" width="3.7109375" style="476" customWidth="1"/>
    <col min="15895" max="15895" width="11.140625" style="476" bestFit="1" customWidth="1"/>
    <col min="15896" max="16128" width="10.5703125" style="476"/>
    <col min="16129" max="16136" width="0" style="476" hidden="1" customWidth="1"/>
    <col min="16137" max="16139" width="3.7109375" style="476" customWidth="1"/>
    <col min="16140" max="16140" width="12.7109375" style="476" customWidth="1"/>
    <col min="16141" max="16141" width="47.42578125" style="476" customWidth="1"/>
    <col min="16142" max="16145" width="0" style="476" hidden="1" customWidth="1"/>
    <col min="16146" max="16146" width="11.7109375" style="476" customWidth="1"/>
    <col min="16147" max="16147" width="6.42578125" style="476" bestFit="1" customWidth="1"/>
    <col min="16148" max="16148" width="11.7109375" style="476" customWidth="1"/>
    <col min="16149" max="16149" width="0" style="476" hidden="1" customWidth="1"/>
    <col min="16150" max="16150" width="3.7109375" style="476" customWidth="1"/>
    <col min="16151" max="16151" width="11.140625" style="476" bestFit="1" customWidth="1"/>
    <col min="16152" max="16384" width="10.5703125" style="476"/>
  </cols>
  <sheetData>
    <row r="1" spans="1:34" hidden="1"/>
    <row r="2" spans="1:34" hidden="1"/>
    <row r="3" spans="1:34" hidden="1"/>
    <row r="4" spans="1:34" ht="3" customHeight="1">
      <c r="J4" s="481"/>
      <c r="K4" s="481"/>
      <c r="L4" s="477"/>
      <c r="M4" s="477"/>
      <c r="N4" s="477"/>
      <c r="O4" s="484"/>
      <c r="P4" s="484"/>
      <c r="Q4" s="484"/>
      <c r="R4" s="484"/>
      <c r="S4" s="484"/>
      <c r="T4" s="484"/>
      <c r="U4" s="477"/>
    </row>
    <row r="5" spans="1:34" ht="22.5" customHeight="1">
      <c r="J5" s="481"/>
      <c r="K5" s="481"/>
      <c r="L5" s="1217" t="s">
        <v>657</v>
      </c>
      <c r="M5" s="1217"/>
      <c r="N5" s="1217"/>
      <c r="O5" s="1217"/>
      <c r="P5" s="1217"/>
      <c r="Q5" s="1217"/>
      <c r="R5" s="1217"/>
      <c r="S5" s="1217"/>
      <c r="T5" s="1217"/>
      <c r="U5" s="497"/>
    </row>
    <row r="6" spans="1:34" ht="3" customHeight="1">
      <c r="J6" s="481"/>
      <c r="K6" s="481"/>
      <c r="L6" s="477"/>
      <c r="M6" s="477"/>
      <c r="N6" s="477"/>
      <c r="O6" s="480"/>
      <c r="P6" s="480"/>
      <c r="Q6" s="480"/>
      <c r="R6" s="480"/>
      <c r="S6" s="480"/>
      <c r="T6" s="480"/>
      <c r="U6" s="477"/>
    </row>
    <row r="7" spans="1:34" s="491" customFormat="1" ht="22.5">
      <c r="A7" s="505"/>
      <c r="B7" s="505"/>
      <c r="C7" s="505"/>
      <c r="D7" s="505"/>
      <c r="E7" s="505"/>
      <c r="F7" s="505"/>
      <c r="G7" s="505"/>
      <c r="H7" s="505"/>
      <c r="L7" s="499"/>
      <c r="M7" s="617" t="s">
        <v>502</v>
      </c>
      <c r="N7" s="666"/>
      <c r="O7" s="1249" t="str">
        <f>IF(NameOrPr_ch="",IF(NameOrPr="","",NameOrPr),NameOrPr_ch)</f>
        <v>Министерство тарифного регулирования и энергетики Челябинской области</v>
      </c>
      <c r="P7" s="1250"/>
      <c r="Q7" s="1250"/>
      <c r="R7" s="1250"/>
      <c r="S7" s="1250"/>
      <c r="T7" s="1251"/>
      <c r="U7" s="667"/>
      <c r="X7" s="505"/>
      <c r="Y7" s="505"/>
      <c r="Z7" s="505"/>
      <c r="AA7" s="505"/>
      <c r="AB7" s="505"/>
      <c r="AC7" s="505"/>
      <c r="AD7" s="505"/>
      <c r="AE7" s="505"/>
      <c r="AF7" s="505"/>
      <c r="AG7" s="505"/>
      <c r="AH7" s="505"/>
    </row>
    <row r="8" spans="1:34" s="570" customFormat="1" ht="18.75">
      <c r="A8" s="590"/>
      <c r="B8" s="590"/>
      <c r="C8" s="590"/>
      <c r="D8" s="590"/>
      <c r="E8" s="590"/>
      <c r="F8" s="590"/>
      <c r="G8" s="590"/>
      <c r="H8" s="590"/>
      <c r="L8" s="499"/>
      <c r="M8" s="617" t="s">
        <v>596</v>
      </c>
      <c r="N8" s="666"/>
      <c r="O8" s="1249" t="str">
        <f>IF(datePr_ch="",IF(datePr="","",datePr),datePr_ch)</f>
        <v>05.12.2022</v>
      </c>
      <c r="P8" s="1250"/>
      <c r="Q8" s="1250"/>
      <c r="R8" s="1250"/>
      <c r="S8" s="1250"/>
      <c r="T8" s="1251"/>
      <c r="U8" s="667"/>
      <c r="X8" s="590"/>
      <c r="Y8" s="590"/>
      <c r="Z8" s="590"/>
      <c r="AA8" s="590"/>
      <c r="AB8" s="590"/>
      <c r="AC8" s="590"/>
      <c r="AD8" s="590"/>
      <c r="AE8" s="590"/>
      <c r="AF8" s="590"/>
      <c r="AG8" s="590"/>
      <c r="AH8" s="590"/>
    </row>
    <row r="9" spans="1:34" s="491" customFormat="1" ht="18.75">
      <c r="A9" s="505"/>
      <c r="B9" s="505"/>
      <c r="C9" s="505"/>
      <c r="D9" s="505"/>
      <c r="E9" s="505"/>
      <c r="F9" s="505"/>
      <c r="G9" s="505"/>
      <c r="H9" s="505"/>
      <c r="L9" s="552"/>
      <c r="M9" s="617" t="s">
        <v>595</v>
      </c>
      <c r="N9" s="666"/>
      <c r="O9" s="1249" t="str">
        <f>IF(numberPr_ch="",IF(numberPr="","",numberPr),numberPr_ch)</f>
        <v>105/9</v>
      </c>
      <c r="P9" s="1250"/>
      <c r="Q9" s="1250"/>
      <c r="R9" s="1250"/>
      <c r="S9" s="1250"/>
      <c r="T9" s="1251"/>
      <c r="U9" s="667"/>
      <c r="X9" s="505"/>
      <c r="Y9" s="505"/>
      <c r="Z9" s="505"/>
      <c r="AA9" s="505"/>
      <c r="AB9" s="505"/>
      <c r="AC9" s="505"/>
      <c r="AD9" s="505"/>
      <c r="AE9" s="505"/>
      <c r="AF9" s="505"/>
      <c r="AG9" s="505"/>
      <c r="AH9" s="505"/>
    </row>
    <row r="10" spans="1:34" s="491" customFormat="1" ht="18.75">
      <c r="A10" s="505"/>
      <c r="B10" s="505"/>
      <c r="C10" s="505"/>
      <c r="D10" s="505"/>
      <c r="E10" s="505"/>
      <c r="F10" s="505"/>
      <c r="G10" s="505"/>
      <c r="H10" s="505"/>
      <c r="L10" s="552"/>
      <c r="M10" s="617" t="s">
        <v>501</v>
      </c>
      <c r="N10" s="666"/>
      <c r="O10" s="1249" t="str">
        <f>IF(IstPub_ch="",IF(IstPub="","",IstPub),IstPub_ch)</f>
        <v>Официальный сайт Министерства тарифного регулирования и энергетики Челябинской области</v>
      </c>
      <c r="P10" s="1250"/>
      <c r="Q10" s="1250"/>
      <c r="R10" s="1250"/>
      <c r="S10" s="1250"/>
      <c r="T10" s="1251"/>
      <c r="U10" s="667"/>
      <c r="X10" s="505"/>
      <c r="Y10" s="505"/>
      <c r="Z10" s="505"/>
      <c r="AA10" s="505"/>
      <c r="AB10" s="505"/>
      <c r="AC10" s="505"/>
      <c r="AD10" s="505"/>
      <c r="AE10" s="505"/>
      <c r="AF10" s="505"/>
      <c r="AG10" s="505"/>
      <c r="AH10" s="505"/>
    </row>
    <row r="11" spans="1:34" s="491" customFormat="1" ht="11.25" hidden="1">
      <c r="A11" s="505"/>
      <c r="B11" s="505"/>
      <c r="C11" s="505"/>
      <c r="D11" s="505"/>
      <c r="E11" s="505"/>
      <c r="F11" s="505"/>
      <c r="G11" s="505"/>
      <c r="H11" s="505"/>
      <c r="L11" s="552"/>
      <c r="M11" s="552"/>
      <c r="N11" s="566"/>
      <c r="O11" s="582"/>
      <c r="P11" s="582"/>
      <c r="Q11" s="582"/>
      <c r="R11" s="582"/>
      <c r="S11" s="582"/>
      <c r="T11" s="582"/>
      <c r="U11" s="503" t="s">
        <v>373</v>
      </c>
      <c r="X11" s="505"/>
      <c r="Y11" s="505"/>
      <c r="Z11" s="505"/>
      <c r="AA11" s="505"/>
      <c r="AB11" s="505"/>
      <c r="AC11" s="505"/>
      <c r="AD11" s="505"/>
      <c r="AE11" s="505"/>
      <c r="AF11" s="505"/>
      <c r="AG11" s="505"/>
      <c r="AH11" s="505"/>
    </row>
    <row r="12" spans="1:34" ht="15" customHeight="1">
      <c r="J12" s="481"/>
      <c r="K12" s="481"/>
      <c r="L12" s="477"/>
      <c r="M12" s="477"/>
      <c r="N12" s="477"/>
      <c r="O12" s="1248"/>
      <c r="P12" s="1248"/>
      <c r="Q12" s="1248"/>
      <c r="R12" s="1248"/>
      <c r="S12" s="1248"/>
      <c r="T12" s="1248"/>
      <c r="U12" s="1248"/>
    </row>
    <row r="13" spans="1:34">
      <c r="J13" s="481"/>
      <c r="K13" s="481"/>
      <c r="L13" s="1149" t="s">
        <v>454</v>
      </c>
      <c r="M13" s="1149"/>
      <c r="N13" s="1149"/>
      <c r="O13" s="1149"/>
      <c r="P13" s="1149"/>
      <c r="Q13" s="1149"/>
      <c r="R13" s="1149"/>
      <c r="S13" s="1149"/>
      <c r="T13" s="1149"/>
      <c r="U13" s="1149"/>
      <c r="V13" s="1149"/>
      <c r="W13" s="1149" t="s">
        <v>455</v>
      </c>
    </row>
    <row r="14" spans="1:34" ht="14.25" customHeight="1">
      <c r="J14" s="481"/>
      <c r="K14" s="481"/>
      <c r="L14" s="1230" t="s">
        <v>92</v>
      </c>
      <c r="M14" s="1230" t="s">
        <v>639</v>
      </c>
      <c r="N14" s="521"/>
      <c r="O14" s="1231" t="s">
        <v>641</v>
      </c>
      <c r="P14" s="1232"/>
      <c r="Q14" s="1232"/>
      <c r="R14" s="1232"/>
      <c r="S14" s="1232"/>
      <c r="T14" s="1233"/>
      <c r="U14" s="1214" t="s">
        <v>341</v>
      </c>
      <c r="V14" s="1227" t="s">
        <v>275</v>
      </c>
      <c r="W14" s="1149"/>
    </row>
    <row r="15" spans="1:34" s="523" customFormat="1" ht="14.25" customHeight="1">
      <c r="A15" s="585"/>
      <c r="B15" s="585"/>
      <c r="C15" s="585"/>
      <c r="D15" s="585"/>
      <c r="E15" s="585"/>
      <c r="F15" s="585"/>
      <c r="G15" s="591"/>
      <c r="H15" s="591"/>
      <c r="I15" s="531"/>
      <c r="J15" s="529"/>
      <c r="K15" s="529"/>
      <c r="L15" s="1230"/>
      <c r="M15" s="1230"/>
      <c r="N15" s="521"/>
      <c r="O15" s="1236" t="s">
        <v>772</v>
      </c>
      <c r="P15" s="1234" t="s">
        <v>271</v>
      </c>
      <c r="Q15" s="1235"/>
      <c r="R15" s="1212" t="s">
        <v>654</v>
      </c>
      <c r="S15" s="1212"/>
      <c r="T15" s="1213"/>
      <c r="U15" s="1215"/>
      <c r="V15" s="1228"/>
      <c r="W15" s="1149"/>
      <c r="X15" s="585"/>
      <c r="Y15" s="585"/>
      <c r="Z15" s="585"/>
      <c r="AA15" s="585"/>
      <c r="AB15" s="585"/>
      <c r="AC15" s="585"/>
      <c r="AD15" s="585"/>
      <c r="AE15" s="585"/>
      <c r="AF15" s="585"/>
      <c r="AG15" s="585"/>
      <c r="AH15" s="585"/>
    </row>
    <row r="16" spans="1:34" ht="33.75">
      <c r="J16" s="481"/>
      <c r="K16" s="481"/>
      <c r="L16" s="1230"/>
      <c r="M16" s="1230"/>
      <c r="N16" s="520"/>
      <c r="O16" s="1237"/>
      <c r="P16" s="535" t="s">
        <v>765</v>
      </c>
      <c r="Q16" s="535" t="s">
        <v>766</v>
      </c>
      <c r="R16" s="536" t="s">
        <v>274</v>
      </c>
      <c r="S16" s="1225" t="s">
        <v>273</v>
      </c>
      <c r="T16" s="1226"/>
      <c r="U16" s="1216"/>
      <c r="V16" s="1229"/>
      <c r="W16" s="1149"/>
    </row>
    <row r="17" spans="1:35">
      <c r="J17" s="481"/>
      <c r="K17" s="489">
        <v>1</v>
      </c>
      <c r="L17" s="525" t="s">
        <v>93</v>
      </c>
      <c r="M17" s="525" t="s">
        <v>49</v>
      </c>
      <c r="N17" s="496" t="s">
        <v>49</v>
      </c>
      <c r="O17" s="487">
        <f ca="1">OFFSET(O17,0,-1)+1</f>
        <v>3</v>
      </c>
      <c r="P17" s="487">
        <f ca="1">OFFSET(P17,0,-1)+1</f>
        <v>4</v>
      </c>
      <c r="Q17" s="487">
        <f ca="1">OFFSET(Q17,0,-1)+1</f>
        <v>5</v>
      </c>
      <c r="R17" s="487">
        <f ca="1">OFFSET(R17,0,-1)+1</f>
        <v>6</v>
      </c>
      <c r="S17" s="1219">
        <f ca="1">OFFSET(S17,0,-1)+1</f>
        <v>7</v>
      </c>
      <c r="T17" s="1219"/>
      <c r="U17" s="487">
        <f ca="1">OFFSET(U17,0,-2)+1</f>
        <v>8</v>
      </c>
      <c r="V17" s="651">
        <f ca="1">OFFSET(V17,0,-1)</f>
        <v>8</v>
      </c>
      <c r="W17" s="487">
        <f ca="1">OFFSET(W17,0,-1)+1</f>
        <v>9</v>
      </c>
    </row>
    <row r="18" spans="1:35" ht="22.5">
      <c r="A18" s="1203">
        <v>1</v>
      </c>
      <c r="B18" s="958"/>
      <c r="C18" s="958"/>
      <c r="D18" s="958"/>
      <c r="E18" s="959"/>
      <c r="F18" s="960"/>
      <c r="G18" s="960"/>
      <c r="H18" s="960"/>
      <c r="I18" s="961"/>
      <c r="J18" s="956"/>
      <c r="K18" s="963"/>
      <c r="L18" s="593">
        <f>mergeValue(A18)</f>
        <v>1</v>
      </c>
      <c r="M18" s="641" t="s">
        <v>20</v>
      </c>
      <c r="N18" s="580"/>
      <c r="O18" s="1245"/>
      <c r="P18" s="1245"/>
      <c r="Q18" s="1245"/>
      <c r="R18" s="1245"/>
      <c r="S18" s="1245"/>
      <c r="T18" s="1245"/>
      <c r="U18" s="1245"/>
      <c r="V18" s="1245"/>
      <c r="W18" s="630" t="s">
        <v>658</v>
      </c>
    </row>
    <row r="19" spans="1:35" ht="22.5">
      <c r="A19" s="1203"/>
      <c r="B19" s="1203">
        <v>1</v>
      </c>
      <c r="C19" s="958"/>
      <c r="D19" s="958"/>
      <c r="E19" s="960"/>
      <c r="F19" s="960"/>
      <c r="G19" s="960"/>
      <c r="H19" s="960"/>
      <c r="I19" s="955"/>
      <c r="J19" s="954"/>
      <c r="K19" s="957"/>
      <c r="L19" s="593" t="str">
        <f>mergeValue(A19) &amp;"."&amp; mergeValue(B19)</f>
        <v>1.1</v>
      </c>
      <c r="M19" s="546" t="s">
        <v>16</v>
      </c>
      <c r="N19" s="580"/>
      <c r="O19" s="1245"/>
      <c r="P19" s="1245"/>
      <c r="Q19" s="1245"/>
      <c r="R19" s="1245"/>
      <c r="S19" s="1245"/>
      <c r="T19" s="1245"/>
      <c r="U19" s="1245"/>
      <c r="V19" s="1245"/>
      <c r="W19" s="630" t="s">
        <v>477</v>
      </c>
    </row>
    <row r="20" spans="1:35" ht="22.5">
      <c r="A20" s="1203"/>
      <c r="B20" s="1203"/>
      <c r="C20" s="1203">
        <v>1</v>
      </c>
      <c r="D20" s="958"/>
      <c r="E20" s="960"/>
      <c r="F20" s="960"/>
      <c r="G20" s="960"/>
      <c r="H20" s="960"/>
      <c r="I20" s="962"/>
      <c r="J20" s="954"/>
      <c r="K20" s="957"/>
      <c r="L20" s="593" t="str">
        <f>mergeValue(A20) &amp;"."&amp; mergeValue(B20)&amp;"."&amp; mergeValue(C20)</f>
        <v>1.1.1</v>
      </c>
      <c r="M20" s="547" t="s">
        <v>7</v>
      </c>
      <c r="N20" s="580"/>
      <c r="O20" s="1245"/>
      <c r="P20" s="1245"/>
      <c r="Q20" s="1245"/>
      <c r="R20" s="1245"/>
      <c r="S20" s="1245"/>
      <c r="T20" s="1245"/>
      <c r="U20" s="1245"/>
      <c r="V20" s="1245"/>
      <c r="W20" s="630" t="s">
        <v>633</v>
      </c>
    </row>
    <row r="21" spans="1:35" ht="22.5">
      <c r="A21" s="1203"/>
      <c r="B21" s="1203"/>
      <c r="C21" s="1203"/>
      <c r="D21" s="1203">
        <v>1</v>
      </c>
      <c r="E21" s="960"/>
      <c r="F21" s="960"/>
      <c r="G21" s="960"/>
      <c r="H21" s="960"/>
      <c r="I21" s="962"/>
      <c r="J21" s="954"/>
      <c r="K21" s="957"/>
      <c r="L21" s="593" t="str">
        <f>mergeValue(A21) &amp;"."&amp; mergeValue(B21)&amp;"."&amp; mergeValue(C21)&amp;"."&amp; mergeValue(D21)</f>
        <v>1.1.1.1</v>
      </c>
      <c r="M21" s="548" t="s">
        <v>22</v>
      </c>
      <c r="N21" s="580"/>
      <c r="O21" s="1245"/>
      <c r="P21" s="1245"/>
      <c r="Q21" s="1245"/>
      <c r="R21" s="1245"/>
      <c r="S21" s="1245"/>
      <c r="T21" s="1245"/>
      <c r="U21" s="1245"/>
      <c r="V21" s="1245"/>
      <c r="W21" s="630" t="s">
        <v>634</v>
      </c>
    </row>
    <row r="22" spans="1:35" ht="11.25" hidden="1" customHeight="1">
      <c r="A22" s="1203"/>
      <c r="B22" s="1203"/>
      <c r="C22" s="1203"/>
      <c r="D22" s="1203"/>
      <c r="E22" s="1203">
        <v>1</v>
      </c>
      <c r="F22" s="960"/>
      <c r="G22" s="960"/>
      <c r="H22" s="958">
        <v>1</v>
      </c>
      <c r="I22" s="1203">
        <v>1</v>
      </c>
      <c r="J22" s="960"/>
      <c r="K22" s="965"/>
      <c r="L22" s="593"/>
      <c r="M22" s="554"/>
      <c r="N22" s="581"/>
      <c r="O22" s="631"/>
      <c r="P22" s="631"/>
      <c r="Q22" s="631"/>
      <c r="R22" s="631"/>
      <c r="S22" s="631"/>
      <c r="T22" s="631"/>
      <c r="U22" s="631"/>
      <c r="V22" s="508"/>
      <c r="W22" s="559"/>
    </row>
    <row r="23" spans="1:35" ht="90">
      <c r="A23" s="1203"/>
      <c r="B23" s="1203"/>
      <c r="C23" s="1203"/>
      <c r="D23" s="1203"/>
      <c r="E23" s="1203"/>
      <c r="F23" s="1203">
        <v>1</v>
      </c>
      <c r="G23" s="958"/>
      <c r="H23" s="958"/>
      <c r="I23" s="1203"/>
      <c r="J23" s="1203">
        <v>1</v>
      </c>
      <c r="K23" s="966"/>
      <c r="L23" s="593" t="str">
        <f>mergeValue(A23) &amp;"."&amp; mergeValue(B23)&amp;"."&amp; mergeValue(C23)&amp;"."&amp; mergeValue(D23)&amp;"."&amp;  mergeValue(F23)</f>
        <v>1.1.1.1.1</v>
      </c>
      <c r="M23" s="555" t="s">
        <v>10</v>
      </c>
      <c r="N23" s="581"/>
      <c r="O23" s="1205"/>
      <c r="P23" s="1205"/>
      <c r="Q23" s="1205"/>
      <c r="R23" s="1205"/>
      <c r="S23" s="1205"/>
      <c r="T23" s="1205"/>
      <c r="U23" s="1205"/>
      <c r="V23" s="1205"/>
      <c r="W23" s="630" t="s">
        <v>635</v>
      </c>
      <c r="Y23" s="504" t="str">
        <f>strCheckUnique(Z23:Z26)</f>
        <v/>
      </c>
      <c r="AA23" s="504"/>
    </row>
    <row r="24" spans="1:35" ht="189" customHeight="1">
      <c r="A24" s="1203"/>
      <c r="B24" s="1203"/>
      <c r="C24" s="1203"/>
      <c r="D24" s="1203"/>
      <c r="E24" s="1203"/>
      <c r="F24" s="1203"/>
      <c r="G24" s="958">
        <v>1</v>
      </c>
      <c r="H24" s="958"/>
      <c r="I24" s="1203"/>
      <c r="J24" s="1203"/>
      <c r="K24" s="966">
        <v>1</v>
      </c>
      <c r="L24" s="593" t="str">
        <f>mergeValue(A24) &amp;"."&amp; mergeValue(B24)&amp;"."&amp; mergeValue(C24)&amp;"."&amp; mergeValue(D24)&amp;"."&amp; mergeValue(F24)&amp;"."&amp; mergeValue(G24)</f>
        <v>1.1.1.1.1.1</v>
      </c>
      <c r="M24" s="1069"/>
      <c r="N24" s="586"/>
      <c r="O24" s="562"/>
      <c r="P24" s="562"/>
      <c r="Q24" s="1094"/>
      <c r="R24" s="1238"/>
      <c r="S24" s="1210" t="s">
        <v>84</v>
      </c>
      <c r="T24" s="1238"/>
      <c r="U24" s="1210" t="s">
        <v>85</v>
      </c>
      <c r="V24" s="578"/>
      <c r="W24" s="1220" t="s">
        <v>659</v>
      </c>
      <c r="X24" s="500" t="str">
        <f>strCheckDate(O25:V25)</f>
        <v/>
      </c>
      <c r="Y24" s="504"/>
      <c r="Z24" s="504" t="str">
        <f>IF(M24="","",M24 )</f>
        <v/>
      </c>
      <c r="AA24" s="504"/>
      <c r="AB24" s="504"/>
      <c r="AC24" s="504"/>
    </row>
    <row r="25" spans="1:35" ht="11.25" hidden="1">
      <c r="A25" s="1203"/>
      <c r="B25" s="1203"/>
      <c r="C25" s="1203"/>
      <c r="D25" s="1203"/>
      <c r="E25" s="1203"/>
      <c r="F25" s="1203"/>
      <c r="G25" s="958"/>
      <c r="H25" s="958"/>
      <c r="I25" s="1203"/>
      <c r="J25" s="1203"/>
      <c r="K25" s="966"/>
      <c r="L25" s="600"/>
      <c r="M25" s="646"/>
      <c r="N25" s="586"/>
      <c r="O25" s="562"/>
      <c r="P25" s="562"/>
      <c r="Q25" s="584" t="str">
        <f>R24 &amp; "-" &amp; T24</f>
        <v>-</v>
      </c>
      <c r="R25" s="1209"/>
      <c r="S25" s="1210"/>
      <c r="T25" s="1209"/>
      <c r="U25" s="1210"/>
      <c r="V25" s="578"/>
      <c r="W25" s="1221"/>
    </row>
    <row r="26" spans="1:35" s="475" customFormat="1" ht="15" customHeight="1">
      <c r="A26" s="1203"/>
      <c r="B26" s="1203"/>
      <c r="C26" s="1203"/>
      <c r="D26" s="1203"/>
      <c r="E26" s="1203"/>
      <c r="F26" s="1203"/>
      <c r="G26" s="960"/>
      <c r="H26" s="958"/>
      <c r="I26" s="1203"/>
      <c r="J26" s="1203"/>
      <c r="K26" s="965"/>
      <c r="L26" s="538"/>
      <c r="M26" s="556" t="s">
        <v>25</v>
      </c>
      <c r="N26" s="551"/>
      <c r="O26" s="545"/>
      <c r="P26" s="545"/>
      <c r="Q26" s="545"/>
      <c r="R26" s="573"/>
      <c r="S26" s="564"/>
      <c r="T26" s="563"/>
      <c r="U26" s="551"/>
      <c r="V26" s="560"/>
      <c r="W26" s="1222"/>
      <c r="X26" s="501"/>
      <c r="Y26" s="501"/>
      <c r="Z26" s="501"/>
      <c r="AA26" s="501"/>
      <c r="AB26" s="501"/>
      <c r="AC26" s="501"/>
      <c r="AD26" s="501"/>
      <c r="AE26" s="501"/>
      <c r="AF26" s="501"/>
      <c r="AG26" s="501"/>
      <c r="AH26" s="501"/>
    </row>
    <row r="27" spans="1:35" s="475" customFormat="1" ht="15" customHeight="1">
      <c r="A27" s="1203"/>
      <c r="B27" s="1203"/>
      <c r="C27" s="1203"/>
      <c r="D27" s="1203"/>
      <c r="E27" s="1203"/>
      <c r="F27" s="960"/>
      <c r="G27" s="960"/>
      <c r="H27" s="958"/>
      <c r="I27" s="1203"/>
      <c r="J27" s="960"/>
      <c r="K27" s="965"/>
      <c r="L27" s="538"/>
      <c r="M27" s="551" t="s">
        <v>11</v>
      </c>
      <c r="N27" s="550"/>
      <c r="O27" s="545"/>
      <c r="P27" s="545"/>
      <c r="Q27" s="545"/>
      <c r="R27" s="573"/>
      <c r="S27" s="564"/>
      <c r="T27" s="563"/>
      <c r="U27" s="550"/>
      <c r="V27" s="564"/>
      <c r="W27" s="560"/>
      <c r="X27" s="501"/>
      <c r="Y27" s="501"/>
      <c r="Z27" s="501"/>
      <c r="AA27" s="501"/>
      <c r="AB27" s="501"/>
      <c r="AC27" s="501"/>
      <c r="AD27" s="501"/>
      <c r="AE27" s="501"/>
      <c r="AF27" s="501"/>
      <c r="AG27" s="501"/>
      <c r="AH27" s="501"/>
    </row>
    <row r="28" spans="1:35" s="475" customFormat="1" ht="15" hidden="1" customHeight="1">
      <c r="A28" s="1203"/>
      <c r="B28" s="1203"/>
      <c r="C28" s="1203"/>
      <c r="D28" s="1203"/>
      <c r="E28" s="964"/>
      <c r="F28" s="960"/>
      <c r="G28" s="960"/>
      <c r="H28" s="960"/>
      <c r="I28" s="956"/>
      <c r="J28" s="953"/>
      <c r="K28" s="963"/>
      <c r="L28" s="538"/>
      <c r="M28" s="551"/>
      <c r="N28" s="551"/>
      <c r="O28" s="551"/>
      <c r="P28" s="551"/>
      <c r="Q28" s="551"/>
      <c r="R28" s="551"/>
      <c r="S28" s="551"/>
      <c r="T28" s="551"/>
      <c r="U28" s="551"/>
      <c r="V28" s="564"/>
      <c r="W28" s="560"/>
      <c r="X28" s="501"/>
      <c r="Y28" s="501"/>
      <c r="Z28" s="501"/>
      <c r="AA28" s="501"/>
      <c r="AB28" s="501"/>
      <c r="AC28" s="501"/>
      <c r="AD28" s="501"/>
      <c r="AE28" s="501"/>
      <c r="AF28" s="501"/>
      <c r="AG28" s="501"/>
      <c r="AH28" s="501"/>
      <c r="AI28" s="501"/>
    </row>
    <row r="29" spans="1:35" s="475" customFormat="1" ht="15" customHeight="1">
      <c r="A29" s="1203"/>
      <c r="B29" s="1203"/>
      <c r="C29" s="1203"/>
      <c r="D29" s="964"/>
      <c r="E29" s="964"/>
      <c r="F29" s="960"/>
      <c r="G29" s="960"/>
      <c r="H29" s="960"/>
      <c r="I29" s="956"/>
      <c r="J29" s="953"/>
      <c r="K29" s="963"/>
      <c r="L29" s="538"/>
      <c r="M29" s="550" t="s">
        <v>17</v>
      </c>
      <c r="N29" s="549"/>
      <c r="O29" s="545"/>
      <c r="P29" s="545"/>
      <c r="Q29" s="545"/>
      <c r="R29" s="573"/>
      <c r="S29" s="564"/>
      <c r="T29" s="563"/>
      <c r="U29" s="549"/>
      <c r="V29" s="564"/>
      <c r="W29" s="560"/>
      <c r="X29" s="501"/>
      <c r="Y29" s="501"/>
      <c r="Z29" s="501"/>
      <c r="AA29" s="501"/>
      <c r="AB29" s="501"/>
      <c r="AC29" s="501"/>
      <c r="AD29" s="501"/>
      <c r="AE29" s="501"/>
      <c r="AF29" s="501"/>
      <c r="AG29" s="501"/>
      <c r="AH29" s="501"/>
    </row>
    <row r="30" spans="1:35" s="475" customFormat="1" ht="15" customHeight="1">
      <c r="A30" s="1203"/>
      <c r="B30" s="1203"/>
      <c r="C30" s="964"/>
      <c r="D30" s="964"/>
      <c r="E30" s="964"/>
      <c r="F30" s="964"/>
      <c r="G30" s="969"/>
      <c r="H30" s="956"/>
      <c r="I30" s="967"/>
      <c r="J30" s="953"/>
      <c r="K30" s="968"/>
      <c r="L30" s="538"/>
      <c r="M30" s="549" t="s">
        <v>18</v>
      </c>
      <c r="N30" s="549"/>
      <c r="O30" s="545"/>
      <c r="P30" s="545"/>
      <c r="Q30" s="545"/>
      <c r="R30" s="573"/>
      <c r="S30" s="564"/>
      <c r="T30" s="563"/>
      <c r="U30" s="549"/>
      <c r="V30" s="564"/>
      <c r="W30" s="560"/>
      <c r="X30" s="501"/>
      <c r="Y30" s="501"/>
      <c r="Z30" s="501"/>
      <c r="AA30" s="501"/>
      <c r="AB30" s="501"/>
      <c r="AC30" s="501"/>
      <c r="AD30" s="501"/>
      <c r="AE30" s="501"/>
      <c r="AF30" s="501"/>
      <c r="AG30" s="501"/>
      <c r="AH30" s="501"/>
    </row>
    <row r="31" spans="1:35" s="475" customFormat="1" ht="15" customHeight="1">
      <c r="A31" s="1203"/>
      <c r="B31" s="964"/>
      <c r="C31" s="964"/>
      <c r="D31" s="964"/>
      <c r="E31" s="964"/>
      <c r="F31" s="964"/>
      <c r="G31" s="969"/>
      <c r="H31" s="956"/>
      <c r="I31" s="956"/>
      <c r="J31" s="953"/>
      <c r="K31" s="963"/>
      <c r="L31" s="538"/>
      <c r="M31" s="558" t="s">
        <v>19</v>
      </c>
      <c r="N31" s="549"/>
      <c r="O31" s="545"/>
      <c r="P31" s="545"/>
      <c r="Q31" s="545"/>
      <c r="R31" s="573"/>
      <c r="S31" s="564"/>
      <c r="T31" s="563"/>
      <c r="U31" s="549"/>
      <c r="V31" s="564"/>
      <c r="W31" s="560"/>
      <c r="X31" s="501"/>
      <c r="Y31" s="501"/>
      <c r="Z31" s="501"/>
      <c r="AA31" s="501"/>
      <c r="AB31" s="501"/>
      <c r="AC31" s="501"/>
      <c r="AD31" s="501"/>
      <c r="AE31" s="501"/>
      <c r="AF31" s="501"/>
      <c r="AG31" s="501"/>
      <c r="AH31" s="501"/>
    </row>
    <row r="32" spans="1:35" s="475" customFormat="1" ht="15" customHeight="1">
      <c r="A32" s="952"/>
      <c r="B32" s="952"/>
      <c r="C32" s="952"/>
      <c r="D32" s="952"/>
      <c r="E32" s="952"/>
      <c r="F32" s="952"/>
      <c r="G32" s="952"/>
      <c r="H32" s="952"/>
      <c r="I32" s="952"/>
      <c r="J32" s="952"/>
      <c r="K32" s="952"/>
      <c r="L32" s="538"/>
      <c r="M32" s="565" t="s">
        <v>309</v>
      </c>
      <c r="N32" s="549"/>
      <c r="O32" s="545"/>
      <c r="P32" s="545"/>
      <c r="Q32" s="545"/>
      <c r="R32" s="573"/>
      <c r="S32" s="564"/>
      <c r="T32" s="563"/>
      <c r="U32" s="549"/>
      <c r="V32" s="564"/>
      <c r="W32" s="560"/>
      <c r="X32" s="501"/>
      <c r="Y32" s="501"/>
      <c r="Z32" s="501"/>
      <c r="AA32" s="501"/>
      <c r="AB32" s="501"/>
      <c r="AC32" s="501"/>
      <c r="AD32" s="501"/>
      <c r="AE32" s="501"/>
      <c r="AF32" s="501"/>
      <c r="AG32" s="501"/>
      <c r="AH32" s="501"/>
    </row>
    <row r="33" spans="12:23" ht="3" customHeight="1">
      <c r="L33" s="485"/>
      <c r="M33" s="485"/>
      <c r="N33" s="485"/>
      <c r="O33" s="485"/>
      <c r="P33" s="485"/>
      <c r="Q33" s="485"/>
      <c r="R33" s="485"/>
      <c r="S33" s="485"/>
      <c r="T33" s="485"/>
      <c r="U33" s="485"/>
    </row>
    <row r="34" spans="12:23" ht="141.75" customHeight="1">
      <c r="L34" s="1">
        <v>1</v>
      </c>
      <c r="M34" s="1196" t="s">
        <v>660</v>
      </c>
      <c r="N34" s="1196"/>
      <c r="O34" s="1196"/>
      <c r="P34" s="1196"/>
      <c r="Q34" s="1196"/>
      <c r="R34" s="1196"/>
      <c r="S34" s="1196"/>
      <c r="T34" s="1196"/>
      <c r="U34" s="1196"/>
      <c r="V34" s="1196"/>
      <c r="W34" s="1196"/>
    </row>
  </sheetData>
  <sheetProtection algorithmName="SHA-512" hashValue="GMGvs/8ck0/ITxl3p4bN9nDgoamYOLnhE7ZlBSg2UH8odx/eEbV9R9PNLSbyA8GTvqVMiIJniq8X2u0MDXj7Cw==" saltValue="Nk2HwXYbP3SL8z76SOYbCQ==" spinCount="100000" sheet="1" objects="1" scenarios="1" formatColumns="0" formatRows="0"/>
  <dataConsolidate leftLabels="1"/>
  <mergeCells count="37">
    <mergeCell ref="W13:W16"/>
    <mergeCell ref="W24:W26"/>
    <mergeCell ref="M34:W34"/>
    <mergeCell ref="T24:T25"/>
    <mergeCell ref="U24:U25"/>
    <mergeCell ref="O20:V20"/>
    <mergeCell ref="S24:S25"/>
    <mergeCell ref="S17:T17"/>
    <mergeCell ref="O7:T7"/>
    <mergeCell ref="O8:T8"/>
    <mergeCell ref="V14:V16"/>
    <mergeCell ref="L13:V13"/>
    <mergeCell ref="L14:L16"/>
    <mergeCell ref="M14:M16"/>
    <mergeCell ref="O14:T14"/>
    <mergeCell ref="U14:U16"/>
    <mergeCell ref="S16:T16"/>
    <mergeCell ref="O12:U12"/>
    <mergeCell ref="O15:O16"/>
    <mergeCell ref="P15:Q15"/>
    <mergeCell ref="R15:T15"/>
    <mergeCell ref="D21:D28"/>
    <mergeCell ref="L5:T5"/>
    <mergeCell ref="O9:T9"/>
    <mergeCell ref="O10:T10"/>
    <mergeCell ref="A18:A31"/>
    <mergeCell ref="O18:V18"/>
    <mergeCell ref="B19:B30"/>
    <mergeCell ref="O19:V19"/>
    <mergeCell ref="C20:C29"/>
    <mergeCell ref="O21:V21"/>
    <mergeCell ref="E22:E27"/>
    <mergeCell ref="I22:I27"/>
    <mergeCell ref="F23:F26"/>
    <mergeCell ref="J23:J26"/>
    <mergeCell ref="O23:V23"/>
    <mergeCell ref="R24:R25"/>
  </mergeCells>
  <dataValidations count="8">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6:V32 W27:W32"/>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JS18:JS24">
      <formula1>900</formula1>
    </dataValidation>
    <dataValidation type="list" allowBlank="1" showInputMessage="1" showErrorMessage="1" errorTitle="Ошибка" error="Выберите значение из списка" sqref="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allowBlank="1" showInputMessage="1" showErrorMessage="1" prompt="Для выбора выполните двойной щелчок левой клавиши мыши по соответствующей ячейке." sqref="U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JQ24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5">
    <tabColor theme="0" tint="-0.249977111117893"/>
  </sheetPr>
  <dimension ref="A1:T19"/>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68</v>
      </c>
    </row>
    <row r="2" spans="1:20" ht="22.5">
      <c r="F2" s="1197" t="s">
        <v>491</v>
      </c>
      <c r="G2" s="1198"/>
      <c r="H2" s="1199"/>
      <c r="I2" s="434"/>
    </row>
    <row r="3" spans="1:20" ht="3" customHeight="1"/>
    <row r="4" spans="1:20" s="190" customFormat="1" ht="11.25">
      <c r="A4" s="214"/>
      <c r="B4" s="214"/>
      <c r="C4" s="214"/>
      <c r="D4" s="214"/>
      <c r="F4" s="1149" t="s">
        <v>454</v>
      </c>
      <c r="G4" s="1149"/>
      <c r="H4" s="1149"/>
      <c r="I4" s="1200" t="s">
        <v>455</v>
      </c>
      <c r="J4" s="214"/>
      <c r="K4" s="214"/>
      <c r="L4" s="214"/>
      <c r="M4" s="214"/>
      <c r="N4" s="214"/>
      <c r="O4" s="214"/>
      <c r="P4" s="214"/>
      <c r="Q4" s="214"/>
      <c r="R4" s="214"/>
      <c r="S4" s="214"/>
      <c r="T4" s="214"/>
    </row>
    <row r="5" spans="1:20" s="190" customFormat="1" ht="11.25" customHeight="1">
      <c r="A5" s="214"/>
      <c r="B5" s="214"/>
      <c r="C5" s="214"/>
      <c r="D5" s="214"/>
      <c r="F5" s="318" t="s">
        <v>92</v>
      </c>
      <c r="G5" s="335" t="s">
        <v>457</v>
      </c>
      <c r="H5" s="317" t="s">
        <v>442</v>
      </c>
      <c r="I5" s="1200"/>
      <c r="J5" s="214"/>
      <c r="K5" s="214"/>
      <c r="L5" s="214"/>
      <c r="M5" s="214"/>
      <c r="N5" s="214"/>
      <c r="O5" s="214"/>
      <c r="P5" s="214"/>
      <c r="Q5" s="214"/>
      <c r="R5" s="214"/>
      <c r="S5" s="214"/>
      <c r="T5" s="214"/>
    </row>
    <row r="6" spans="1:20" s="190" customFormat="1" ht="12" customHeight="1">
      <c r="A6" s="214"/>
      <c r="B6" s="214"/>
      <c r="C6" s="214"/>
      <c r="D6" s="214"/>
      <c r="F6" s="319" t="s">
        <v>93</v>
      </c>
      <c r="G6" s="321">
        <v>2</v>
      </c>
      <c r="H6" s="322">
        <v>3</v>
      </c>
      <c r="I6" s="320">
        <v>4</v>
      </c>
      <c r="J6" s="214">
        <v>4</v>
      </c>
      <c r="K6" s="214"/>
      <c r="L6" s="214"/>
      <c r="M6" s="214"/>
      <c r="N6" s="214"/>
      <c r="O6" s="214"/>
      <c r="P6" s="214"/>
      <c r="Q6" s="214"/>
      <c r="R6" s="214"/>
      <c r="S6" s="214"/>
      <c r="T6" s="214"/>
    </row>
    <row r="7" spans="1:20" s="190" customFormat="1" ht="18.75">
      <c r="A7" s="214"/>
      <c r="B7" s="214"/>
      <c r="C7" s="214"/>
      <c r="D7" s="214"/>
      <c r="F7" s="333">
        <v>1</v>
      </c>
      <c r="G7" s="415" t="s">
        <v>492</v>
      </c>
      <c r="H7" s="316" t="str">
        <f>IF(dateCh="","",dateCh)</f>
        <v>05.12.2022</v>
      </c>
      <c r="I7" s="196" t="s">
        <v>493</v>
      </c>
      <c r="J7" s="332"/>
      <c r="K7" s="214"/>
      <c r="L7" s="214"/>
      <c r="M7" s="214"/>
      <c r="N7" s="214"/>
      <c r="O7" s="214"/>
      <c r="P7" s="214"/>
      <c r="Q7" s="214"/>
      <c r="R7" s="214"/>
      <c r="S7" s="214"/>
      <c r="T7" s="214"/>
    </row>
    <row r="8" spans="1:20" s="190" customFormat="1" ht="45">
      <c r="A8" s="1201">
        <v>1</v>
      </c>
      <c r="B8" s="214"/>
      <c r="C8" s="214"/>
      <c r="D8" s="214"/>
      <c r="F8" s="333" t="str">
        <f>"2." &amp;mergeValue(A8)</f>
        <v>2.1</v>
      </c>
      <c r="G8" s="415" t="s">
        <v>494</v>
      </c>
      <c r="H8" s="316"/>
      <c r="I8" s="196" t="s">
        <v>590</v>
      </c>
      <c r="J8" s="332"/>
      <c r="K8" s="214"/>
      <c r="L8" s="214"/>
      <c r="M8" s="214"/>
      <c r="N8" s="214"/>
      <c r="O8" s="214"/>
      <c r="P8" s="214"/>
      <c r="Q8" s="214"/>
      <c r="R8" s="214"/>
      <c r="S8" s="214"/>
      <c r="T8" s="214"/>
    </row>
    <row r="9" spans="1:20" s="190" customFormat="1" ht="22.5">
      <c r="A9" s="1201"/>
      <c r="B9" s="214"/>
      <c r="C9" s="214"/>
      <c r="D9" s="214"/>
      <c r="F9" s="333" t="str">
        <f>"3." &amp;mergeValue(A9)</f>
        <v>3.1</v>
      </c>
      <c r="G9" s="415" t="s">
        <v>495</v>
      </c>
      <c r="H9" s="316"/>
      <c r="I9" s="196" t="s">
        <v>588</v>
      </c>
      <c r="J9" s="332"/>
      <c r="K9" s="214"/>
      <c r="L9" s="214"/>
      <c r="M9" s="214"/>
      <c r="N9" s="214"/>
      <c r="O9" s="214"/>
      <c r="P9" s="214"/>
      <c r="Q9" s="214"/>
      <c r="R9" s="214"/>
      <c r="S9" s="214"/>
      <c r="T9" s="214"/>
    </row>
    <row r="10" spans="1:20" s="190" customFormat="1" ht="22.5">
      <c r="A10" s="1201"/>
      <c r="B10" s="214"/>
      <c r="C10" s="214"/>
      <c r="D10" s="214"/>
      <c r="F10" s="333" t="str">
        <f>"4."&amp;mergeValue(A10)</f>
        <v>4.1</v>
      </c>
      <c r="G10" s="415" t="s">
        <v>496</v>
      </c>
      <c r="H10" s="317" t="s">
        <v>458</v>
      </c>
      <c r="I10" s="196"/>
      <c r="J10" s="332"/>
      <c r="K10" s="214"/>
      <c r="L10" s="214"/>
      <c r="M10" s="214"/>
      <c r="N10" s="214"/>
      <c r="O10" s="214"/>
      <c r="P10" s="214"/>
      <c r="Q10" s="214"/>
      <c r="R10" s="214"/>
      <c r="S10" s="214"/>
      <c r="T10" s="214"/>
    </row>
    <row r="11" spans="1:20" s="190" customFormat="1" ht="18.75">
      <c r="A11" s="1201"/>
      <c r="B11" s="1201">
        <v>1</v>
      </c>
      <c r="C11" s="342"/>
      <c r="D11" s="342"/>
      <c r="F11" s="333" t="str">
        <f>"4."&amp;mergeValue(A11) &amp;"."&amp;mergeValue(B11)</f>
        <v>4.1.1</v>
      </c>
      <c r="G11" s="323" t="s">
        <v>592</v>
      </c>
      <c r="H11" s="316" t="str">
        <f>IF(region_name="","",region_name)</f>
        <v>Челябинская область</v>
      </c>
      <c r="I11" s="196" t="s">
        <v>499</v>
      </c>
      <c r="J11" s="332"/>
      <c r="K11" s="214"/>
      <c r="L11" s="214"/>
      <c r="M11" s="214"/>
      <c r="N11" s="214"/>
      <c r="O11" s="214"/>
      <c r="P11" s="214"/>
      <c r="Q11" s="214"/>
      <c r="R11" s="214"/>
      <c r="S11" s="214"/>
      <c r="T11" s="214"/>
    </row>
    <row r="12" spans="1:20" s="190" customFormat="1" ht="22.5">
      <c r="A12" s="1201"/>
      <c r="B12" s="1201"/>
      <c r="C12" s="1201">
        <v>1</v>
      </c>
      <c r="D12" s="342"/>
      <c r="F12" s="333" t="str">
        <f>"4."&amp;mergeValue(A12) &amp;"."&amp;mergeValue(B12)&amp;"."&amp;mergeValue(C12)</f>
        <v>4.1.1.1</v>
      </c>
      <c r="G12" s="339" t="s">
        <v>497</v>
      </c>
      <c r="H12" s="316"/>
      <c r="I12" s="196" t="s">
        <v>500</v>
      </c>
      <c r="J12" s="332"/>
      <c r="K12" s="214"/>
      <c r="L12" s="214"/>
      <c r="M12" s="214"/>
      <c r="N12" s="214"/>
      <c r="O12" s="214"/>
      <c r="P12" s="214"/>
      <c r="Q12" s="214"/>
      <c r="R12" s="214"/>
      <c r="S12" s="214"/>
      <c r="T12" s="214"/>
    </row>
    <row r="13" spans="1:20" s="190" customFormat="1" ht="39" customHeight="1">
      <c r="A13" s="1201"/>
      <c r="B13" s="1201"/>
      <c r="C13" s="1201"/>
      <c r="D13" s="342">
        <v>1</v>
      </c>
      <c r="F13" s="333" t="str">
        <f>"4."&amp;mergeValue(A13) &amp;"."&amp;mergeValue(B13)&amp;"."&amp;mergeValue(C13)&amp;"."&amp;mergeValue(D13)</f>
        <v>4.1.1.1.1</v>
      </c>
      <c r="G13" s="418" t="s">
        <v>498</v>
      </c>
      <c r="H13" s="316"/>
      <c r="I13" s="1202" t="s">
        <v>591</v>
      </c>
      <c r="J13" s="332"/>
      <c r="K13" s="214"/>
      <c r="L13" s="214"/>
      <c r="M13" s="214"/>
      <c r="N13" s="214"/>
      <c r="O13" s="214"/>
      <c r="P13" s="214"/>
      <c r="Q13" s="214"/>
      <c r="R13" s="214"/>
      <c r="S13" s="214"/>
      <c r="T13" s="214"/>
    </row>
    <row r="14" spans="1:20" s="190" customFormat="1" ht="18.75">
      <c r="A14" s="1201"/>
      <c r="B14" s="1201"/>
      <c r="C14" s="1201"/>
      <c r="D14" s="342"/>
      <c r="F14" s="336"/>
      <c r="G14" s="150" t="s">
        <v>4</v>
      </c>
      <c r="H14" s="341"/>
      <c r="I14" s="1202"/>
      <c r="J14" s="332"/>
      <c r="K14" s="214"/>
      <c r="L14" s="214"/>
      <c r="M14" s="214"/>
      <c r="N14" s="214"/>
      <c r="O14" s="214"/>
      <c r="P14" s="214"/>
      <c r="Q14" s="214"/>
      <c r="R14" s="214"/>
      <c r="S14" s="214"/>
      <c r="T14" s="214"/>
    </row>
    <row r="15" spans="1:20" s="190" customFormat="1" ht="18.75">
      <c r="A15" s="1201"/>
      <c r="B15" s="1201"/>
      <c r="C15" s="342"/>
      <c r="D15" s="342"/>
      <c r="F15" s="419"/>
      <c r="G15" s="195" t="s">
        <v>403</v>
      </c>
      <c r="H15" s="420"/>
      <c r="I15" s="421"/>
      <c r="J15" s="332"/>
      <c r="K15" s="214"/>
      <c r="L15" s="214"/>
      <c r="M15" s="214"/>
      <c r="N15" s="214"/>
      <c r="O15" s="214"/>
      <c r="P15" s="214"/>
      <c r="Q15" s="214"/>
      <c r="R15" s="214"/>
      <c r="S15" s="214"/>
      <c r="T15" s="214"/>
    </row>
    <row r="16" spans="1:20" s="190" customFormat="1" ht="18.75">
      <c r="A16" s="1201"/>
      <c r="B16" s="214"/>
      <c r="C16" s="214"/>
      <c r="D16" s="214"/>
      <c r="F16" s="336"/>
      <c r="G16" s="155" t="s">
        <v>506</v>
      </c>
      <c r="H16" s="337"/>
      <c r="I16" s="338"/>
      <c r="J16" s="332"/>
      <c r="K16" s="214"/>
      <c r="L16" s="214"/>
      <c r="M16" s="214"/>
      <c r="N16" s="214"/>
      <c r="O16" s="214"/>
      <c r="P16" s="214"/>
      <c r="Q16" s="214"/>
      <c r="R16" s="214"/>
      <c r="S16" s="214"/>
      <c r="T16" s="214"/>
    </row>
    <row r="17" spans="1:20" s="190" customFormat="1" ht="18.75">
      <c r="A17" s="214"/>
      <c r="B17" s="214"/>
      <c r="C17" s="214"/>
      <c r="D17" s="214"/>
      <c r="F17" s="336"/>
      <c r="G17" s="165" t="s">
        <v>505</v>
      </c>
      <c r="H17" s="337"/>
      <c r="I17" s="338"/>
      <c r="J17" s="332"/>
      <c r="K17" s="214"/>
      <c r="L17" s="214"/>
      <c r="M17" s="214"/>
      <c r="N17" s="214"/>
      <c r="O17" s="214"/>
      <c r="P17" s="214"/>
      <c r="Q17" s="214"/>
      <c r="R17" s="214"/>
      <c r="S17" s="214"/>
      <c r="T17" s="214"/>
    </row>
    <row r="18" spans="1:20" s="325" customFormat="1" ht="3" customHeight="1">
      <c r="A18" s="326"/>
      <c r="B18" s="326"/>
      <c r="C18" s="326"/>
      <c r="D18" s="326"/>
      <c r="F18" s="343"/>
      <c r="G18" s="344"/>
      <c r="H18" s="345"/>
      <c r="I18" s="346"/>
      <c r="J18" s="326"/>
      <c r="K18" s="326"/>
      <c r="L18" s="326"/>
      <c r="M18" s="326"/>
      <c r="N18" s="326"/>
      <c r="O18" s="326"/>
      <c r="P18" s="326"/>
      <c r="Q18" s="326"/>
      <c r="R18" s="326"/>
      <c r="S18" s="326"/>
      <c r="T18" s="326"/>
    </row>
    <row r="19" spans="1:20" s="325" customFormat="1" ht="15" customHeight="1">
      <c r="A19" s="326"/>
      <c r="B19" s="326"/>
      <c r="C19" s="326"/>
      <c r="D19" s="326"/>
      <c r="F19" s="324"/>
      <c r="G19" s="1196" t="s">
        <v>593</v>
      </c>
      <c r="H19" s="1196"/>
      <c r="I19" s="226"/>
      <c r="J19" s="326"/>
      <c r="K19" s="326"/>
      <c r="L19" s="326"/>
      <c r="M19" s="326"/>
      <c r="N19" s="326"/>
      <c r="O19" s="326"/>
      <c r="P19" s="326"/>
      <c r="Q19" s="326"/>
      <c r="R19" s="326"/>
      <c r="S19" s="326"/>
      <c r="T19" s="326"/>
    </row>
  </sheetData>
  <sheetProtection algorithmName="SHA-512" hashValue="yF8G5uNIV4vps1Y2Ts0onBeYv4Aa5Op49OwBhhyFxOrlr4yPFNF2T8STqCX/c+gXXV1bHu+z18uXVFeTEwWhOA==" saltValue="7UbZKhbq2m/nXvBNigjxWA==" spinCount="100000"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5">
    <tabColor rgb="FFEAEBEE"/>
    <pageSetUpPr fitToPage="1"/>
  </sheetPr>
  <dimension ref="A1:AG36"/>
  <sheetViews>
    <sheetView showGridLines="0" topLeftCell="I4" zoomScaleNormal="100" workbookViewId="0"/>
  </sheetViews>
  <sheetFormatPr defaultColWidth="10.5703125" defaultRowHeight="14.25"/>
  <cols>
    <col min="1" max="6" width="10.5703125" style="500" hidden="1" customWidth="1"/>
    <col min="7" max="8" width="11.140625" style="506" hidden="1" customWidth="1"/>
    <col min="9" max="9" width="3.7109375" style="483" customWidth="1"/>
    <col min="10" max="11" width="3.7109375" style="482" customWidth="1"/>
    <col min="12" max="12" width="12.7109375" style="476" customWidth="1"/>
    <col min="13" max="13" width="44.7109375" style="476" customWidth="1"/>
    <col min="14" max="14" width="1.7109375" style="476" hidden="1" customWidth="1"/>
    <col min="15" max="21" width="23.7109375" style="476" hidden="1" customWidth="1"/>
    <col min="22" max="22" width="1.7109375" style="476" hidden="1" customWidth="1"/>
    <col min="23" max="23" width="11.7109375" style="476" customWidth="1"/>
    <col min="24" max="24" width="3.7109375" style="476" customWidth="1"/>
    <col min="25" max="25" width="11.7109375" style="476" customWidth="1"/>
    <col min="26" max="26" width="8.5703125" style="476" hidden="1" customWidth="1"/>
    <col min="27" max="27" width="4.7109375" style="476" customWidth="1"/>
    <col min="28" max="28" width="115.7109375" style="476" customWidth="1"/>
    <col min="29" max="33" width="10.5703125" style="500"/>
    <col min="34" max="249" width="10.5703125" style="476"/>
    <col min="250" max="257" width="0" style="476" hidden="1" customWidth="1"/>
    <col min="258" max="260" width="3.7109375" style="476" customWidth="1"/>
    <col min="261" max="261" width="12.7109375" style="476" customWidth="1"/>
    <col min="262" max="262" width="47.42578125" style="476" customWidth="1"/>
    <col min="263" max="271" width="0" style="476" hidden="1" customWidth="1"/>
    <col min="272" max="272" width="11.7109375" style="476" customWidth="1"/>
    <col min="273" max="273" width="6.42578125" style="476" bestFit="1" customWidth="1"/>
    <col min="274" max="274" width="11.7109375" style="476" customWidth="1"/>
    <col min="275" max="275" width="0" style="476" hidden="1" customWidth="1"/>
    <col min="276" max="276" width="3.7109375" style="476" customWidth="1"/>
    <col min="277" max="277" width="11.140625" style="476" bestFit="1" customWidth="1"/>
    <col min="278" max="505" width="10.5703125" style="476"/>
    <col min="506" max="513" width="0" style="476" hidden="1" customWidth="1"/>
    <col min="514" max="516" width="3.7109375" style="476" customWidth="1"/>
    <col min="517" max="517" width="12.7109375" style="476" customWidth="1"/>
    <col min="518" max="518" width="47.42578125" style="476" customWidth="1"/>
    <col min="519" max="527" width="0" style="476" hidden="1" customWidth="1"/>
    <col min="528" max="528" width="11.7109375" style="476" customWidth="1"/>
    <col min="529" max="529" width="6.42578125" style="476" bestFit="1" customWidth="1"/>
    <col min="530" max="530" width="11.7109375" style="476" customWidth="1"/>
    <col min="531" max="531" width="0" style="476" hidden="1" customWidth="1"/>
    <col min="532" max="532" width="3.7109375" style="476" customWidth="1"/>
    <col min="533" max="533" width="11.140625" style="476" bestFit="1" customWidth="1"/>
    <col min="534" max="761" width="10.5703125" style="476"/>
    <col min="762" max="769" width="0" style="476" hidden="1" customWidth="1"/>
    <col min="770" max="772" width="3.7109375" style="476" customWidth="1"/>
    <col min="773" max="773" width="12.7109375" style="476" customWidth="1"/>
    <col min="774" max="774" width="47.42578125" style="476" customWidth="1"/>
    <col min="775" max="783" width="0" style="476" hidden="1" customWidth="1"/>
    <col min="784" max="784" width="11.7109375" style="476" customWidth="1"/>
    <col min="785" max="785" width="6.42578125" style="476" bestFit="1" customWidth="1"/>
    <col min="786" max="786" width="11.7109375" style="476" customWidth="1"/>
    <col min="787" max="787" width="0" style="476" hidden="1" customWidth="1"/>
    <col min="788" max="788" width="3.7109375" style="476" customWidth="1"/>
    <col min="789" max="789" width="11.140625" style="476" bestFit="1" customWidth="1"/>
    <col min="790" max="1017" width="10.5703125" style="476"/>
    <col min="1018" max="1025" width="0" style="476" hidden="1" customWidth="1"/>
    <col min="1026" max="1028" width="3.7109375" style="476" customWidth="1"/>
    <col min="1029" max="1029" width="12.7109375" style="476" customWidth="1"/>
    <col min="1030" max="1030" width="47.42578125" style="476" customWidth="1"/>
    <col min="1031" max="1039" width="0" style="476" hidden="1" customWidth="1"/>
    <col min="1040" max="1040" width="11.7109375" style="476" customWidth="1"/>
    <col min="1041" max="1041" width="6.42578125" style="476" bestFit="1" customWidth="1"/>
    <col min="1042" max="1042" width="11.7109375" style="476" customWidth="1"/>
    <col min="1043" max="1043" width="0" style="476" hidden="1" customWidth="1"/>
    <col min="1044" max="1044" width="3.7109375" style="476" customWidth="1"/>
    <col min="1045" max="1045" width="11.140625" style="476" bestFit="1" customWidth="1"/>
    <col min="1046" max="1273" width="10.5703125" style="476"/>
    <col min="1274" max="1281" width="0" style="476" hidden="1" customWidth="1"/>
    <col min="1282" max="1284" width="3.7109375" style="476" customWidth="1"/>
    <col min="1285" max="1285" width="12.7109375" style="476" customWidth="1"/>
    <col min="1286" max="1286" width="47.42578125" style="476" customWidth="1"/>
    <col min="1287" max="1295" width="0" style="476" hidden="1" customWidth="1"/>
    <col min="1296" max="1296" width="11.7109375" style="476" customWidth="1"/>
    <col min="1297" max="1297" width="6.42578125" style="476" bestFit="1" customWidth="1"/>
    <col min="1298" max="1298" width="11.7109375" style="476" customWidth="1"/>
    <col min="1299" max="1299" width="0" style="476" hidden="1" customWidth="1"/>
    <col min="1300" max="1300" width="3.7109375" style="476" customWidth="1"/>
    <col min="1301" max="1301" width="11.140625" style="476" bestFit="1" customWidth="1"/>
    <col min="1302" max="1529" width="10.5703125" style="476"/>
    <col min="1530" max="1537" width="0" style="476" hidden="1" customWidth="1"/>
    <col min="1538" max="1540" width="3.7109375" style="476" customWidth="1"/>
    <col min="1541" max="1541" width="12.7109375" style="476" customWidth="1"/>
    <col min="1542" max="1542" width="47.42578125" style="476" customWidth="1"/>
    <col min="1543" max="1551" width="0" style="476" hidden="1" customWidth="1"/>
    <col min="1552" max="1552" width="11.7109375" style="476" customWidth="1"/>
    <col min="1553" max="1553" width="6.42578125" style="476" bestFit="1" customWidth="1"/>
    <col min="1554" max="1554" width="11.7109375" style="476" customWidth="1"/>
    <col min="1555" max="1555" width="0" style="476" hidden="1" customWidth="1"/>
    <col min="1556" max="1556" width="3.7109375" style="476" customWidth="1"/>
    <col min="1557" max="1557" width="11.140625" style="476" bestFit="1" customWidth="1"/>
    <col min="1558" max="1785" width="10.5703125" style="476"/>
    <col min="1786" max="1793" width="0" style="476" hidden="1" customWidth="1"/>
    <col min="1794" max="1796" width="3.7109375" style="476" customWidth="1"/>
    <col min="1797" max="1797" width="12.7109375" style="476" customWidth="1"/>
    <col min="1798" max="1798" width="47.42578125" style="476" customWidth="1"/>
    <col min="1799" max="1807" width="0" style="476" hidden="1" customWidth="1"/>
    <col min="1808" max="1808" width="11.7109375" style="476" customWidth="1"/>
    <col min="1809" max="1809" width="6.42578125" style="476" bestFit="1" customWidth="1"/>
    <col min="1810" max="1810" width="11.7109375" style="476" customWidth="1"/>
    <col min="1811" max="1811" width="0" style="476" hidden="1" customWidth="1"/>
    <col min="1812" max="1812" width="3.7109375" style="476" customWidth="1"/>
    <col min="1813" max="1813" width="11.140625" style="476" bestFit="1" customWidth="1"/>
    <col min="1814" max="2041" width="10.5703125" style="476"/>
    <col min="2042" max="2049" width="0" style="476" hidden="1" customWidth="1"/>
    <col min="2050" max="2052" width="3.7109375" style="476" customWidth="1"/>
    <col min="2053" max="2053" width="12.7109375" style="476" customWidth="1"/>
    <col min="2054" max="2054" width="47.42578125" style="476" customWidth="1"/>
    <col min="2055" max="2063" width="0" style="476" hidden="1" customWidth="1"/>
    <col min="2064" max="2064" width="11.7109375" style="476" customWidth="1"/>
    <col min="2065" max="2065" width="6.42578125" style="476" bestFit="1" customWidth="1"/>
    <col min="2066" max="2066" width="11.7109375" style="476" customWidth="1"/>
    <col min="2067" max="2067" width="0" style="476" hidden="1" customWidth="1"/>
    <col min="2068" max="2068" width="3.7109375" style="476" customWidth="1"/>
    <col min="2069" max="2069" width="11.140625" style="476" bestFit="1" customWidth="1"/>
    <col min="2070" max="2297" width="10.5703125" style="476"/>
    <col min="2298" max="2305" width="0" style="476" hidden="1" customWidth="1"/>
    <col min="2306" max="2308" width="3.7109375" style="476" customWidth="1"/>
    <col min="2309" max="2309" width="12.7109375" style="476" customWidth="1"/>
    <col min="2310" max="2310" width="47.42578125" style="476" customWidth="1"/>
    <col min="2311" max="2319" width="0" style="476" hidden="1" customWidth="1"/>
    <col min="2320" max="2320" width="11.7109375" style="476" customWidth="1"/>
    <col min="2321" max="2321" width="6.42578125" style="476" bestFit="1" customWidth="1"/>
    <col min="2322" max="2322" width="11.7109375" style="476" customWidth="1"/>
    <col min="2323" max="2323" width="0" style="476" hidden="1" customWidth="1"/>
    <col min="2324" max="2324" width="3.7109375" style="476" customWidth="1"/>
    <col min="2325" max="2325" width="11.140625" style="476" bestFit="1" customWidth="1"/>
    <col min="2326" max="2553" width="10.5703125" style="476"/>
    <col min="2554" max="2561" width="0" style="476" hidden="1" customWidth="1"/>
    <col min="2562" max="2564" width="3.7109375" style="476" customWidth="1"/>
    <col min="2565" max="2565" width="12.7109375" style="476" customWidth="1"/>
    <col min="2566" max="2566" width="47.42578125" style="476" customWidth="1"/>
    <col min="2567" max="2575" width="0" style="476" hidden="1" customWidth="1"/>
    <col min="2576" max="2576" width="11.7109375" style="476" customWidth="1"/>
    <col min="2577" max="2577" width="6.42578125" style="476" bestFit="1" customWidth="1"/>
    <col min="2578" max="2578" width="11.7109375" style="476" customWidth="1"/>
    <col min="2579" max="2579" width="0" style="476" hidden="1" customWidth="1"/>
    <col min="2580" max="2580" width="3.7109375" style="476" customWidth="1"/>
    <col min="2581" max="2581" width="11.140625" style="476" bestFit="1" customWidth="1"/>
    <col min="2582" max="2809" width="10.5703125" style="476"/>
    <col min="2810" max="2817" width="0" style="476" hidden="1" customWidth="1"/>
    <col min="2818" max="2820" width="3.7109375" style="476" customWidth="1"/>
    <col min="2821" max="2821" width="12.7109375" style="476" customWidth="1"/>
    <col min="2822" max="2822" width="47.42578125" style="476" customWidth="1"/>
    <col min="2823" max="2831" width="0" style="476" hidden="1" customWidth="1"/>
    <col min="2832" max="2832" width="11.7109375" style="476" customWidth="1"/>
    <col min="2833" max="2833" width="6.42578125" style="476" bestFit="1" customWidth="1"/>
    <col min="2834" max="2834" width="11.7109375" style="476" customWidth="1"/>
    <col min="2835" max="2835" width="0" style="476" hidden="1" customWidth="1"/>
    <col min="2836" max="2836" width="3.7109375" style="476" customWidth="1"/>
    <col min="2837" max="2837" width="11.140625" style="476" bestFit="1" customWidth="1"/>
    <col min="2838" max="3065" width="10.5703125" style="476"/>
    <col min="3066" max="3073" width="0" style="476" hidden="1" customWidth="1"/>
    <col min="3074" max="3076" width="3.7109375" style="476" customWidth="1"/>
    <col min="3077" max="3077" width="12.7109375" style="476" customWidth="1"/>
    <col min="3078" max="3078" width="47.42578125" style="476" customWidth="1"/>
    <col min="3079" max="3087" width="0" style="476" hidden="1" customWidth="1"/>
    <col min="3088" max="3088" width="11.7109375" style="476" customWidth="1"/>
    <col min="3089" max="3089" width="6.42578125" style="476" bestFit="1" customWidth="1"/>
    <col min="3090" max="3090" width="11.7109375" style="476" customWidth="1"/>
    <col min="3091" max="3091" width="0" style="476" hidden="1" customWidth="1"/>
    <col min="3092" max="3092" width="3.7109375" style="476" customWidth="1"/>
    <col min="3093" max="3093" width="11.140625" style="476" bestFit="1" customWidth="1"/>
    <col min="3094" max="3321" width="10.5703125" style="476"/>
    <col min="3322" max="3329" width="0" style="476" hidden="1" customWidth="1"/>
    <col min="3330" max="3332" width="3.7109375" style="476" customWidth="1"/>
    <col min="3333" max="3333" width="12.7109375" style="476" customWidth="1"/>
    <col min="3334" max="3334" width="47.42578125" style="476" customWidth="1"/>
    <col min="3335" max="3343" width="0" style="476" hidden="1" customWidth="1"/>
    <col min="3344" max="3344" width="11.7109375" style="476" customWidth="1"/>
    <col min="3345" max="3345" width="6.42578125" style="476" bestFit="1" customWidth="1"/>
    <col min="3346" max="3346" width="11.7109375" style="476" customWidth="1"/>
    <col min="3347" max="3347" width="0" style="476" hidden="1" customWidth="1"/>
    <col min="3348" max="3348" width="3.7109375" style="476" customWidth="1"/>
    <col min="3349" max="3349" width="11.140625" style="476" bestFit="1" customWidth="1"/>
    <col min="3350" max="3577" width="10.5703125" style="476"/>
    <col min="3578" max="3585" width="0" style="476" hidden="1" customWidth="1"/>
    <col min="3586" max="3588" width="3.7109375" style="476" customWidth="1"/>
    <col min="3589" max="3589" width="12.7109375" style="476" customWidth="1"/>
    <col min="3590" max="3590" width="47.42578125" style="476" customWidth="1"/>
    <col min="3591" max="3599" width="0" style="476" hidden="1" customWidth="1"/>
    <col min="3600" max="3600" width="11.7109375" style="476" customWidth="1"/>
    <col min="3601" max="3601" width="6.42578125" style="476" bestFit="1" customWidth="1"/>
    <col min="3602" max="3602" width="11.7109375" style="476" customWidth="1"/>
    <col min="3603" max="3603" width="0" style="476" hidden="1" customWidth="1"/>
    <col min="3604" max="3604" width="3.7109375" style="476" customWidth="1"/>
    <col min="3605" max="3605" width="11.140625" style="476" bestFit="1" customWidth="1"/>
    <col min="3606" max="3833" width="10.5703125" style="476"/>
    <col min="3834" max="3841" width="0" style="476" hidden="1" customWidth="1"/>
    <col min="3842" max="3844" width="3.7109375" style="476" customWidth="1"/>
    <col min="3845" max="3845" width="12.7109375" style="476" customWidth="1"/>
    <col min="3846" max="3846" width="47.42578125" style="476" customWidth="1"/>
    <col min="3847" max="3855" width="0" style="476" hidden="1" customWidth="1"/>
    <col min="3856" max="3856" width="11.7109375" style="476" customWidth="1"/>
    <col min="3857" max="3857" width="6.42578125" style="476" bestFit="1" customWidth="1"/>
    <col min="3858" max="3858" width="11.7109375" style="476" customWidth="1"/>
    <col min="3859" max="3859" width="0" style="476" hidden="1" customWidth="1"/>
    <col min="3860" max="3860" width="3.7109375" style="476" customWidth="1"/>
    <col min="3861" max="3861" width="11.140625" style="476" bestFit="1" customWidth="1"/>
    <col min="3862" max="4089" width="10.5703125" style="476"/>
    <col min="4090" max="4097" width="0" style="476" hidden="1" customWidth="1"/>
    <col min="4098" max="4100" width="3.7109375" style="476" customWidth="1"/>
    <col min="4101" max="4101" width="12.7109375" style="476" customWidth="1"/>
    <col min="4102" max="4102" width="47.42578125" style="476" customWidth="1"/>
    <col min="4103" max="4111" width="0" style="476" hidden="1" customWidth="1"/>
    <col min="4112" max="4112" width="11.7109375" style="476" customWidth="1"/>
    <col min="4113" max="4113" width="6.42578125" style="476" bestFit="1" customWidth="1"/>
    <col min="4114" max="4114" width="11.7109375" style="476" customWidth="1"/>
    <col min="4115" max="4115" width="0" style="476" hidden="1" customWidth="1"/>
    <col min="4116" max="4116" width="3.7109375" style="476" customWidth="1"/>
    <col min="4117" max="4117" width="11.140625" style="476" bestFit="1" customWidth="1"/>
    <col min="4118" max="4345" width="10.5703125" style="476"/>
    <col min="4346" max="4353" width="0" style="476" hidden="1" customWidth="1"/>
    <col min="4354" max="4356" width="3.7109375" style="476" customWidth="1"/>
    <col min="4357" max="4357" width="12.7109375" style="476" customWidth="1"/>
    <col min="4358" max="4358" width="47.42578125" style="476" customWidth="1"/>
    <col min="4359" max="4367" width="0" style="476" hidden="1" customWidth="1"/>
    <col min="4368" max="4368" width="11.7109375" style="476" customWidth="1"/>
    <col min="4369" max="4369" width="6.42578125" style="476" bestFit="1" customWidth="1"/>
    <col min="4370" max="4370" width="11.7109375" style="476" customWidth="1"/>
    <col min="4371" max="4371" width="0" style="476" hidden="1" customWidth="1"/>
    <col min="4372" max="4372" width="3.7109375" style="476" customWidth="1"/>
    <col min="4373" max="4373" width="11.140625" style="476" bestFit="1" customWidth="1"/>
    <col min="4374" max="4601" width="10.5703125" style="476"/>
    <col min="4602" max="4609" width="0" style="476" hidden="1" customWidth="1"/>
    <col min="4610" max="4612" width="3.7109375" style="476" customWidth="1"/>
    <col min="4613" max="4613" width="12.7109375" style="476" customWidth="1"/>
    <col min="4614" max="4614" width="47.42578125" style="476" customWidth="1"/>
    <col min="4615" max="4623" width="0" style="476" hidden="1" customWidth="1"/>
    <col min="4624" max="4624" width="11.7109375" style="476" customWidth="1"/>
    <col min="4625" max="4625" width="6.42578125" style="476" bestFit="1" customWidth="1"/>
    <col min="4626" max="4626" width="11.7109375" style="476" customWidth="1"/>
    <col min="4627" max="4627" width="0" style="476" hidden="1" customWidth="1"/>
    <col min="4628" max="4628" width="3.7109375" style="476" customWidth="1"/>
    <col min="4629" max="4629" width="11.140625" style="476" bestFit="1" customWidth="1"/>
    <col min="4630" max="4857" width="10.5703125" style="476"/>
    <col min="4858" max="4865" width="0" style="476" hidden="1" customWidth="1"/>
    <col min="4866" max="4868" width="3.7109375" style="476" customWidth="1"/>
    <col min="4869" max="4869" width="12.7109375" style="476" customWidth="1"/>
    <col min="4870" max="4870" width="47.42578125" style="476" customWidth="1"/>
    <col min="4871" max="4879" width="0" style="476" hidden="1" customWidth="1"/>
    <col min="4880" max="4880" width="11.7109375" style="476" customWidth="1"/>
    <col min="4881" max="4881" width="6.42578125" style="476" bestFit="1" customWidth="1"/>
    <col min="4882" max="4882" width="11.7109375" style="476" customWidth="1"/>
    <col min="4883" max="4883" width="0" style="476" hidden="1" customWidth="1"/>
    <col min="4884" max="4884" width="3.7109375" style="476" customWidth="1"/>
    <col min="4885" max="4885" width="11.140625" style="476" bestFit="1" customWidth="1"/>
    <col min="4886" max="5113" width="10.5703125" style="476"/>
    <col min="5114" max="5121" width="0" style="476" hidden="1" customWidth="1"/>
    <col min="5122" max="5124" width="3.7109375" style="476" customWidth="1"/>
    <col min="5125" max="5125" width="12.7109375" style="476" customWidth="1"/>
    <col min="5126" max="5126" width="47.42578125" style="476" customWidth="1"/>
    <col min="5127" max="5135" width="0" style="476" hidden="1" customWidth="1"/>
    <col min="5136" max="5136" width="11.7109375" style="476" customWidth="1"/>
    <col min="5137" max="5137" width="6.42578125" style="476" bestFit="1" customWidth="1"/>
    <col min="5138" max="5138" width="11.7109375" style="476" customWidth="1"/>
    <col min="5139" max="5139" width="0" style="476" hidden="1" customWidth="1"/>
    <col min="5140" max="5140" width="3.7109375" style="476" customWidth="1"/>
    <col min="5141" max="5141" width="11.140625" style="476" bestFit="1" customWidth="1"/>
    <col min="5142" max="5369" width="10.5703125" style="476"/>
    <col min="5370" max="5377" width="0" style="476" hidden="1" customWidth="1"/>
    <col min="5378" max="5380" width="3.7109375" style="476" customWidth="1"/>
    <col min="5381" max="5381" width="12.7109375" style="476" customWidth="1"/>
    <col min="5382" max="5382" width="47.42578125" style="476" customWidth="1"/>
    <col min="5383" max="5391" width="0" style="476" hidden="1" customWidth="1"/>
    <col min="5392" max="5392" width="11.7109375" style="476" customWidth="1"/>
    <col min="5393" max="5393" width="6.42578125" style="476" bestFit="1" customWidth="1"/>
    <col min="5394" max="5394" width="11.7109375" style="476" customWidth="1"/>
    <col min="5395" max="5395" width="0" style="476" hidden="1" customWidth="1"/>
    <col min="5396" max="5396" width="3.7109375" style="476" customWidth="1"/>
    <col min="5397" max="5397" width="11.140625" style="476" bestFit="1" customWidth="1"/>
    <col min="5398" max="5625" width="10.5703125" style="476"/>
    <col min="5626" max="5633" width="0" style="476" hidden="1" customWidth="1"/>
    <col min="5634" max="5636" width="3.7109375" style="476" customWidth="1"/>
    <col min="5637" max="5637" width="12.7109375" style="476" customWidth="1"/>
    <col min="5638" max="5638" width="47.42578125" style="476" customWidth="1"/>
    <col min="5639" max="5647" width="0" style="476" hidden="1" customWidth="1"/>
    <col min="5648" max="5648" width="11.7109375" style="476" customWidth="1"/>
    <col min="5649" max="5649" width="6.42578125" style="476" bestFit="1" customWidth="1"/>
    <col min="5650" max="5650" width="11.7109375" style="476" customWidth="1"/>
    <col min="5651" max="5651" width="0" style="476" hidden="1" customWidth="1"/>
    <col min="5652" max="5652" width="3.7109375" style="476" customWidth="1"/>
    <col min="5653" max="5653" width="11.140625" style="476" bestFit="1" customWidth="1"/>
    <col min="5654" max="5881" width="10.5703125" style="476"/>
    <col min="5882" max="5889" width="0" style="476" hidden="1" customWidth="1"/>
    <col min="5890" max="5892" width="3.7109375" style="476" customWidth="1"/>
    <col min="5893" max="5893" width="12.7109375" style="476" customWidth="1"/>
    <col min="5894" max="5894" width="47.42578125" style="476" customWidth="1"/>
    <col min="5895" max="5903" width="0" style="476" hidden="1" customWidth="1"/>
    <col min="5904" max="5904" width="11.7109375" style="476" customWidth="1"/>
    <col min="5905" max="5905" width="6.42578125" style="476" bestFit="1" customWidth="1"/>
    <col min="5906" max="5906" width="11.7109375" style="476" customWidth="1"/>
    <col min="5907" max="5907" width="0" style="476" hidden="1" customWidth="1"/>
    <col min="5908" max="5908" width="3.7109375" style="476" customWidth="1"/>
    <col min="5909" max="5909" width="11.140625" style="476" bestFit="1" customWidth="1"/>
    <col min="5910" max="6137" width="10.5703125" style="476"/>
    <col min="6138" max="6145" width="0" style="476" hidden="1" customWidth="1"/>
    <col min="6146" max="6148" width="3.7109375" style="476" customWidth="1"/>
    <col min="6149" max="6149" width="12.7109375" style="476" customWidth="1"/>
    <col min="6150" max="6150" width="47.42578125" style="476" customWidth="1"/>
    <col min="6151" max="6159" width="0" style="476" hidden="1" customWidth="1"/>
    <col min="6160" max="6160" width="11.7109375" style="476" customWidth="1"/>
    <col min="6161" max="6161" width="6.42578125" style="476" bestFit="1" customWidth="1"/>
    <col min="6162" max="6162" width="11.7109375" style="476" customWidth="1"/>
    <col min="6163" max="6163" width="0" style="476" hidden="1" customWidth="1"/>
    <col min="6164" max="6164" width="3.7109375" style="476" customWidth="1"/>
    <col min="6165" max="6165" width="11.140625" style="476" bestFit="1" customWidth="1"/>
    <col min="6166" max="6393" width="10.5703125" style="476"/>
    <col min="6394" max="6401" width="0" style="476" hidden="1" customWidth="1"/>
    <col min="6402" max="6404" width="3.7109375" style="476" customWidth="1"/>
    <col min="6405" max="6405" width="12.7109375" style="476" customWidth="1"/>
    <col min="6406" max="6406" width="47.42578125" style="476" customWidth="1"/>
    <col min="6407" max="6415" width="0" style="476" hidden="1" customWidth="1"/>
    <col min="6416" max="6416" width="11.7109375" style="476" customWidth="1"/>
    <col min="6417" max="6417" width="6.42578125" style="476" bestFit="1" customWidth="1"/>
    <col min="6418" max="6418" width="11.7109375" style="476" customWidth="1"/>
    <col min="6419" max="6419" width="0" style="476" hidden="1" customWidth="1"/>
    <col min="6420" max="6420" width="3.7109375" style="476" customWidth="1"/>
    <col min="6421" max="6421" width="11.140625" style="476" bestFit="1" customWidth="1"/>
    <col min="6422" max="6649" width="10.5703125" style="476"/>
    <col min="6650" max="6657" width="0" style="476" hidden="1" customWidth="1"/>
    <col min="6658" max="6660" width="3.7109375" style="476" customWidth="1"/>
    <col min="6661" max="6661" width="12.7109375" style="476" customWidth="1"/>
    <col min="6662" max="6662" width="47.42578125" style="476" customWidth="1"/>
    <col min="6663" max="6671" width="0" style="476" hidden="1" customWidth="1"/>
    <col min="6672" max="6672" width="11.7109375" style="476" customWidth="1"/>
    <col min="6673" max="6673" width="6.42578125" style="476" bestFit="1" customWidth="1"/>
    <col min="6674" max="6674" width="11.7109375" style="476" customWidth="1"/>
    <col min="6675" max="6675" width="0" style="476" hidden="1" customWidth="1"/>
    <col min="6676" max="6676" width="3.7109375" style="476" customWidth="1"/>
    <col min="6677" max="6677" width="11.140625" style="476" bestFit="1" customWidth="1"/>
    <col min="6678" max="6905" width="10.5703125" style="476"/>
    <col min="6906" max="6913" width="0" style="476" hidden="1" customWidth="1"/>
    <col min="6914" max="6916" width="3.7109375" style="476" customWidth="1"/>
    <col min="6917" max="6917" width="12.7109375" style="476" customWidth="1"/>
    <col min="6918" max="6918" width="47.42578125" style="476" customWidth="1"/>
    <col min="6919" max="6927" width="0" style="476" hidden="1" customWidth="1"/>
    <col min="6928" max="6928" width="11.7109375" style="476" customWidth="1"/>
    <col min="6929" max="6929" width="6.42578125" style="476" bestFit="1" customWidth="1"/>
    <col min="6930" max="6930" width="11.7109375" style="476" customWidth="1"/>
    <col min="6931" max="6931" width="0" style="476" hidden="1" customWidth="1"/>
    <col min="6932" max="6932" width="3.7109375" style="476" customWidth="1"/>
    <col min="6933" max="6933" width="11.140625" style="476" bestFit="1" customWidth="1"/>
    <col min="6934" max="7161" width="10.5703125" style="476"/>
    <col min="7162" max="7169" width="0" style="476" hidden="1" customWidth="1"/>
    <col min="7170" max="7172" width="3.7109375" style="476" customWidth="1"/>
    <col min="7173" max="7173" width="12.7109375" style="476" customWidth="1"/>
    <col min="7174" max="7174" width="47.42578125" style="476" customWidth="1"/>
    <col min="7175" max="7183" width="0" style="476" hidden="1" customWidth="1"/>
    <col min="7184" max="7184" width="11.7109375" style="476" customWidth="1"/>
    <col min="7185" max="7185" width="6.42578125" style="476" bestFit="1" customWidth="1"/>
    <col min="7186" max="7186" width="11.7109375" style="476" customWidth="1"/>
    <col min="7187" max="7187" width="0" style="476" hidden="1" customWidth="1"/>
    <col min="7188" max="7188" width="3.7109375" style="476" customWidth="1"/>
    <col min="7189" max="7189" width="11.140625" style="476" bestFit="1" customWidth="1"/>
    <col min="7190" max="7417" width="10.5703125" style="476"/>
    <col min="7418" max="7425" width="0" style="476" hidden="1" customWidth="1"/>
    <col min="7426" max="7428" width="3.7109375" style="476" customWidth="1"/>
    <col min="7429" max="7429" width="12.7109375" style="476" customWidth="1"/>
    <col min="7430" max="7430" width="47.42578125" style="476" customWidth="1"/>
    <col min="7431" max="7439" width="0" style="476" hidden="1" customWidth="1"/>
    <col min="7440" max="7440" width="11.7109375" style="476" customWidth="1"/>
    <col min="7441" max="7441" width="6.42578125" style="476" bestFit="1" customWidth="1"/>
    <col min="7442" max="7442" width="11.7109375" style="476" customWidth="1"/>
    <col min="7443" max="7443" width="0" style="476" hidden="1" customWidth="1"/>
    <col min="7444" max="7444" width="3.7109375" style="476" customWidth="1"/>
    <col min="7445" max="7445" width="11.140625" style="476" bestFit="1" customWidth="1"/>
    <col min="7446" max="7673" width="10.5703125" style="476"/>
    <col min="7674" max="7681" width="0" style="476" hidden="1" customWidth="1"/>
    <col min="7682" max="7684" width="3.7109375" style="476" customWidth="1"/>
    <col min="7685" max="7685" width="12.7109375" style="476" customWidth="1"/>
    <col min="7686" max="7686" width="47.42578125" style="476" customWidth="1"/>
    <col min="7687" max="7695" width="0" style="476" hidden="1" customWidth="1"/>
    <col min="7696" max="7696" width="11.7109375" style="476" customWidth="1"/>
    <col min="7697" max="7697" width="6.42578125" style="476" bestFit="1" customWidth="1"/>
    <col min="7698" max="7698" width="11.7109375" style="476" customWidth="1"/>
    <col min="7699" max="7699" width="0" style="476" hidden="1" customWidth="1"/>
    <col min="7700" max="7700" width="3.7109375" style="476" customWidth="1"/>
    <col min="7701" max="7701" width="11.140625" style="476" bestFit="1" customWidth="1"/>
    <col min="7702" max="7929" width="10.5703125" style="476"/>
    <col min="7930" max="7937" width="0" style="476" hidden="1" customWidth="1"/>
    <col min="7938" max="7940" width="3.7109375" style="476" customWidth="1"/>
    <col min="7941" max="7941" width="12.7109375" style="476" customWidth="1"/>
    <col min="7942" max="7942" width="47.42578125" style="476" customWidth="1"/>
    <col min="7943" max="7951" width="0" style="476" hidden="1" customWidth="1"/>
    <col min="7952" max="7952" width="11.7109375" style="476" customWidth="1"/>
    <col min="7953" max="7953" width="6.42578125" style="476" bestFit="1" customWidth="1"/>
    <col min="7954" max="7954" width="11.7109375" style="476" customWidth="1"/>
    <col min="7955" max="7955" width="0" style="476" hidden="1" customWidth="1"/>
    <col min="7956" max="7956" width="3.7109375" style="476" customWidth="1"/>
    <col min="7957" max="7957" width="11.140625" style="476" bestFit="1" customWidth="1"/>
    <col min="7958" max="8185" width="10.5703125" style="476"/>
    <col min="8186" max="8193" width="0" style="476" hidden="1" customWidth="1"/>
    <col min="8194" max="8196" width="3.7109375" style="476" customWidth="1"/>
    <col min="8197" max="8197" width="12.7109375" style="476" customWidth="1"/>
    <col min="8198" max="8198" width="47.42578125" style="476" customWidth="1"/>
    <col min="8199" max="8207" width="0" style="476" hidden="1" customWidth="1"/>
    <col min="8208" max="8208" width="11.7109375" style="476" customWidth="1"/>
    <col min="8209" max="8209" width="6.42578125" style="476" bestFit="1" customWidth="1"/>
    <col min="8210" max="8210" width="11.7109375" style="476" customWidth="1"/>
    <col min="8211" max="8211" width="0" style="476" hidden="1" customWidth="1"/>
    <col min="8212" max="8212" width="3.7109375" style="476" customWidth="1"/>
    <col min="8213" max="8213" width="11.140625" style="476" bestFit="1" customWidth="1"/>
    <col min="8214" max="8441" width="10.5703125" style="476"/>
    <col min="8442" max="8449" width="0" style="476" hidden="1" customWidth="1"/>
    <col min="8450" max="8452" width="3.7109375" style="476" customWidth="1"/>
    <col min="8453" max="8453" width="12.7109375" style="476" customWidth="1"/>
    <col min="8454" max="8454" width="47.42578125" style="476" customWidth="1"/>
    <col min="8455" max="8463" width="0" style="476" hidden="1" customWidth="1"/>
    <col min="8464" max="8464" width="11.7109375" style="476" customWidth="1"/>
    <col min="8465" max="8465" width="6.42578125" style="476" bestFit="1" customWidth="1"/>
    <col min="8466" max="8466" width="11.7109375" style="476" customWidth="1"/>
    <col min="8467" max="8467" width="0" style="476" hidden="1" customWidth="1"/>
    <col min="8468" max="8468" width="3.7109375" style="476" customWidth="1"/>
    <col min="8469" max="8469" width="11.140625" style="476" bestFit="1" customWidth="1"/>
    <col min="8470" max="8697" width="10.5703125" style="476"/>
    <col min="8698" max="8705" width="0" style="476" hidden="1" customWidth="1"/>
    <col min="8706" max="8708" width="3.7109375" style="476" customWidth="1"/>
    <col min="8709" max="8709" width="12.7109375" style="476" customWidth="1"/>
    <col min="8710" max="8710" width="47.42578125" style="476" customWidth="1"/>
    <col min="8711" max="8719" width="0" style="476" hidden="1" customWidth="1"/>
    <col min="8720" max="8720" width="11.7109375" style="476" customWidth="1"/>
    <col min="8721" max="8721" width="6.42578125" style="476" bestFit="1" customWidth="1"/>
    <col min="8722" max="8722" width="11.7109375" style="476" customWidth="1"/>
    <col min="8723" max="8723" width="0" style="476" hidden="1" customWidth="1"/>
    <col min="8724" max="8724" width="3.7109375" style="476" customWidth="1"/>
    <col min="8725" max="8725" width="11.140625" style="476" bestFit="1" customWidth="1"/>
    <col min="8726" max="8953" width="10.5703125" style="476"/>
    <col min="8954" max="8961" width="0" style="476" hidden="1" customWidth="1"/>
    <col min="8962" max="8964" width="3.7109375" style="476" customWidth="1"/>
    <col min="8965" max="8965" width="12.7109375" style="476" customWidth="1"/>
    <col min="8966" max="8966" width="47.42578125" style="476" customWidth="1"/>
    <col min="8967" max="8975" width="0" style="476" hidden="1" customWidth="1"/>
    <col min="8976" max="8976" width="11.7109375" style="476" customWidth="1"/>
    <col min="8977" max="8977" width="6.42578125" style="476" bestFit="1" customWidth="1"/>
    <col min="8978" max="8978" width="11.7109375" style="476" customWidth="1"/>
    <col min="8979" max="8979" width="0" style="476" hidden="1" customWidth="1"/>
    <col min="8980" max="8980" width="3.7109375" style="476" customWidth="1"/>
    <col min="8981" max="8981" width="11.140625" style="476" bestFit="1" customWidth="1"/>
    <col min="8982" max="9209" width="10.5703125" style="476"/>
    <col min="9210" max="9217" width="0" style="476" hidden="1" customWidth="1"/>
    <col min="9218" max="9220" width="3.7109375" style="476" customWidth="1"/>
    <col min="9221" max="9221" width="12.7109375" style="476" customWidth="1"/>
    <col min="9222" max="9222" width="47.42578125" style="476" customWidth="1"/>
    <col min="9223" max="9231" width="0" style="476" hidden="1" customWidth="1"/>
    <col min="9232" max="9232" width="11.7109375" style="476" customWidth="1"/>
    <col min="9233" max="9233" width="6.42578125" style="476" bestFit="1" customWidth="1"/>
    <col min="9234" max="9234" width="11.7109375" style="476" customWidth="1"/>
    <col min="9235" max="9235" width="0" style="476" hidden="1" customWidth="1"/>
    <col min="9236" max="9236" width="3.7109375" style="476" customWidth="1"/>
    <col min="9237" max="9237" width="11.140625" style="476" bestFit="1" customWidth="1"/>
    <col min="9238" max="9465" width="10.5703125" style="476"/>
    <col min="9466" max="9473" width="0" style="476" hidden="1" customWidth="1"/>
    <col min="9474" max="9476" width="3.7109375" style="476" customWidth="1"/>
    <col min="9477" max="9477" width="12.7109375" style="476" customWidth="1"/>
    <col min="9478" max="9478" width="47.42578125" style="476" customWidth="1"/>
    <col min="9479" max="9487" width="0" style="476" hidden="1" customWidth="1"/>
    <col min="9488" max="9488" width="11.7109375" style="476" customWidth="1"/>
    <col min="9489" max="9489" width="6.42578125" style="476" bestFit="1" customWidth="1"/>
    <col min="9490" max="9490" width="11.7109375" style="476" customWidth="1"/>
    <col min="9491" max="9491" width="0" style="476" hidden="1" customWidth="1"/>
    <col min="9492" max="9492" width="3.7109375" style="476" customWidth="1"/>
    <col min="9493" max="9493" width="11.140625" style="476" bestFit="1" customWidth="1"/>
    <col min="9494" max="9721" width="10.5703125" style="476"/>
    <col min="9722" max="9729" width="0" style="476" hidden="1" customWidth="1"/>
    <col min="9730" max="9732" width="3.7109375" style="476" customWidth="1"/>
    <col min="9733" max="9733" width="12.7109375" style="476" customWidth="1"/>
    <col min="9734" max="9734" width="47.42578125" style="476" customWidth="1"/>
    <col min="9735" max="9743" width="0" style="476" hidden="1" customWidth="1"/>
    <col min="9744" max="9744" width="11.7109375" style="476" customWidth="1"/>
    <col min="9745" max="9745" width="6.42578125" style="476" bestFit="1" customWidth="1"/>
    <col min="9746" max="9746" width="11.7109375" style="476" customWidth="1"/>
    <col min="9747" max="9747" width="0" style="476" hidden="1" customWidth="1"/>
    <col min="9748" max="9748" width="3.7109375" style="476" customWidth="1"/>
    <col min="9749" max="9749" width="11.140625" style="476" bestFit="1" customWidth="1"/>
    <col min="9750" max="9977" width="10.5703125" style="476"/>
    <col min="9978" max="9985" width="0" style="476" hidden="1" customWidth="1"/>
    <col min="9986" max="9988" width="3.7109375" style="476" customWidth="1"/>
    <col min="9989" max="9989" width="12.7109375" style="476" customWidth="1"/>
    <col min="9990" max="9990" width="47.42578125" style="476" customWidth="1"/>
    <col min="9991" max="9999" width="0" style="476" hidden="1" customWidth="1"/>
    <col min="10000" max="10000" width="11.7109375" style="476" customWidth="1"/>
    <col min="10001" max="10001" width="6.42578125" style="476" bestFit="1" customWidth="1"/>
    <col min="10002" max="10002" width="11.7109375" style="476" customWidth="1"/>
    <col min="10003" max="10003" width="0" style="476" hidden="1" customWidth="1"/>
    <col min="10004" max="10004" width="3.7109375" style="476" customWidth="1"/>
    <col min="10005" max="10005" width="11.140625" style="476" bestFit="1" customWidth="1"/>
    <col min="10006" max="10233" width="10.5703125" style="476"/>
    <col min="10234" max="10241" width="0" style="476" hidden="1" customWidth="1"/>
    <col min="10242" max="10244" width="3.7109375" style="476" customWidth="1"/>
    <col min="10245" max="10245" width="12.7109375" style="476" customWidth="1"/>
    <col min="10246" max="10246" width="47.42578125" style="476" customWidth="1"/>
    <col min="10247" max="10255" width="0" style="476" hidden="1" customWidth="1"/>
    <col min="10256" max="10256" width="11.7109375" style="476" customWidth="1"/>
    <col min="10257" max="10257" width="6.42578125" style="476" bestFit="1" customWidth="1"/>
    <col min="10258" max="10258" width="11.7109375" style="476" customWidth="1"/>
    <col min="10259" max="10259" width="0" style="476" hidden="1" customWidth="1"/>
    <col min="10260" max="10260" width="3.7109375" style="476" customWidth="1"/>
    <col min="10261" max="10261" width="11.140625" style="476" bestFit="1" customWidth="1"/>
    <col min="10262" max="10489" width="10.5703125" style="476"/>
    <col min="10490" max="10497" width="0" style="476" hidden="1" customWidth="1"/>
    <col min="10498" max="10500" width="3.7109375" style="476" customWidth="1"/>
    <col min="10501" max="10501" width="12.7109375" style="476" customWidth="1"/>
    <col min="10502" max="10502" width="47.42578125" style="476" customWidth="1"/>
    <col min="10503" max="10511" width="0" style="476" hidden="1" customWidth="1"/>
    <col min="10512" max="10512" width="11.7109375" style="476" customWidth="1"/>
    <col min="10513" max="10513" width="6.42578125" style="476" bestFit="1" customWidth="1"/>
    <col min="10514" max="10514" width="11.7109375" style="476" customWidth="1"/>
    <col min="10515" max="10515" width="0" style="476" hidden="1" customWidth="1"/>
    <col min="10516" max="10516" width="3.7109375" style="476" customWidth="1"/>
    <col min="10517" max="10517" width="11.140625" style="476" bestFit="1" customWidth="1"/>
    <col min="10518" max="10745" width="10.5703125" style="476"/>
    <col min="10746" max="10753" width="0" style="476" hidden="1" customWidth="1"/>
    <col min="10754" max="10756" width="3.7109375" style="476" customWidth="1"/>
    <col min="10757" max="10757" width="12.7109375" style="476" customWidth="1"/>
    <col min="10758" max="10758" width="47.42578125" style="476" customWidth="1"/>
    <col min="10759" max="10767" width="0" style="476" hidden="1" customWidth="1"/>
    <col min="10768" max="10768" width="11.7109375" style="476" customWidth="1"/>
    <col min="10769" max="10769" width="6.42578125" style="476" bestFit="1" customWidth="1"/>
    <col min="10770" max="10770" width="11.7109375" style="476" customWidth="1"/>
    <col min="10771" max="10771" width="0" style="476" hidden="1" customWidth="1"/>
    <col min="10772" max="10772" width="3.7109375" style="476" customWidth="1"/>
    <col min="10773" max="10773" width="11.140625" style="476" bestFit="1" customWidth="1"/>
    <col min="10774" max="11001" width="10.5703125" style="476"/>
    <col min="11002" max="11009" width="0" style="476" hidden="1" customWidth="1"/>
    <col min="11010" max="11012" width="3.7109375" style="476" customWidth="1"/>
    <col min="11013" max="11013" width="12.7109375" style="476" customWidth="1"/>
    <col min="11014" max="11014" width="47.42578125" style="476" customWidth="1"/>
    <col min="11015" max="11023" width="0" style="476" hidden="1" customWidth="1"/>
    <col min="11024" max="11024" width="11.7109375" style="476" customWidth="1"/>
    <col min="11025" max="11025" width="6.42578125" style="476" bestFit="1" customWidth="1"/>
    <col min="11026" max="11026" width="11.7109375" style="476" customWidth="1"/>
    <col min="11027" max="11027" width="0" style="476" hidden="1" customWidth="1"/>
    <col min="11028" max="11028" width="3.7109375" style="476" customWidth="1"/>
    <col min="11029" max="11029" width="11.140625" style="476" bestFit="1" customWidth="1"/>
    <col min="11030" max="11257" width="10.5703125" style="476"/>
    <col min="11258" max="11265" width="0" style="476" hidden="1" customWidth="1"/>
    <col min="11266" max="11268" width="3.7109375" style="476" customWidth="1"/>
    <col min="11269" max="11269" width="12.7109375" style="476" customWidth="1"/>
    <col min="11270" max="11270" width="47.42578125" style="476" customWidth="1"/>
    <col min="11271" max="11279" width="0" style="476" hidden="1" customWidth="1"/>
    <col min="11280" max="11280" width="11.7109375" style="476" customWidth="1"/>
    <col min="11281" max="11281" width="6.42578125" style="476" bestFit="1" customWidth="1"/>
    <col min="11282" max="11282" width="11.7109375" style="476" customWidth="1"/>
    <col min="11283" max="11283" width="0" style="476" hidden="1" customWidth="1"/>
    <col min="11284" max="11284" width="3.7109375" style="476" customWidth="1"/>
    <col min="11285" max="11285" width="11.140625" style="476" bestFit="1" customWidth="1"/>
    <col min="11286" max="11513" width="10.5703125" style="476"/>
    <col min="11514" max="11521" width="0" style="476" hidden="1" customWidth="1"/>
    <col min="11522" max="11524" width="3.7109375" style="476" customWidth="1"/>
    <col min="11525" max="11525" width="12.7109375" style="476" customWidth="1"/>
    <col min="11526" max="11526" width="47.42578125" style="476" customWidth="1"/>
    <col min="11527" max="11535" width="0" style="476" hidden="1" customWidth="1"/>
    <col min="11536" max="11536" width="11.7109375" style="476" customWidth="1"/>
    <col min="11537" max="11537" width="6.42578125" style="476" bestFit="1" customWidth="1"/>
    <col min="11538" max="11538" width="11.7109375" style="476" customWidth="1"/>
    <col min="11539" max="11539" width="0" style="476" hidden="1" customWidth="1"/>
    <col min="11540" max="11540" width="3.7109375" style="476" customWidth="1"/>
    <col min="11541" max="11541" width="11.140625" style="476" bestFit="1" customWidth="1"/>
    <col min="11542" max="11769" width="10.5703125" style="476"/>
    <col min="11770" max="11777" width="0" style="476" hidden="1" customWidth="1"/>
    <col min="11778" max="11780" width="3.7109375" style="476" customWidth="1"/>
    <col min="11781" max="11781" width="12.7109375" style="476" customWidth="1"/>
    <col min="11782" max="11782" width="47.42578125" style="476" customWidth="1"/>
    <col min="11783" max="11791" width="0" style="476" hidden="1" customWidth="1"/>
    <col min="11792" max="11792" width="11.7109375" style="476" customWidth="1"/>
    <col min="11793" max="11793" width="6.42578125" style="476" bestFit="1" customWidth="1"/>
    <col min="11794" max="11794" width="11.7109375" style="476" customWidth="1"/>
    <col min="11795" max="11795" width="0" style="476" hidden="1" customWidth="1"/>
    <col min="11796" max="11796" width="3.7109375" style="476" customWidth="1"/>
    <col min="11797" max="11797" width="11.140625" style="476" bestFit="1" customWidth="1"/>
    <col min="11798" max="12025" width="10.5703125" style="476"/>
    <col min="12026" max="12033" width="0" style="476" hidden="1" customWidth="1"/>
    <col min="12034" max="12036" width="3.7109375" style="476" customWidth="1"/>
    <col min="12037" max="12037" width="12.7109375" style="476" customWidth="1"/>
    <col min="12038" max="12038" width="47.42578125" style="476" customWidth="1"/>
    <col min="12039" max="12047" width="0" style="476" hidden="1" customWidth="1"/>
    <col min="12048" max="12048" width="11.7109375" style="476" customWidth="1"/>
    <col min="12049" max="12049" width="6.42578125" style="476" bestFit="1" customWidth="1"/>
    <col min="12050" max="12050" width="11.7109375" style="476" customWidth="1"/>
    <col min="12051" max="12051" width="0" style="476" hidden="1" customWidth="1"/>
    <col min="12052" max="12052" width="3.7109375" style="476" customWidth="1"/>
    <col min="12053" max="12053" width="11.140625" style="476" bestFit="1" customWidth="1"/>
    <col min="12054" max="12281" width="10.5703125" style="476"/>
    <col min="12282" max="12289" width="0" style="476" hidden="1" customWidth="1"/>
    <col min="12290" max="12292" width="3.7109375" style="476" customWidth="1"/>
    <col min="12293" max="12293" width="12.7109375" style="476" customWidth="1"/>
    <col min="12294" max="12294" width="47.42578125" style="476" customWidth="1"/>
    <col min="12295" max="12303" width="0" style="476" hidden="1" customWidth="1"/>
    <col min="12304" max="12304" width="11.7109375" style="476" customWidth="1"/>
    <col min="12305" max="12305" width="6.42578125" style="476" bestFit="1" customWidth="1"/>
    <col min="12306" max="12306" width="11.7109375" style="476" customWidth="1"/>
    <col min="12307" max="12307" width="0" style="476" hidden="1" customWidth="1"/>
    <col min="12308" max="12308" width="3.7109375" style="476" customWidth="1"/>
    <col min="12309" max="12309" width="11.140625" style="476" bestFit="1" customWidth="1"/>
    <col min="12310" max="12537" width="10.5703125" style="476"/>
    <col min="12538" max="12545" width="0" style="476" hidden="1" customWidth="1"/>
    <col min="12546" max="12548" width="3.7109375" style="476" customWidth="1"/>
    <col min="12549" max="12549" width="12.7109375" style="476" customWidth="1"/>
    <col min="12550" max="12550" width="47.42578125" style="476" customWidth="1"/>
    <col min="12551" max="12559" width="0" style="476" hidden="1" customWidth="1"/>
    <col min="12560" max="12560" width="11.7109375" style="476" customWidth="1"/>
    <col min="12561" max="12561" width="6.42578125" style="476" bestFit="1" customWidth="1"/>
    <col min="12562" max="12562" width="11.7109375" style="476" customWidth="1"/>
    <col min="12563" max="12563" width="0" style="476" hidden="1" customWidth="1"/>
    <col min="12564" max="12564" width="3.7109375" style="476" customWidth="1"/>
    <col min="12565" max="12565" width="11.140625" style="476" bestFit="1" customWidth="1"/>
    <col min="12566" max="12793" width="10.5703125" style="476"/>
    <col min="12794" max="12801" width="0" style="476" hidden="1" customWidth="1"/>
    <col min="12802" max="12804" width="3.7109375" style="476" customWidth="1"/>
    <col min="12805" max="12805" width="12.7109375" style="476" customWidth="1"/>
    <col min="12806" max="12806" width="47.42578125" style="476" customWidth="1"/>
    <col min="12807" max="12815" width="0" style="476" hidden="1" customWidth="1"/>
    <col min="12816" max="12816" width="11.7109375" style="476" customWidth="1"/>
    <col min="12817" max="12817" width="6.42578125" style="476" bestFit="1" customWidth="1"/>
    <col min="12818" max="12818" width="11.7109375" style="476" customWidth="1"/>
    <col min="12819" max="12819" width="0" style="476" hidden="1" customWidth="1"/>
    <col min="12820" max="12820" width="3.7109375" style="476" customWidth="1"/>
    <col min="12821" max="12821" width="11.140625" style="476" bestFit="1" customWidth="1"/>
    <col min="12822" max="13049" width="10.5703125" style="476"/>
    <col min="13050" max="13057" width="0" style="476" hidden="1" customWidth="1"/>
    <col min="13058" max="13060" width="3.7109375" style="476" customWidth="1"/>
    <col min="13061" max="13061" width="12.7109375" style="476" customWidth="1"/>
    <col min="13062" max="13062" width="47.42578125" style="476" customWidth="1"/>
    <col min="13063" max="13071" width="0" style="476" hidden="1" customWidth="1"/>
    <col min="13072" max="13072" width="11.7109375" style="476" customWidth="1"/>
    <col min="13073" max="13073" width="6.42578125" style="476" bestFit="1" customWidth="1"/>
    <col min="13074" max="13074" width="11.7109375" style="476" customWidth="1"/>
    <col min="13075" max="13075" width="0" style="476" hidden="1" customWidth="1"/>
    <col min="13076" max="13076" width="3.7109375" style="476" customWidth="1"/>
    <col min="13077" max="13077" width="11.140625" style="476" bestFit="1" customWidth="1"/>
    <col min="13078" max="13305" width="10.5703125" style="476"/>
    <col min="13306" max="13313" width="0" style="476" hidden="1" customWidth="1"/>
    <col min="13314" max="13316" width="3.7109375" style="476" customWidth="1"/>
    <col min="13317" max="13317" width="12.7109375" style="476" customWidth="1"/>
    <col min="13318" max="13318" width="47.42578125" style="476" customWidth="1"/>
    <col min="13319" max="13327" width="0" style="476" hidden="1" customWidth="1"/>
    <col min="13328" max="13328" width="11.7109375" style="476" customWidth="1"/>
    <col min="13329" max="13329" width="6.42578125" style="476" bestFit="1" customWidth="1"/>
    <col min="13330" max="13330" width="11.7109375" style="476" customWidth="1"/>
    <col min="13331" max="13331" width="0" style="476" hidden="1" customWidth="1"/>
    <col min="13332" max="13332" width="3.7109375" style="476" customWidth="1"/>
    <col min="13333" max="13333" width="11.140625" style="476" bestFit="1" customWidth="1"/>
    <col min="13334" max="13561" width="10.5703125" style="476"/>
    <col min="13562" max="13569" width="0" style="476" hidden="1" customWidth="1"/>
    <col min="13570" max="13572" width="3.7109375" style="476" customWidth="1"/>
    <col min="13573" max="13573" width="12.7109375" style="476" customWidth="1"/>
    <col min="13574" max="13574" width="47.42578125" style="476" customWidth="1"/>
    <col min="13575" max="13583" width="0" style="476" hidden="1" customWidth="1"/>
    <col min="13584" max="13584" width="11.7109375" style="476" customWidth="1"/>
    <col min="13585" max="13585" width="6.42578125" style="476" bestFit="1" customWidth="1"/>
    <col min="13586" max="13586" width="11.7109375" style="476" customWidth="1"/>
    <col min="13587" max="13587" width="0" style="476" hidden="1" customWidth="1"/>
    <col min="13588" max="13588" width="3.7109375" style="476" customWidth="1"/>
    <col min="13589" max="13589" width="11.140625" style="476" bestFit="1" customWidth="1"/>
    <col min="13590" max="13817" width="10.5703125" style="476"/>
    <col min="13818" max="13825" width="0" style="476" hidden="1" customWidth="1"/>
    <col min="13826" max="13828" width="3.7109375" style="476" customWidth="1"/>
    <col min="13829" max="13829" width="12.7109375" style="476" customWidth="1"/>
    <col min="13830" max="13830" width="47.42578125" style="476" customWidth="1"/>
    <col min="13831" max="13839" width="0" style="476" hidden="1" customWidth="1"/>
    <col min="13840" max="13840" width="11.7109375" style="476" customWidth="1"/>
    <col min="13841" max="13841" width="6.42578125" style="476" bestFit="1" customWidth="1"/>
    <col min="13842" max="13842" width="11.7109375" style="476" customWidth="1"/>
    <col min="13843" max="13843" width="0" style="476" hidden="1" customWidth="1"/>
    <col min="13844" max="13844" width="3.7109375" style="476" customWidth="1"/>
    <col min="13845" max="13845" width="11.140625" style="476" bestFit="1" customWidth="1"/>
    <col min="13846" max="14073" width="10.5703125" style="476"/>
    <col min="14074" max="14081" width="0" style="476" hidden="1" customWidth="1"/>
    <col min="14082" max="14084" width="3.7109375" style="476" customWidth="1"/>
    <col min="14085" max="14085" width="12.7109375" style="476" customWidth="1"/>
    <col min="14086" max="14086" width="47.42578125" style="476" customWidth="1"/>
    <col min="14087" max="14095" width="0" style="476" hidden="1" customWidth="1"/>
    <col min="14096" max="14096" width="11.7109375" style="476" customWidth="1"/>
    <col min="14097" max="14097" width="6.42578125" style="476" bestFit="1" customWidth="1"/>
    <col min="14098" max="14098" width="11.7109375" style="476" customWidth="1"/>
    <col min="14099" max="14099" width="0" style="476" hidden="1" customWidth="1"/>
    <col min="14100" max="14100" width="3.7109375" style="476" customWidth="1"/>
    <col min="14101" max="14101" width="11.140625" style="476" bestFit="1" customWidth="1"/>
    <col min="14102" max="14329" width="10.5703125" style="476"/>
    <col min="14330" max="14337" width="0" style="476" hidden="1" customWidth="1"/>
    <col min="14338" max="14340" width="3.7109375" style="476" customWidth="1"/>
    <col min="14341" max="14341" width="12.7109375" style="476" customWidth="1"/>
    <col min="14342" max="14342" width="47.42578125" style="476" customWidth="1"/>
    <col min="14343" max="14351" width="0" style="476" hidden="1" customWidth="1"/>
    <col min="14352" max="14352" width="11.7109375" style="476" customWidth="1"/>
    <col min="14353" max="14353" width="6.42578125" style="476" bestFit="1" customWidth="1"/>
    <col min="14354" max="14354" width="11.7109375" style="476" customWidth="1"/>
    <col min="14355" max="14355" width="0" style="476" hidden="1" customWidth="1"/>
    <col min="14356" max="14356" width="3.7109375" style="476" customWidth="1"/>
    <col min="14357" max="14357" width="11.140625" style="476" bestFit="1" customWidth="1"/>
    <col min="14358" max="14585" width="10.5703125" style="476"/>
    <col min="14586" max="14593" width="0" style="476" hidden="1" customWidth="1"/>
    <col min="14594" max="14596" width="3.7109375" style="476" customWidth="1"/>
    <col min="14597" max="14597" width="12.7109375" style="476" customWidth="1"/>
    <col min="14598" max="14598" width="47.42578125" style="476" customWidth="1"/>
    <col min="14599" max="14607" width="0" style="476" hidden="1" customWidth="1"/>
    <col min="14608" max="14608" width="11.7109375" style="476" customWidth="1"/>
    <col min="14609" max="14609" width="6.42578125" style="476" bestFit="1" customWidth="1"/>
    <col min="14610" max="14610" width="11.7109375" style="476" customWidth="1"/>
    <col min="14611" max="14611" width="0" style="476" hidden="1" customWidth="1"/>
    <col min="14612" max="14612" width="3.7109375" style="476" customWidth="1"/>
    <col min="14613" max="14613" width="11.140625" style="476" bestFit="1" customWidth="1"/>
    <col min="14614" max="14841" width="10.5703125" style="476"/>
    <col min="14842" max="14849" width="0" style="476" hidden="1" customWidth="1"/>
    <col min="14850" max="14852" width="3.7109375" style="476" customWidth="1"/>
    <col min="14853" max="14853" width="12.7109375" style="476" customWidth="1"/>
    <col min="14854" max="14854" width="47.42578125" style="476" customWidth="1"/>
    <col min="14855" max="14863" width="0" style="476" hidden="1" customWidth="1"/>
    <col min="14864" max="14864" width="11.7109375" style="476" customWidth="1"/>
    <col min="14865" max="14865" width="6.42578125" style="476" bestFit="1" customWidth="1"/>
    <col min="14866" max="14866" width="11.7109375" style="476" customWidth="1"/>
    <col min="14867" max="14867" width="0" style="476" hidden="1" customWidth="1"/>
    <col min="14868" max="14868" width="3.7109375" style="476" customWidth="1"/>
    <col min="14869" max="14869" width="11.140625" style="476" bestFit="1" customWidth="1"/>
    <col min="14870" max="15097" width="10.5703125" style="476"/>
    <col min="15098" max="15105" width="0" style="476" hidden="1" customWidth="1"/>
    <col min="15106" max="15108" width="3.7109375" style="476" customWidth="1"/>
    <col min="15109" max="15109" width="12.7109375" style="476" customWidth="1"/>
    <col min="15110" max="15110" width="47.42578125" style="476" customWidth="1"/>
    <col min="15111" max="15119" width="0" style="476" hidden="1" customWidth="1"/>
    <col min="15120" max="15120" width="11.7109375" style="476" customWidth="1"/>
    <col min="15121" max="15121" width="6.42578125" style="476" bestFit="1" customWidth="1"/>
    <col min="15122" max="15122" width="11.7109375" style="476" customWidth="1"/>
    <col min="15123" max="15123" width="0" style="476" hidden="1" customWidth="1"/>
    <col min="15124" max="15124" width="3.7109375" style="476" customWidth="1"/>
    <col min="15125" max="15125" width="11.140625" style="476" bestFit="1" customWidth="1"/>
    <col min="15126" max="15353" width="10.5703125" style="476"/>
    <col min="15354" max="15361" width="0" style="476" hidden="1" customWidth="1"/>
    <col min="15362" max="15364" width="3.7109375" style="476" customWidth="1"/>
    <col min="15365" max="15365" width="12.7109375" style="476" customWidth="1"/>
    <col min="15366" max="15366" width="47.42578125" style="476" customWidth="1"/>
    <col min="15367" max="15375" width="0" style="476" hidden="1" customWidth="1"/>
    <col min="15376" max="15376" width="11.7109375" style="476" customWidth="1"/>
    <col min="15377" max="15377" width="6.42578125" style="476" bestFit="1" customWidth="1"/>
    <col min="15378" max="15378" width="11.7109375" style="476" customWidth="1"/>
    <col min="15379" max="15379" width="0" style="476" hidden="1" customWidth="1"/>
    <col min="15380" max="15380" width="3.7109375" style="476" customWidth="1"/>
    <col min="15381" max="15381" width="11.140625" style="476" bestFit="1" customWidth="1"/>
    <col min="15382" max="15609" width="10.5703125" style="476"/>
    <col min="15610" max="15617" width="0" style="476" hidden="1" customWidth="1"/>
    <col min="15618" max="15620" width="3.7109375" style="476" customWidth="1"/>
    <col min="15621" max="15621" width="12.7109375" style="476" customWidth="1"/>
    <col min="15622" max="15622" width="47.42578125" style="476" customWidth="1"/>
    <col min="15623" max="15631" width="0" style="476" hidden="1" customWidth="1"/>
    <col min="15632" max="15632" width="11.7109375" style="476" customWidth="1"/>
    <col min="15633" max="15633" width="6.42578125" style="476" bestFit="1" customWidth="1"/>
    <col min="15634" max="15634" width="11.7109375" style="476" customWidth="1"/>
    <col min="15635" max="15635" width="0" style="476" hidden="1" customWidth="1"/>
    <col min="15636" max="15636" width="3.7109375" style="476" customWidth="1"/>
    <col min="15637" max="15637" width="11.140625" style="476" bestFit="1" customWidth="1"/>
    <col min="15638" max="15865" width="10.5703125" style="476"/>
    <col min="15866" max="15873" width="0" style="476" hidden="1" customWidth="1"/>
    <col min="15874" max="15876" width="3.7109375" style="476" customWidth="1"/>
    <col min="15877" max="15877" width="12.7109375" style="476" customWidth="1"/>
    <col min="15878" max="15878" width="47.42578125" style="476" customWidth="1"/>
    <col min="15879" max="15887" width="0" style="476" hidden="1" customWidth="1"/>
    <col min="15888" max="15888" width="11.7109375" style="476" customWidth="1"/>
    <col min="15889" max="15889" width="6.42578125" style="476" bestFit="1" customWidth="1"/>
    <col min="15890" max="15890" width="11.7109375" style="476" customWidth="1"/>
    <col min="15891" max="15891" width="0" style="476" hidden="1" customWidth="1"/>
    <col min="15892" max="15892" width="3.7109375" style="476" customWidth="1"/>
    <col min="15893" max="15893" width="11.140625" style="476" bestFit="1" customWidth="1"/>
    <col min="15894" max="16121" width="10.5703125" style="476"/>
    <col min="16122" max="16129" width="0" style="476" hidden="1" customWidth="1"/>
    <col min="16130" max="16132" width="3.7109375" style="476" customWidth="1"/>
    <col min="16133" max="16133" width="12.7109375" style="476" customWidth="1"/>
    <col min="16134" max="16134" width="47.42578125" style="476" customWidth="1"/>
    <col min="16135" max="16143" width="0" style="476" hidden="1" customWidth="1"/>
    <col min="16144" max="16144" width="11.7109375" style="476" customWidth="1"/>
    <col min="16145" max="16145" width="6.42578125" style="476" bestFit="1" customWidth="1"/>
    <col min="16146" max="16146" width="11.7109375" style="476" customWidth="1"/>
    <col min="16147" max="16147" width="0" style="476" hidden="1" customWidth="1"/>
    <col min="16148" max="16148" width="3.7109375" style="476" customWidth="1"/>
    <col min="16149" max="16149" width="11.140625" style="476" bestFit="1" customWidth="1"/>
    <col min="16150" max="16384" width="10.5703125" style="476"/>
  </cols>
  <sheetData>
    <row r="1" spans="1:33" hidden="1"/>
    <row r="2" spans="1:33" hidden="1"/>
    <row r="3" spans="1:33" hidden="1"/>
    <row r="4" spans="1:33" ht="3" customHeight="1">
      <c r="J4" s="481"/>
      <c r="K4" s="481"/>
      <c r="L4" s="477"/>
      <c r="M4" s="477"/>
      <c r="N4" s="477"/>
      <c r="O4" s="484"/>
      <c r="P4" s="484"/>
      <c r="Q4" s="484"/>
      <c r="R4" s="484"/>
      <c r="S4" s="484"/>
      <c r="T4" s="484"/>
      <c r="U4" s="484"/>
      <c r="V4" s="484"/>
      <c r="W4" s="484"/>
      <c r="X4" s="484"/>
      <c r="Y4" s="484"/>
      <c r="Z4" s="477"/>
    </row>
    <row r="5" spans="1:33" ht="22.5" customHeight="1">
      <c r="J5" s="481"/>
      <c r="K5" s="481"/>
      <c r="L5" s="1217" t="s">
        <v>666</v>
      </c>
      <c r="M5" s="1217"/>
      <c r="N5" s="1217"/>
      <c r="O5" s="1217"/>
      <c r="P5" s="1217"/>
      <c r="Q5" s="1217"/>
      <c r="R5" s="1217"/>
      <c r="S5" s="1217"/>
      <c r="T5" s="1217"/>
      <c r="U5" s="579"/>
      <c r="V5" s="523"/>
      <c r="W5" s="523"/>
      <c r="X5" s="585"/>
      <c r="Y5" s="585"/>
      <c r="Z5" s="497"/>
    </row>
    <row r="6" spans="1:33" ht="3" customHeight="1">
      <c r="J6" s="481"/>
      <c r="K6" s="481"/>
      <c r="L6" s="477"/>
      <c r="M6" s="477"/>
      <c r="N6" s="477"/>
      <c r="O6" s="480"/>
      <c r="P6" s="480"/>
      <c r="Q6" s="480"/>
      <c r="R6" s="480"/>
      <c r="S6" s="480"/>
      <c r="T6" s="480"/>
      <c r="U6" s="477"/>
      <c r="V6" s="477"/>
    </row>
    <row r="7" spans="1:33" s="523" customFormat="1" ht="22.5">
      <c r="A7" s="585"/>
      <c r="B7" s="585"/>
      <c r="C7" s="585"/>
      <c r="D7" s="585"/>
      <c r="E7" s="585"/>
      <c r="F7" s="585"/>
      <c r="G7" s="591"/>
      <c r="H7" s="591"/>
      <c r="I7" s="531"/>
      <c r="J7" s="529"/>
      <c r="K7" s="529"/>
      <c r="L7" s="524"/>
      <c r="M7" s="617" t="s">
        <v>502</v>
      </c>
      <c r="N7" s="666"/>
      <c r="O7" s="1249" t="str">
        <f>IF(NameOrPr_ch="",IF(NameOrPr="","",NameOrPr),NameOrPr_ch)</f>
        <v>Министерство тарифного регулирования и энергетики Челябинской области</v>
      </c>
      <c r="P7" s="1250"/>
      <c r="Q7" s="1250"/>
      <c r="R7" s="1250"/>
      <c r="S7" s="1250"/>
      <c r="T7" s="1251"/>
      <c r="U7" s="669"/>
      <c r="V7" s="524"/>
      <c r="AC7" s="585"/>
      <c r="AD7" s="585"/>
      <c r="AE7" s="585"/>
      <c r="AF7" s="585"/>
      <c r="AG7" s="585"/>
    </row>
    <row r="8" spans="1:33" s="491" customFormat="1" ht="18.75">
      <c r="A8" s="505"/>
      <c r="B8" s="505"/>
      <c r="C8" s="505"/>
      <c r="D8" s="505"/>
      <c r="E8" s="505"/>
      <c r="F8" s="505"/>
      <c r="G8" s="505"/>
      <c r="H8" s="505"/>
      <c r="L8" s="499"/>
      <c r="M8" s="617" t="s">
        <v>596</v>
      </c>
      <c r="N8" s="666"/>
      <c r="O8" s="1249" t="str">
        <f>IF(datePr_ch="",IF(datePr="","",datePr),datePr_ch)</f>
        <v>05.12.2022</v>
      </c>
      <c r="P8" s="1250"/>
      <c r="Q8" s="1250"/>
      <c r="R8" s="1250"/>
      <c r="S8" s="1250"/>
      <c r="T8" s="1251"/>
      <c r="U8" s="667"/>
      <c r="V8" s="486"/>
      <c r="AC8" s="505"/>
      <c r="AD8" s="505"/>
      <c r="AE8" s="505"/>
      <c r="AF8" s="505"/>
      <c r="AG8" s="505"/>
    </row>
    <row r="9" spans="1:33" s="491" customFormat="1" ht="18.75">
      <c r="A9" s="505"/>
      <c r="B9" s="505"/>
      <c r="C9" s="505"/>
      <c r="D9" s="505"/>
      <c r="E9" s="505"/>
      <c r="F9" s="505"/>
      <c r="G9" s="505"/>
      <c r="H9" s="505"/>
      <c r="L9" s="552"/>
      <c r="M9" s="617" t="s">
        <v>595</v>
      </c>
      <c r="N9" s="666"/>
      <c r="O9" s="1249" t="str">
        <f>IF(numberPr_ch="",IF(numberPr="","",numberPr),numberPr_ch)</f>
        <v>105/9</v>
      </c>
      <c r="P9" s="1250"/>
      <c r="Q9" s="1250"/>
      <c r="R9" s="1250"/>
      <c r="S9" s="1250"/>
      <c r="T9" s="1251"/>
      <c r="U9" s="667"/>
      <c r="V9" s="486"/>
      <c r="AC9" s="505"/>
      <c r="AD9" s="505"/>
      <c r="AE9" s="505"/>
      <c r="AF9" s="505"/>
      <c r="AG9" s="505"/>
    </row>
    <row r="10" spans="1:33" s="491" customFormat="1" ht="18.75">
      <c r="A10" s="505"/>
      <c r="B10" s="505"/>
      <c r="C10" s="505"/>
      <c r="D10" s="505"/>
      <c r="E10" s="505"/>
      <c r="F10" s="505"/>
      <c r="G10" s="505"/>
      <c r="H10" s="505"/>
      <c r="L10" s="552"/>
      <c r="M10" s="617" t="s">
        <v>501</v>
      </c>
      <c r="N10" s="666"/>
      <c r="O10" s="1249" t="str">
        <f>IF(IstPub_ch="",IF(IstPub="","",IstPub),IstPub_ch)</f>
        <v>Официальный сайт Министерства тарифного регулирования и энергетики Челябинской области</v>
      </c>
      <c r="P10" s="1250"/>
      <c r="Q10" s="1250"/>
      <c r="R10" s="1250"/>
      <c r="S10" s="1250"/>
      <c r="T10" s="1251"/>
      <c r="U10" s="667"/>
      <c r="V10" s="486"/>
      <c r="AC10" s="505"/>
      <c r="AD10" s="505"/>
      <c r="AE10" s="505"/>
      <c r="AF10" s="505"/>
      <c r="AG10" s="505"/>
    </row>
    <row r="11" spans="1:33" s="491" customFormat="1" ht="11.25" hidden="1">
      <c r="A11" s="505"/>
      <c r="B11" s="505"/>
      <c r="C11" s="505"/>
      <c r="D11" s="505"/>
      <c r="E11" s="505"/>
      <c r="F11" s="505"/>
      <c r="G11" s="505"/>
      <c r="H11" s="505"/>
      <c r="L11" s="552"/>
      <c r="M11" s="552"/>
      <c r="N11" s="566"/>
      <c r="O11" s="582"/>
      <c r="P11" s="582"/>
      <c r="Q11" s="582"/>
      <c r="R11" s="582"/>
      <c r="S11" s="582"/>
      <c r="T11" s="582"/>
      <c r="U11" s="486"/>
      <c r="V11" s="486"/>
      <c r="Z11" s="503" t="s">
        <v>373</v>
      </c>
      <c r="AC11" s="505"/>
      <c r="AD11" s="505"/>
      <c r="AE11" s="505"/>
      <c r="AF11" s="505"/>
      <c r="AG11" s="505"/>
    </row>
    <row r="12" spans="1:33">
      <c r="J12" s="481"/>
      <c r="K12" s="481"/>
      <c r="L12" s="477"/>
      <c r="M12" s="477"/>
      <c r="N12" s="477"/>
      <c r="O12" s="1244"/>
      <c r="P12" s="1244"/>
      <c r="Q12" s="1244"/>
      <c r="R12" s="1244"/>
      <c r="S12" s="1244"/>
      <c r="T12" s="1244"/>
      <c r="U12" s="1244"/>
      <c r="V12" s="1244"/>
      <c r="W12" s="1244"/>
      <c r="X12" s="1244"/>
      <c r="Y12" s="1244"/>
      <c r="Z12" s="1244"/>
    </row>
    <row r="13" spans="1:33" ht="14.25" customHeight="1">
      <c r="J13" s="481"/>
      <c r="K13" s="481"/>
      <c r="L13" s="1230" t="s">
        <v>454</v>
      </c>
      <c r="M13" s="1230"/>
      <c r="N13" s="1230"/>
      <c r="O13" s="1230"/>
      <c r="P13" s="1230"/>
      <c r="Q13" s="1230"/>
      <c r="R13" s="1230"/>
      <c r="S13" s="1230"/>
      <c r="T13" s="1230"/>
      <c r="U13" s="1230"/>
      <c r="V13" s="1230"/>
      <c r="W13" s="1230"/>
      <c r="X13" s="1230"/>
      <c r="Y13" s="1230"/>
      <c r="Z13" s="1230"/>
      <c r="AA13" s="1230"/>
      <c r="AB13" s="1149" t="s">
        <v>455</v>
      </c>
    </row>
    <row r="14" spans="1:33" ht="14.25" customHeight="1">
      <c r="J14" s="481"/>
      <c r="K14" s="481"/>
      <c r="L14" s="1230" t="s">
        <v>92</v>
      </c>
      <c r="M14" s="1230" t="s">
        <v>639</v>
      </c>
      <c r="N14" s="578"/>
      <c r="O14" s="1149" t="s">
        <v>641</v>
      </c>
      <c r="P14" s="1149"/>
      <c r="Q14" s="1149"/>
      <c r="R14" s="1149"/>
      <c r="S14" s="1149"/>
      <c r="T14" s="1149"/>
      <c r="U14" s="1149"/>
      <c r="V14" s="1149"/>
      <c r="W14" s="1149"/>
      <c r="X14" s="1149"/>
      <c r="Y14" s="1149"/>
      <c r="Z14" s="1230" t="s">
        <v>341</v>
      </c>
      <c r="AA14" s="1243" t="s">
        <v>275</v>
      </c>
      <c r="AB14" s="1149"/>
    </row>
    <row r="15" spans="1:33" s="523" customFormat="1" ht="14.25" customHeight="1">
      <c r="A15" s="585"/>
      <c r="B15" s="585"/>
      <c r="C15" s="585"/>
      <c r="D15" s="585"/>
      <c r="E15" s="585"/>
      <c r="F15" s="585"/>
      <c r="G15" s="591"/>
      <c r="H15" s="591"/>
      <c r="I15" s="531"/>
      <c r="J15" s="529"/>
      <c r="K15" s="529"/>
      <c r="L15" s="1230"/>
      <c r="M15" s="1230"/>
      <c r="N15" s="578"/>
      <c r="O15" s="1258" t="s">
        <v>667</v>
      </c>
      <c r="P15" s="1258" t="s">
        <v>620</v>
      </c>
      <c r="Q15" s="1258" t="s">
        <v>621</v>
      </c>
      <c r="R15" s="1258" t="s">
        <v>271</v>
      </c>
      <c r="S15" s="1258"/>
      <c r="T15" s="1258" t="s">
        <v>271</v>
      </c>
      <c r="U15" s="1258"/>
      <c r="V15" s="652"/>
      <c r="W15" s="1257" t="s">
        <v>654</v>
      </c>
      <c r="X15" s="1257"/>
      <c r="Y15" s="1257"/>
      <c r="Z15" s="1230"/>
      <c r="AA15" s="1243"/>
      <c r="AB15" s="1149"/>
      <c r="AC15" s="585"/>
      <c r="AD15" s="585"/>
      <c r="AE15" s="585"/>
      <c r="AF15" s="585"/>
      <c r="AG15" s="585"/>
    </row>
    <row r="16" spans="1:33" ht="56.25" customHeight="1">
      <c r="J16" s="481"/>
      <c r="K16" s="481"/>
      <c r="L16" s="1230"/>
      <c r="M16" s="1230"/>
      <c r="N16" s="578"/>
      <c r="O16" s="1258"/>
      <c r="P16" s="1258"/>
      <c r="Q16" s="1258"/>
      <c r="R16" s="535" t="s">
        <v>622</v>
      </c>
      <c r="S16" s="535" t="s">
        <v>623</v>
      </c>
      <c r="T16" s="535" t="s">
        <v>624</v>
      </c>
      <c r="U16" s="535" t="s">
        <v>625</v>
      </c>
      <c r="V16" s="535"/>
      <c r="W16" s="536" t="s">
        <v>274</v>
      </c>
      <c r="X16" s="1254" t="s">
        <v>273</v>
      </c>
      <c r="Y16" s="1254"/>
      <c r="Z16" s="1230"/>
      <c r="AA16" s="1243"/>
      <c r="AB16" s="1149"/>
    </row>
    <row r="17" spans="1:33">
      <c r="J17" s="481"/>
      <c r="K17" s="489">
        <v>1</v>
      </c>
      <c r="L17" s="478" t="s">
        <v>93</v>
      </c>
      <c r="M17" s="478" t="s">
        <v>49</v>
      </c>
      <c r="N17" s="496" t="s">
        <v>49</v>
      </c>
      <c r="O17" s="487">
        <f ca="1">OFFSET(O17,0,-1)+1</f>
        <v>3</v>
      </c>
      <c r="P17" s="487">
        <f t="shared" ref="P17:W17" ca="1" si="0">OFFSET(P17,0,-1)+1</f>
        <v>4</v>
      </c>
      <c r="Q17" s="487">
        <f t="shared" ca="1" si="0"/>
        <v>5</v>
      </c>
      <c r="R17" s="487">
        <f t="shared" ca="1" si="0"/>
        <v>6</v>
      </c>
      <c r="S17" s="487">
        <f t="shared" ca="1" si="0"/>
        <v>7</v>
      </c>
      <c r="T17" s="487">
        <f t="shared" ca="1" si="0"/>
        <v>8</v>
      </c>
      <c r="U17" s="487">
        <f t="shared" ca="1" si="0"/>
        <v>9</v>
      </c>
      <c r="V17" s="495">
        <f ca="1">OFFSET(V17,0,-1)</f>
        <v>9</v>
      </c>
      <c r="W17" s="487">
        <f t="shared" ca="1" si="0"/>
        <v>10</v>
      </c>
      <c r="X17" s="1219">
        <f ca="1">OFFSET(X17,0,-1)+1</f>
        <v>11</v>
      </c>
      <c r="Y17" s="1219"/>
      <c r="Z17" s="487">
        <f ca="1">OFFSET(Z17,0,-2)+1</f>
        <v>12</v>
      </c>
      <c r="AB17" s="487">
        <f ca="1">OFFSET(AB17,0,-2)+1</f>
        <v>13</v>
      </c>
    </row>
    <row r="18" spans="1:33" ht="22.5">
      <c r="A18" s="1203">
        <v>1</v>
      </c>
      <c r="B18" s="1053"/>
      <c r="C18" s="1053"/>
      <c r="D18" s="1053"/>
      <c r="E18" s="1054"/>
      <c r="F18" s="1055"/>
      <c r="G18" s="1053"/>
      <c r="H18" s="1053"/>
      <c r="I18" s="1041"/>
      <c r="J18" s="1046"/>
      <c r="K18" s="1046"/>
      <c r="L18" s="593">
        <f>mergeValue(A18)</f>
        <v>1</v>
      </c>
      <c r="M18" s="641" t="s">
        <v>20</v>
      </c>
      <c r="N18" s="580"/>
      <c r="O18" s="1245"/>
      <c r="P18" s="1245"/>
      <c r="Q18" s="1245"/>
      <c r="R18" s="1245"/>
      <c r="S18" s="1245"/>
      <c r="T18" s="1245"/>
      <c r="U18" s="1245"/>
      <c r="V18" s="1245"/>
      <c r="W18" s="1245"/>
      <c r="X18" s="1245"/>
      <c r="Y18" s="1245"/>
      <c r="Z18" s="1245"/>
      <c r="AA18" s="1245"/>
      <c r="AB18" s="630" t="s">
        <v>476</v>
      </c>
    </row>
    <row r="19" spans="1:33" ht="22.5">
      <c r="A19" s="1203"/>
      <c r="B19" s="1203">
        <v>1</v>
      </c>
      <c r="C19" s="1053"/>
      <c r="D19" s="1053"/>
      <c r="E19" s="1055"/>
      <c r="F19" s="1055"/>
      <c r="G19" s="1053"/>
      <c r="H19" s="1053"/>
      <c r="I19" s="1048"/>
      <c r="J19" s="1043"/>
      <c r="K19" s="1042"/>
      <c r="L19" s="593" t="str">
        <f>mergeValue(A19) &amp;"."&amp; mergeValue(B19)</f>
        <v>1.1</v>
      </c>
      <c r="M19" s="546" t="s">
        <v>16</v>
      </c>
      <c r="N19" s="580"/>
      <c r="O19" s="1245"/>
      <c r="P19" s="1245"/>
      <c r="Q19" s="1245"/>
      <c r="R19" s="1245"/>
      <c r="S19" s="1245"/>
      <c r="T19" s="1245"/>
      <c r="U19" s="1245"/>
      <c r="V19" s="1245"/>
      <c r="W19" s="1245"/>
      <c r="X19" s="1245"/>
      <c r="Y19" s="1245"/>
      <c r="Z19" s="1245"/>
      <c r="AA19" s="1245"/>
      <c r="AB19" s="630" t="s">
        <v>477</v>
      </c>
    </row>
    <row r="20" spans="1:33" ht="22.5">
      <c r="A20" s="1203"/>
      <c r="B20" s="1203"/>
      <c r="C20" s="1203">
        <v>1</v>
      </c>
      <c r="D20" s="1053"/>
      <c r="E20" s="1055"/>
      <c r="F20" s="1055"/>
      <c r="G20" s="1053"/>
      <c r="H20" s="1053"/>
      <c r="I20" s="1048"/>
      <c r="J20" s="1043"/>
      <c r="K20" s="1042"/>
      <c r="L20" s="593" t="str">
        <f>mergeValue(A20) &amp;"."&amp; mergeValue(B20)&amp;"."&amp; mergeValue(C20)</f>
        <v>1.1.1</v>
      </c>
      <c r="M20" s="547" t="s">
        <v>7</v>
      </c>
      <c r="N20" s="580"/>
      <c r="O20" s="1245"/>
      <c r="P20" s="1245"/>
      <c r="Q20" s="1245"/>
      <c r="R20" s="1245"/>
      <c r="S20" s="1245"/>
      <c r="T20" s="1245"/>
      <c r="U20" s="1245"/>
      <c r="V20" s="1245"/>
      <c r="W20" s="1245"/>
      <c r="X20" s="1245"/>
      <c r="Y20" s="1245"/>
      <c r="Z20" s="1245"/>
      <c r="AA20" s="1245"/>
      <c r="AB20" s="630" t="s">
        <v>633</v>
      </c>
    </row>
    <row r="21" spans="1:33" ht="22.5">
      <c r="A21" s="1203"/>
      <c r="B21" s="1203"/>
      <c r="C21" s="1203"/>
      <c r="D21" s="1203">
        <v>1</v>
      </c>
      <c r="E21" s="1055"/>
      <c r="F21" s="1055"/>
      <c r="G21" s="1053"/>
      <c r="H21" s="1053"/>
      <c r="I21" s="1048"/>
      <c r="J21" s="1043"/>
      <c r="K21" s="1042"/>
      <c r="L21" s="593" t="str">
        <f>mergeValue(A21) &amp;"."&amp; mergeValue(B21)&amp;"."&amp; mergeValue(C21)&amp;"."&amp; mergeValue(D21)</f>
        <v>1.1.1.1</v>
      </c>
      <c r="M21" s="548" t="s">
        <v>22</v>
      </c>
      <c r="N21" s="580"/>
      <c r="O21" s="1245"/>
      <c r="P21" s="1245"/>
      <c r="Q21" s="1245"/>
      <c r="R21" s="1245"/>
      <c r="S21" s="1245"/>
      <c r="T21" s="1245"/>
      <c r="U21" s="1245"/>
      <c r="V21" s="1245"/>
      <c r="W21" s="1245"/>
      <c r="X21" s="1245"/>
      <c r="Y21" s="1245"/>
      <c r="Z21" s="1245"/>
      <c r="AA21" s="1245"/>
      <c r="AB21" s="630" t="s">
        <v>634</v>
      </c>
    </row>
    <row r="22" spans="1:33" ht="0.2" customHeight="1">
      <c r="A22" s="1203"/>
      <c r="B22" s="1203"/>
      <c r="C22" s="1203"/>
      <c r="D22" s="1203"/>
      <c r="E22" s="1203">
        <v>1</v>
      </c>
      <c r="F22" s="1055"/>
      <c r="G22" s="1053"/>
      <c r="H22" s="1053"/>
      <c r="I22" s="1047"/>
      <c r="J22" s="1043"/>
      <c r="K22" s="1042"/>
      <c r="L22" s="593"/>
      <c r="M22" s="554"/>
      <c r="N22" s="581"/>
      <c r="O22" s="631"/>
      <c r="P22" s="631"/>
      <c r="Q22" s="631"/>
      <c r="R22" s="631"/>
      <c r="S22" s="631"/>
      <c r="T22" s="631"/>
      <c r="U22" s="631"/>
      <c r="V22" s="631"/>
      <c r="W22" s="631"/>
      <c r="X22" s="631"/>
      <c r="Y22" s="631"/>
      <c r="Z22" s="631"/>
      <c r="AA22" s="508"/>
      <c r="AB22" s="630"/>
    </row>
    <row r="23" spans="1:33" ht="90">
      <c r="A23" s="1203"/>
      <c r="B23" s="1203"/>
      <c r="C23" s="1203"/>
      <c r="D23" s="1203"/>
      <c r="E23" s="1203"/>
      <c r="F23" s="1203">
        <v>1</v>
      </c>
      <c r="G23" s="1053"/>
      <c r="H23" s="1053"/>
      <c r="I23" s="1255"/>
      <c r="J23" s="1043"/>
      <c r="K23" s="1042"/>
      <c r="L23" s="593" t="str">
        <f>mergeValue(A23) &amp;"."&amp; mergeValue(B23)&amp;"."&amp; mergeValue(C23)&amp;"."&amp; mergeValue(D23)&amp;"."&amp; mergeValue(F23)</f>
        <v>1.1.1.1.1</v>
      </c>
      <c r="M23" s="555" t="s">
        <v>10</v>
      </c>
      <c r="N23" s="581"/>
      <c r="O23" s="1206"/>
      <c r="P23" s="1207"/>
      <c r="Q23" s="1207"/>
      <c r="R23" s="1207"/>
      <c r="S23" s="1207"/>
      <c r="T23" s="1207"/>
      <c r="U23" s="1207"/>
      <c r="V23" s="1207"/>
      <c r="W23" s="1207"/>
      <c r="X23" s="1207"/>
      <c r="Y23" s="1207"/>
      <c r="Z23" s="1207"/>
      <c r="AA23" s="1208"/>
      <c r="AB23" s="630" t="s">
        <v>635</v>
      </c>
      <c r="AD23" s="504" t="str">
        <f>strCheckUnique(AE23:AE28)</f>
        <v/>
      </c>
      <c r="AF23" s="504"/>
    </row>
    <row r="24" spans="1:33" ht="135">
      <c r="A24" s="1203"/>
      <c r="B24" s="1203"/>
      <c r="C24" s="1203"/>
      <c r="D24" s="1203"/>
      <c r="E24" s="1203"/>
      <c r="F24" s="1203"/>
      <c r="G24" s="1203">
        <v>1</v>
      </c>
      <c r="H24" s="1053"/>
      <c r="I24" s="1255"/>
      <c r="J24" s="1256"/>
      <c r="K24" s="1049"/>
      <c r="L24" s="593" t="str">
        <f>mergeValue(A24) &amp;"."&amp; mergeValue(B24)&amp;"."&amp; mergeValue(C24)&amp;"."&amp; mergeValue(D24)&amp;"."&amp; mergeValue(F24)&amp;"."&amp; mergeValue(G24)</f>
        <v>1.1.1.1.1.1</v>
      </c>
      <c r="M24" s="1069" t="s">
        <v>650</v>
      </c>
      <c r="N24" s="646"/>
      <c r="O24" s="562"/>
      <c r="P24" s="562"/>
      <c r="Q24" s="562"/>
      <c r="R24" s="493"/>
      <c r="S24" s="1095"/>
      <c r="T24" s="493"/>
      <c r="U24" s="1095"/>
      <c r="V24" s="584" t="str">
        <f>W24 &amp; "-" &amp; Y24</f>
        <v>-</v>
      </c>
      <c r="W24" s="1238"/>
      <c r="X24" s="1210" t="s">
        <v>84</v>
      </c>
      <c r="Y24" s="1238"/>
      <c r="Z24" s="1210" t="s">
        <v>85</v>
      </c>
      <c r="AA24" s="537"/>
      <c r="AB24" s="630" t="s">
        <v>668</v>
      </c>
      <c r="AC24" s="500" t="str">
        <f>strCheckDate(O24:AA24)</f>
        <v/>
      </c>
      <c r="AD24" s="504"/>
      <c r="AE24" s="504" t="str">
        <f>IF(M24="","",M24 )</f>
        <v>горячая вода в системе централизованного теплоснабжения на горячее водоснабжение</v>
      </c>
      <c r="AF24" s="504"/>
      <c r="AG24" s="504"/>
    </row>
    <row r="25" spans="1:33" ht="99" customHeight="1">
      <c r="A25" s="1203"/>
      <c r="B25" s="1203"/>
      <c r="C25" s="1203"/>
      <c r="D25" s="1203"/>
      <c r="E25" s="1203"/>
      <c r="F25" s="1203"/>
      <c r="G25" s="1203"/>
      <c r="H25" s="1053">
        <v>1</v>
      </c>
      <c r="I25" s="1255"/>
      <c r="J25" s="1256"/>
      <c r="K25" s="1049"/>
      <c r="L25" s="593" t="str">
        <f>mergeValue(A25) &amp;"."&amp; mergeValue(B25)&amp;"."&amp; mergeValue(C25)&amp;"."&amp; mergeValue(D25)&amp;"."&amp; mergeValue(F25)&amp;"."&amp; mergeValue(G25)&amp;"."&amp; mergeValue(H25)</f>
        <v>1.1.1.1.1.1.1</v>
      </c>
      <c r="M25" s="1071"/>
      <c r="N25" s="494"/>
      <c r="O25" s="562"/>
      <c r="P25" s="562"/>
      <c r="Q25" s="562"/>
      <c r="R25" s="493"/>
      <c r="S25" s="1095"/>
      <c r="T25" s="493"/>
      <c r="U25" s="1095"/>
      <c r="V25" s="584" t="str">
        <f>W25 &amp; "-" &amp; Y25</f>
        <v>-</v>
      </c>
      <c r="W25" s="1238"/>
      <c r="X25" s="1210"/>
      <c r="Y25" s="1238"/>
      <c r="Z25" s="1210"/>
      <c r="AA25" s="670"/>
      <c r="AB25" s="1220" t="s">
        <v>669</v>
      </c>
      <c r="AC25" s="500" t="str">
        <f>strCheckDate(O25:AA25)</f>
        <v/>
      </c>
      <c r="AF25" s="504"/>
    </row>
    <row r="26" spans="1:33" ht="14.25" hidden="1" customHeight="1">
      <c r="A26" s="1203"/>
      <c r="B26" s="1203"/>
      <c r="C26" s="1203"/>
      <c r="D26" s="1203"/>
      <c r="E26" s="1203"/>
      <c r="F26" s="1203"/>
      <c r="G26" s="1203"/>
      <c r="H26" s="1053"/>
      <c r="I26" s="1255"/>
      <c r="J26" s="1256"/>
      <c r="K26" s="1049"/>
      <c r="L26" s="600"/>
      <c r="M26" s="646"/>
      <c r="N26" s="646"/>
      <c r="O26" s="562"/>
      <c r="P26" s="493"/>
      <c r="Q26" s="493"/>
      <c r="R26" s="493"/>
      <c r="S26" s="493"/>
      <c r="T26" s="493"/>
      <c r="U26" s="559"/>
      <c r="V26" s="584"/>
      <c r="W26" s="1209"/>
      <c r="X26" s="1210"/>
      <c r="Y26" s="1209"/>
      <c r="Z26" s="1210"/>
      <c r="AA26" s="537"/>
      <c r="AB26" s="1221"/>
      <c r="AF26" s="504">
        <f ca="1">OFFSET(AF26,-1,0)</f>
        <v>0</v>
      </c>
    </row>
    <row r="27" spans="1:33" s="475" customFormat="1" ht="15" customHeight="1">
      <c r="A27" s="1203"/>
      <c r="B27" s="1203"/>
      <c r="C27" s="1203"/>
      <c r="D27" s="1203"/>
      <c r="E27" s="1203"/>
      <c r="F27" s="1203"/>
      <c r="G27" s="1203"/>
      <c r="H27" s="1053"/>
      <c r="I27" s="1255"/>
      <c r="J27" s="1256"/>
      <c r="K27" s="1050"/>
      <c r="L27" s="538"/>
      <c r="M27" s="557" t="s">
        <v>41</v>
      </c>
      <c r="N27" s="551"/>
      <c r="O27" s="545"/>
      <c r="P27" s="545"/>
      <c r="Q27" s="545"/>
      <c r="R27" s="545"/>
      <c r="S27" s="545"/>
      <c r="T27" s="545"/>
      <c r="U27" s="545"/>
      <c r="V27" s="545"/>
      <c r="W27" s="563"/>
      <c r="X27" s="564"/>
      <c r="Y27" s="563"/>
      <c r="Z27" s="551"/>
      <c r="AA27" s="560"/>
      <c r="AB27" s="1222"/>
      <c r="AC27" s="501"/>
      <c r="AD27" s="501"/>
      <c r="AE27" s="501"/>
      <c r="AF27" s="501"/>
      <c r="AG27" s="501"/>
    </row>
    <row r="28" spans="1:33" s="475" customFormat="1" ht="15" customHeight="1">
      <c r="A28" s="1203"/>
      <c r="B28" s="1203"/>
      <c r="C28" s="1203"/>
      <c r="D28" s="1203"/>
      <c r="E28" s="1203"/>
      <c r="F28" s="1203"/>
      <c r="G28" s="1053"/>
      <c r="H28" s="1053"/>
      <c r="I28" s="1255"/>
      <c r="J28" s="1051"/>
      <c r="K28" s="1050"/>
      <c r="L28" s="538"/>
      <c r="M28" s="556" t="s">
        <v>25</v>
      </c>
      <c r="N28" s="557"/>
      <c r="O28" s="557"/>
      <c r="P28" s="557"/>
      <c r="Q28" s="557"/>
      <c r="R28" s="557"/>
      <c r="S28" s="557"/>
      <c r="T28" s="557"/>
      <c r="U28" s="557"/>
      <c r="V28" s="557"/>
      <c r="W28" s="557"/>
      <c r="X28" s="557"/>
      <c r="Y28" s="557"/>
      <c r="Z28" s="557"/>
      <c r="AA28" s="557"/>
      <c r="AB28" s="560"/>
      <c r="AC28" s="501"/>
      <c r="AD28" s="501"/>
      <c r="AE28" s="501"/>
      <c r="AF28" s="501"/>
      <c r="AG28" s="501"/>
    </row>
    <row r="29" spans="1:33" s="475" customFormat="1" ht="15" customHeight="1">
      <c r="A29" s="1203"/>
      <c r="B29" s="1203"/>
      <c r="C29" s="1203"/>
      <c r="D29" s="1203"/>
      <c r="E29" s="1203"/>
      <c r="F29" s="1056"/>
      <c r="G29" s="1053"/>
      <c r="H29" s="1053"/>
      <c r="I29" s="1047"/>
      <c r="J29" s="1045"/>
      <c r="K29" s="1050"/>
      <c r="L29" s="538"/>
      <c r="M29" s="551" t="s">
        <v>11</v>
      </c>
      <c r="N29" s="550"/>
      <c r="O29" s="545"/>
      <c r="P29" s="545"/>
      <c r="Q29" s="545"/>
      <c r="R29" s="545"/>
      <c r="S29" s="545"/>
      <c r="T29" s="545"/>
      <c r="U29" s="545"/>
      <c r="V29" s="545"/>
      <c r="W29" s="573"/>
      <c r="X29" s="564"/>
      <c r="Y29" s="563"/>
      <c r="Z29" s="550"/>
      <c r="AA29" s="564"/>
      <c r="AB29" s="560"/>
      <c r="AC29" s="501"/>
      <c r="AD29" s="501"/>
      <c r="AE29" s="501"/>
      <c r="AF29" s="501"/>
      <c r="AG29" s="501"/>
    </row>
    <row r="30" spans="1:33" s="475" customFormat="1" ht="14.25" hidden="1" customHeight="1">
      <c r="A30" s="1203"/>
      <c r="B30" s="1203"/>
      <c r="C30" s="1203"/>
      <c r="D30" s="1055"/>
      <c r="E30" s="1056"/>
      <c r="F30" s="1056"/>
      <c r="G30" s="1053"/>
      <c r="H30" s="1053"/>
      <c r="I30" s="1052"/>
      <c r="J30" s="1045"/>
      <c r="K30" s="1041"/>
      <c r="L30" s="538"/>
      <c r="M30" s="551"/>
      <c r="N30" s="551"/>
      <c r="O30" s="551"/>
      <c r="P30" s="551"/>
      <c r="Q30" s="551"/>
      <c r="R30" s="551"/>
      <c r="S30" s="551"/>
      <c r="T30" s="551"/>
      <c r="U30" s="551"/>
      <c r="V30" s="551"/>
      <c r="W30" s="551"/>
      <c r="X30" s="551"/>
      <c r="Y30" s="551"/>
      <c r="Z30" s="551"/>
      <c r="AA30" s="551"/>
      <c r="AB30" s="560"/>
      <c r="AC30" s="501"/>
      <c r="AD30" s="501"/>
      <c r="AE30" s="501"/>
      <c r="AF30" s="501"/>
      <c r="AG30" s="501"/>
    </row>
    <row r="31" spans="1:33" s="989" customFormat="1">
      <c r="A31" s="1203"/>
      <c r="B31" s="1203"/>
      <c r="C31" s="1203"/>
      <c r="D31" s="1057"/>
      <c r="E31" s="1057"/>
      <c r="F31" s="1057"/>
      <c r="G31" s="1058"/>
      <c r="H31" s="1057"/>
      <c r="I31" s="1050"/>
      <c r="J31" s="1045"/>
      <c r="K31" s="1050"/>
      <c r="L31" s="688"/>
      <c r="M31" s="1040" t="s">
        <v>17</v>
      </c>
      <c r="N31" s="1001"/>
      <c r="O31" s="1001"/>
      <c r="P31" s="1001"/>
      <c r="Q31" s="1001"/>
      <c r="R31" s="1001"/>
      <c r="S31" s="1001"/>
      <c r="T31" s="1001"/>
      <c r="U31" s="1001"/>
      <c r="V31" s="1001"/>
      <c r="W31" s="1001"/>
      <c r="X31" s="1001"/>
      <c r="Y31" s="1001"/>
      <c r="Z31" s="1001"/>
      <c r="AA31" s="1001"/>
      <c r="AB31" s="762"/>
      <c r="AC31" s="1010"/>
      <c r="AD31" s="1010"/>
      <c r="AE31" s="1010"/>
      <c r="AF31" s="1010"/>
      <c r="AG31" s="1010"/>
    </row>
    <row r="32" spans="1:33" s="475" customFormat="1" ht="15" customHeight="1">
      <c r="A32" s="1203"/>
      <c r="B32" s="1203"/>
      <c r="C32" s="1057"/>
      <c r="D32" s="1057"/>
      <c r="E32" s="1057"/>
      <c r="F32" s="1057"/>
      <c r="G32" s="1058"/>
      <c r="H32" s="1057"/>
      <c r="I32" s="1050"/>
      <c r="J32" s="1045"/>
      <c r="K32" s="1050"/>
      <c r="L32" s="538"/>
      <c r="M32" s="549" t="s">
        <v>18</v>
      </c>
      <c r="N32" s="549"/>
      <c r="O32" s="545"/>
      <c r="P32" s="545"/>
      <c r="Q32" s="545"/>
      <c r="R32" s="545"/>
      <c r="S32" s="545"/>
      <c r="T32" s="545"/>
      <c r="U32" s="545"/>
      <c r="V32" s="545"/>
      <c r="W32" s="573"/>
      <c r="X32" s="564"/>
      <c r="Y32" s="563"/>
      <c r="Z32" s="549"/>
      <c r="AA32" s="564"/>
      <c r="AB32" s="560"/>
      <c r="AC32" s="501"/>
      <c r="AD32" s="501"/>
      <c r="AE32" s="501"/>
      <c r="AF32" s="501"/>
      <c r="AG32" s="501"/>
    </row>
    <row r="33" spans="1:33" s="475" customFormat="1" ht="15" customHeight="1">
      <c r="A33" s="1203"/>
      <c r="B33" s="1057"/>
      <c r="C33" s="1057"/>
      <c r="D33" s="1057"/>
      <c r="E33" s="1057"/>
      <c r="F33" s="1057"/>
      <c r="G33" s="1058"/>
      <c r="H33" s="1057"/>
      <c r="I33" s="1050"/>
      <c r="J33" s="1045"/>
      <c r="K33" s="1050"/>
      <c r="L33" s="538"/>
      <c r="M33" s="558" t="s">
        <v>19</v>
      </c>
      <c r="N33" s="549"/>
      <c r="O33" s="545"/>
      <c r="P33" s="545"/>
      <c r="Q33" s="545"/>
      <c r="R33" s="545"/>
      <c r="S33" s="545"/>
      <c r="T33" s="545"/>
      <c r="U33" s="545"/>
      <c r="V33" s="545"/>
      <c r="W33" s="573"/>
      <c r="X33" s="564"/>
      <c r="Y33" s="563"/>
      <c r="Z33" s="549"/>
      <c r="AA33" s="564"/>
      <c r="AB33" s="560"/>
      <c r="AC33" s="501"/>
      <c r="AD33" s="501"/>
      <c r="AE33" s="501"/>
      <c r="AF33" s="501"/>
      <c r="AG33" s="501"/>
    </row>
    <row r="34" spans="1:33" s="475" customFormat="1" ht="15" customHeight="1">
      <c r="A34" s="1052"/>
      <c r="B34" s="1052"/>
      <c r="C34" s="1052"/>
      <c r="D34" s="1052"/>
      <c r="E34" s="1052"/>
      <c r="F34" s="1052"/>
      <c r="G34" s="1059"/>
      <c r="H34" s="1052"/>
      <c r="I34" s="1044"/>
      <c r="J34" s="1045"/>
      <c r="K34" s="1041"/>
      <c r="L34" s="538"/>
      <c r="M34" s="565" t="s">
        <v>309</v>
      </c>
      <c r="N34" s="549"/>
      <c r="O34" s="545"/>
      <c r="P34" s="545"/>
      <c r="Q34" s="545"/>
      <c r="R34" s="545"/>
      <c r="S34" s="545"/>
      <c r="T34" s="545"/>
      <c r="U34" s="545"/>
      <c r="V34" s="545"/>
      <c r="W34" s="573"/>
      <c r="X34" s="564"/>
      <c r="Y34" s="563"/>
      <c r="Z34" s="549"/>
      <c r="AA34" s="564"/>
      <c r="AB34" s="560"/>
      <c r="AC34" s="501"/>
      <c r="AD34" s="501"/>
      <c r="AE34" s="501"/>
      <c r="AF34" s="501"/>
      <c r="AG34" s="501"/>
    </row>
    <row r="35" spans="1:33" ht="3" customHeight="1">
      <c r="L35" s="485"/>
      <c r="M35" s="485"/>
      <c r="N35" s="485"/>
      <c r="O35" s="485"/>
      <c r="P35" s="485"/>
      <c r="Q35" s="485"/>
      <c r="R35" s="485"/>
      <c r="S35" s="485"/>
      <c r="T35" s="485"/>
      <c r="U35" s="485"/>
      <c r="V35" s="485"/>
      <c r="W35" s="485"/>
      <c r="X35" s="485"/>
      <c r="Y35" s="485"/>
      <c r="Z35" s="485"/>
    </row>
    <row r="36" spans="1:33" ht="89.25" customHeight="1">
      <c r="L36" s="1">
        <v>1</v>
      </c>
      <c r="M36" s="1196" t="s">
        <v>672</v>
      </c>
      <c r="N36" s="1196"/>
      <c r="O36" s="1196"/>
      <c r="P36" s="1196"/>
      <c r="Q36" s="1196"/>
      <c r="R36" s="1196"/>
      <c r="S36" s="1196"/>
      <c r="T36" s="1196"/>
      <c r="U36" s="1196"/>
      <c r="V36" s="1196"/>
      <c r="W36" s="1196"/>
    </row>
  </sheetData>
  <sheetProtection algorithmName="SHA-512" hashValue="dmNEIk109PaUp+/QAF1q9J0FLttGnXaH4WkhZdRfNqyuQCybkT50NWsTJ7hYCh/i/s57de/Lb1Ohva+0cL+6cA==" saltValue="SSEsUzEsG6XIPfJ4L5jguA==" spinCount="100000" sheet="1" objects="1" scenarios="1" formatColumns="0" formatRows="0"/>
  <dataConsolidate leftLabels="1"/>
  <mergeCells count="41">
    <mergeCell ref="A18:A33"/>
    <mergeCell ref="B19:B32"/>
    <mergeCell ref="C20:C31"/>
    <mergeCell ref="D21:D29"/>
    <mergeCell ref="G24:G27"/>
    <mergeCell ref="E22:E29"/>
    <mergeCell ref="F23:F28"/>
    <mergeCell ref="I23:I28"/>
    <mergeCell ref="J24:J27"/>
    <mergeCell ref="M36:W36"/>
    <mergeCell ref="AB25:AB27"/>
    <mergeCell ref="W15:Y15"/>
    <mergeCell ref="T15:U15"/>
    <mergeCell ref="R15:S15"/>
    <mergeCell ref="O15:O16"/>
    <mergeCell ref="P15:P16"/>
    <mergeCell ref="Q15:Q16"/>
    <mergeCell ref="M14:M16"/>
    <mergeCell ref="Z14:Z16"/>
    <mergeCell ref="AA14:AA16"/>
    <mergeCell ref="O14:Y14"/>
    <mergeCell ref="X17:Y17"/>
    <mergeCell ref="Y24:Y26"/>
    <mergeCell ref="Z24:Z26"/>
    <mergeCell ref="O9:T9"/>
    <mergeCell ref="O10:T10"/>
    <mergeCell ref="L5:T5"/>
    <mergeCell ref="O7:T7"/>
    <mergeCell ref="O8:T8"/>
    <mergeCell ref="O12:Z12"/>
    <mergeCell ref="L14:L16"/>
    <mergeCell ref="L13:AA13"/>
    <mergeCell ref="O21:AA21"/>
    <mergeCell ref="O23:AA23"/>
    <mergeCell ref="W24:W26"/>
    <mergeCell ref="X24:X26"/>
    <mergeCell ref="AB13:AB16"/>
    <mergeCell ref="X16:Y16"/>
    <mergeCell ref="O18:AA18"/>
    <mergeCell ref="O19:AA19"/>
    <mergeCell ref="O20:AA20"/>
  </mergeCells>
  <dataValidations count="10">
    <dataValidation allowBlank="1" sqref="JA30:JQ31 SW30:TM31 ACS30:ADI31 AMO30:ANE31 AWK30:AXA31 BGG30:BGW31 BQC30:BQS31 BZY30:CAO31 CJU30:CKK31 CTQ30:CUG31 DDM30:DEC31 DNI30:DNY31 DXE30:DXU31 EHA30:EHQ31 EQW30:ERM31 FAS30:FBI31 FKO30:FLE31 FUK30:FVA31 GEG30:GEW31 GOC30:GOS31 GXY30:GYO31 HHU30:HIK31 HRQ30:HSG31 IBM30:ICC31 ILI30:ILY31 IVE30:IVU31 JFA30:JFQ31 JOW30:JPM31 JYS30:JZI31 KIO30:KJE31 KSK30:KTA31 LCG30:LCW31 LMC30:LMS31 LVY30:LWO31 MFU30:MGK31 MPQ30:MQG31 MZM30:NAC31 NJI30:NJY31 NTE30:NTU31 ODA30:ODQ31 OMW30:ONM31 OWS30:OXI31 PGO30:PHE31 PQK30:PRA31 QAG30:QAW31 QKC30:QKS31 QTY30:QUO31 RDU30:REK31 RNQ30:ROG31 RXM30:RYC31 SHI30:SHY31 SRE30:SRU31 TBA30:TBQ31 TKW30:TLM31 TUS30:TVI31 UEO30:UFE31 UOK30:UPA31 UYG30:UYW31 VIC30:VIS31 VRY30:VSO31 WBU30:WCK31 WLQ30:WMG31 WVM30:WWC31 WVM983070:WWC983070 JA65566:JQ65566 SW65566:TM65566 ACS65566:ADI65566 AMO65566:ANE65566 AWK65566:AXA65566 BGG65566:BGW65566 BQC65566:BQS65566 BZY65566:CAO65566 CJU65566:CKK65566 CTQ65566:CUG65566 DDM65566:DEC65566 DNI65566:DNY65566 DXE65566:DXU65566 EHA65566:EHQ65566 EQW65566:ERM65566 FAS65566:FBI65566 FKO65566:FLE65566 FUK65566:FVA65566 GEG65566:GEW65566 GOC65566:GOS65566 GXY65566:GYO65566 HHU65566:HIK65566 HRQ65566:HSG65566 IBM65566:ICC65566 ILI65566:ILY65566 IVE65566:IVU65566 JFA65566:JFQ65566 JOW65566:JPM65566 JYS65566:JZI65566 KIO65566:KJE65566 KSK65566:KTA65566 LCG65566:LCW65566 LMC65566:LMS65566 LVY65566:LWO65566 MFU65566:MGK65566 MPQ65566:MQG65566 MZM65566:NAC65566 NJI65566:NJY65566 NTE65566:NTU65566 ODA65566:ODQ65566 OMW65566:ONM65566 OWS65566:OXI65566 PGO65566:PHE65566 PQK65566:PRA65566 QAG65566:QAW65566 QKC65566:QKS65566 QTY65566:QUO65566 RDU65566:REK65566 RNQ65566:ROG65566 RXM65566:RYC65566 SHI65566:SHY65566 SRE65566:SRU65566 TBA65566:TBQ65566 TKW65566:TLM65566 TUS65566:TVI65566 UEO65566:UFE65566 UOK65566:UPA65566 UYG65566:UYW65566 VIC65566:VIS65566 VRY65566:VSO65566 WBU65566:WCK65566 WLQ65566:WMG65566 WVM65566:WWC65566 JA131102:JQ131102 SW131102:TM131102 ACS131102:ADI131102 AMO131102:ANE131102 AWK131102:AXA131102 BGG131102:BGW131102 BQC131102:BQS131102 BZY131102:CAO131102 CJU131102:CKK131102 CTQ131102:CUG131102 DDM131102:DEC131102 DNI131102:DNY131102 DXE131102:DXU131102 EHA131102:EHQ131102 EQW131102:ERM131102 FAS131102:FBI131102 FKO131102:FLE131102 FUK131102:FVA131102 GEG131102:GEW131102 GOC131102:GOS131102 GXY131102:GYO131102 HHU131102:HIK131102 HRQ131102:HSG131102 IBM131102:ICC131102 ILI131102:ILY131102 IVE131102:IVU131102 JFA131102:JFQ131102 JOW131102:JPM131102 JYS131102:JZI131102 KIO131102:KJE131102 KSK131102:KTA131102 LCG131102:LCW131102 LMC131102:LMS131102 LVY131102:LWO131102 MFU131102:MGK131102 MPQ131102:MQG131102 MZM131102:NAC131102 NJI131102:NJY131102 NTE131102:NTU131102 ODA131102:ODQ131102 OMW131102:ONM131102 OWS131102:OXI131102 PGO131102:PHE131102 PQK131102:PRA131102 QAG131102:QAW131102 QKC131102:QKS131102 QTY131102:QUO131102 RDU131102:REK131102 RNQ131102:ROG131102 RXM131102:RYC131102 SHI131102:SHY131102 SRE131102:SRU131102 TBA131102:TBQ131102 TKW131102:TLM131102 TUS131102:TVI131102 UEO131102:UFE131102 UOK131102:UPA131102 UYG131102:UYW131102 VIC131102:VIS131102 VRY131102:VSO131102 WBU131102:WCK131102 WLQ131102:WMG131102 WVM131102:WWC131102 JA196638:JQ196638 SW196638:TM196638 ACS196638:ADI196638 AMO196638:ANE196638 AWK196638:AXA196638 BGG196638:BGW196638 BQC196638:BQS196638 BZY196638:CAO196638 CJU196638:CKK196638 CTQ196638:CUG196638 DDM196638:DEC196638 DNI196638:DNY196638 DXE196638:DXU196638 EHA196638:EHQ196638 EQW196638:ERM196638 FAS196638:FBI196638 FKO196638:FLE196638 FUK196638:FVA196638 GEG196638:GEW196638 GOC196638:GOS196638 GXY196638:GYO196638 HHU196638:HIK196638 HRQ196638:HSG196638 IBM196638:ICC196638 ILI196638:ILY196638 IVE196638:IVU196638 JFA196638:JFQ196638 JOW196638:JPM196638 JYS196638:JZI196638 KIO196638:KJE196638 KSK196638:KTA196638 LCG196638:LCW196638 LMC196638:LMS196638 LVY196638:LWO196638 MFU196638:MGK196638 MPQ196638:MQG196638 MZM196638:NAC196638 NJI196638:NJY196638 NTE196638:NTU196638 ODA196638:ODQ196638 OMW196638:ONM196638 OWS196638:OXI196638 PGO196638:PHE196638 PQK196638:PRA196638 QAG196638:QAW196638 QKC196638:QKS196638 QTY196638:QUO196638 RDU196638:REK196638 RNQ196638:ROG196638 RXM196638:RYC196638 SHI196638:SHY196638 SRE196638:SRU196638 TBA196638:TBQ196638 TKW196638:TLM196638 TUS196638:TVI196638 UEO196638:UFE196638 UOK196638:UPA196638 UYG196638:UYW196638 VIC196638:VIS196638 VRY196638:VSO196638 WBU196638:WCK196638 WLQ196638:WMG196638 WVM196638:WWC196638 JA262174:JQ262174 SW262174:TM262174 ACS262174:ADI262174 AMO262174:ANE262174 AWK262174:AXA262174 BGG262174:BGW262174 BQC262174:BQS262174 BZY262174:CAO262174 CJU262174:CKK262174 CTQ262174:CUG262174 DDM262174:DEC262174 DNI262174:DNY262174 DXE262174:DXU262174 EHA262174:EHQ262174 EQW262174:ERM262174 FAS262174:FBI262174 FKO262174:FLE262174 FUK262174:FVA262174 GEG262174:GEW262174 GOC262174:GOS262174 GXY262174:GYO262174 HHU262174:HIK262174 HRQ262174:HSG262174 IBM262174:ICC262174 ILI262174:ILY262174 IVE262174:IVU262174 JFA262174:JFQ262174 JOW262174:JPM262174 JYS262174:JZI262174 KIO262174:KJE262174 KSK262174:KTA262174 LCG262174:LCW262174 LMC262174:LMS262174 LVY262174:LWO262174 MFU262174:MGK262174 MPQ262174:MQG262174 MZM262174:NAC262174 NJI262174:NJY262174 NTE262174:NTU262174 ODA262174:ODQ262174 OMW262174:ONM262174 OWS262174:OXI262174 PGO262174:PHE262174 PQK262174:PRA262174 QAG262174:QAW262174 QKC262174:QKS262174 QTY262174:QUO262174 RDU262174:REK262174 RNQ262174:ROG262174 RXM262174:RYC262174 SHI262174:SHY262174 SRE262174:SRU262174 TBA262174:TBQ262174 TKW262174:TLM262174 TUS262174:TVI262174 UEO262174:UFE262174 UOK262174:UPA262174 UYG262174:UYW262174 VIC262174:VIS262174 VRY262174:VSO262174 WBU262174:WCK262174 WLQ262174:WMG262174 WVM262174:WWC262174 JA327710:JQ327710 SW327710:TM327710 ACS327710:ADI327710 AMO327710:ANE327710 AWK327710:AXA327710 BGG327710:BGW327710 BQC327710:BQS327710 BZY327710:CAO327710 CJU327710:CKK327710 CTQ327710:CUG327710 DDM327710:DEC327710 DNI327710:DNY327710 DXE327710:DXU327710 EHA327710:EHQ327710 EQW327710:ERM327710 FAS327710:FBI327710 FKO327710:FLE327710 FUK327710:FVA327710 GEG327710:GEW327710 GOC327710:GOS327710 GXY327710:GYO327710 HHU327710:HIK327710 HRQ327710:HSG327710 IBM327710:ICC327710 ILI327710:ILY327710 IVE327710:IVU327710 JFA327710:JFQ327710 JOW327710:JPM327710 JYS327710:JZI327710 KIO327710:KJE327710 KSK327710:KTA327710 LCG327710:LCW327710 LMC327710:LMS327710 LVY327710:LWO327710 MFU327710:MGK327710 MPQ327710:MQG327710 MZM327710:NAC327710 NJI327710:NJY327710 NTE327710:NTU327710 ODA327710:ODQ327710 OMW327710:ONM327710 OWS327710:OXI327710 PGO327710:PHE327710 PQK327710:PRA327710 QAG327710:QAW327710 QKC327710:QKS327710 QTY327710:QUO327710 RDU327710:REK327710 RNQ327710:ROG327710 RXM327710:RYC327710 SHI327710:SHY327710 SRE327710:SRU327710 TBA327710:TBQ327710 TKW327710:TLM327710 TUS327710:TVI327710 UEO327710:UFE327710 UOK327710:UPA327710 UYG327710:UYW327710 VIC327710:VIS327710 VRY327710:VSO327710 WBU327710:WCK327710 WLQ327710:WMG327710 WVM327710:WWC327710 JA393246:JQ393246 SW393246:TM393246 ACS393246:ADI393246 AMO393246:ANE393246 AWK393246:AXA393246 BGG393246:BGW393246 BQC393246:BQS393246 BZY393246:CAO393246 CJU393246:CKK393246 CTQ393246:CUG393246 DDM393246:DEC393246 DNI393246:DNY393246 DXE393246:DXU393246 EHA393246:EHQ393246 EQW393246:ERM393246 FAS393246:FBI393246 FKO393246:FLE393246 FUK393246:FVA393246 GEG393246:GEW393246 GOC393246:GOS393246 GXY393246:GYO393246 HHU393246:HIK393246 HRQ393246:HSG393246 IBM393246:ICC393246 ILI393246:ILY393246 IVE393246:IVU393246 JFA393246:JFQ393246 JOW393246:JPM393246 JYS393246:JZI393246 KIO393246:KJE393246 KSK393246:KTA393246 LCG393246:LCW393246 LMC393246:LMS393246 LVY393246:LWO393246 MFU393246:MGK393246 MPQ393246:MQG393246 MZM393246:NAC393246 NJI393246:NJY393246 NTE393246:NTU393246 ODA393246:ODQ393246 OMW393246:ONM393246 OWS393246:OXI393246 PGO393246:PHE393246 PQK393246:PRA393246 QAG393246:QAW393246 QKC393246:QKS393246 QTY393246:QUO393246 RDU393246:REK393246 RNQ393246:ROG393246 RXM393246:RYC393246 SHI393246:SHY393246 SRE393246:SRU393246 TBA393246:TBQ393246 TKW393246:TLM393246 TUS393246:TVI393246 UEO393246:UFE393246 UOK393246:UPA393246 UYG393246:UYW393246 VIC393246:VIS393246 VRY393246:VSO393246 WBU393246:WCK393246 WLQ393246:WMG393246 WVM393246:WWC393246 JA458782:JQ458782 SW458782:TM458782 ACS458782:ADI458782 AMO458782:ANE458782 AWK458782:AXA458782 BGG458782:BGW458782 BQC458782:BQS458782 BZY458782:CAO458782 CJU458782:CKK458782 CTQ458782:CUG458782 DDM458782:DEC458782 DNI458782:DNY458782 DXE458782:DXU458782 EHA458782:EHQ458782 EQW458782:ERM458782 FAS458782:FBI458782 FKO458782:FLE458782 FUK458782:FVA458782 GEG458782:GEW458782 GOC458782:GOS458782 GXY458782:GYO458782 HHU458782:HIK458782 HRQ458782:HSG458782 IBM458782:ICC458782 ILI458782:ILY458782 IVE458782:IVU458782 JFA458782:JFQ458782 JOW458782:JPM458782 JYS458782:JZI458782 KIO458782:KJE458782 KSK458782:KTA458782 LCG458782:LCW458782 LMC458782:LMS458782 LVY458782:LWO458782 MFU458782:MGK458782 MPQ458782:MQG458782 MZM458782:NAC458782 NJI458782:NJY458782 NTE458782:NTU458782 ODA458782:ODQ458782 OMW458782:ONM458782 OWS458782:OXI458782 PGO458782:PHE458782 PQK458782:PRA458782 QAG458782:QAW458782 QKC458782:QKS458782 QTY458782:QUO458782 RDU458782:REK458782 RNQ458782:ROG458782 RXM458782:RYC458782 SHI458782:SHY458782 SRE458782:SRU458782 TBA458782:TBQ458782 TKW458782:TLM458782 TUS458782:TVI458782 UEO458782:UFE458782 UOK458782:UPA458782 UYG458782:UYW458782 VIC458782:VIS458782 VRY458782:VSO458782 WBU458782:WCK458782 WLQ458782:WMG458782 WVM458782:WWC458782 JA524318:JQ524318 SW524318:TM524318 ACS524318:ADI524318 AMO524318:ANE524318 AWK524318:AXA524318 BGG524318:BGW524318 BQC524318:BQS524318 BZY524318:CAO524318 CJU524318:CKK524318 CTQ524318:CUG524318 DDM524318:DEC524318 DNI524318:DNY524318 DXE524318:DXU524318 EHA524318:EHQ524318 EQW524318:ERM524318 FAS524318:FBI524318 FKO524318:FLE524318 FUK524318:FVA524318 GEG524318:GEW524318 GOC524318:GOS524318 GXY524318:GYO524318 HHU524318:HIK524318 HRQ524318:HSG524318 IBM524318:ICC524318 ILI524318:ILY524318 IVE524318:IVU524318 JFA524318:JFQ524318 JOW524318:JPM524318 JYS524318:JZI524318 KIO524318:KJE524318 KSK524318:KTA524318 LCG524318:LCW524318 LMC524318:LMS524318 LVY524318:LWO524318 MFU524318:MGK524318 MPQ524318:MQG524318 MZM524318:NAC524318 NJI524318:NJY524318 NTE524318:NTU524318 ODA524318:ODQ524318 OMW524318:ONM524318 OWS524318:OXI524318 PGO524318:PHE524318 PQK524318:PRA524318 QAG524318:QAW524318 QKC524318:QKS524318 QTY524318:QUO524318 RDU524318:REK524318 RNQ524318:ROG524318 RXM524318:RYC524318 SHI524318:SHY524318 SRE524318:SRU524318 TBA524318:TBQ524318 TKW524318:TLM524318 TUS524318:TVI524318 UEO524318:UFE524318 UOK524318:UPA524318 UYG524318:UYW524318 VIC524318:VIS524318 VRY524318:VSO524318 WBU524318:WCK524318 WLQ524318:WMG524318 WVM524318:WWC524318 JA589854:JQ589854 SW589854:TM589854 ACS589854:ADI589854 AMO589854:ANE589854 AWK589854:AXA589854 BGG589854:BGW589854 BQC589854:BQS589854 BZY589854:CAO589854 CJU589854:CKK589854 CTQ589854:CUG589854 DDM589854:DEC589854 DNI589854:DNY589854 DXE589854:DXU589854 EHA589854:EHQ589854 EQW589854:ERM589854 FAS589854:FBI589854 FKO589854:FLE589854 FUK589854:FVA589854 GEG589854:GEW589854 GOC589854:GOS589854 GXY589854:GYO589854 HHU589854:HIK589854 HRQ589854:HSG589854 IBM589854:ICC589854 ILI589854:ILY589854 IVE589854:IVU589854 JFA589854:JFQ589854 JOW589854:JPM589854 JYS589854:JZI589854 KIO589854:KJE589854 KSK589854:KTA589854 LCG589854:LCW589854 LMC589854:LMS589854 LVY589854:LWO589854 MFU589854:MGK589854 MPQ589854:MQG589854 MZM589854:NAC589854 NJI589854:NJY589854 NTE589854:NTU589854 ODA589854:ODQ589854 OMW589854:ONM589854 OWS589854:OXI589854 PGO589854:PHE589854 PQK589854:PRA589854 QAG589854:QAW589854 QKC589854:QKS589854 QTY589854:QUO589854 RDU589854:REK589854 RNQ589854:ROG589854 RXM589854:RYC589854 SHI589854:SHY589854 SRE589854:SRU589854 TBA589854:TBQ589854 TKW589854:TLM589854 TUS589854:TVI589854 UEO589854:UFE589854 UOK589854:UPA589854 UYG589854:UYW589854 VIC589854:VIS589854 VRY589854:VSO589854 WBU589854:WCK589854 WLQ589854:WMG589854 WVM589854:WWC589854 JA655390:JQ655390 SW655390:TM655390 ACS655390:ADI655390 AMO655390:ANE655390 AWK655390:AXA655390 BGG655390:BGW655390 BQC655390:BQS655390 BZY655390:CAO655390 CJU655390:CKK655390 CTQ655390:CUG655390 DDM655390:DEC655390 DNI655390:DNY655390 DXE655390:DXU655390 EHA655390:EHQ655390 EQW655390:ERM655390 FAS655390:FBI655390 FKO655390:FLE655390 FUK655390:FVA655390 GEG655390:GEW655390 GOC655390:GOS655390 GXY655390:GYO655390 HHU655390:HIK655390 HRQ655390:HSG655390 IBM655390:ICC655390 ILI655390:ILY655390 IVE655390:IVU655390 JFA655390:JFQ655390 JOW655390:JPM655390 JYS655390:JZI655390 KIO655390:KJE655390 KSK655390:KTA655390 LCG655390:LCW655390 LMC655390:LMS655390 LVY655390:LWO655390 MFU655390:MGK655390 MPQ655390:MQG655390 MZM655390:NAC655390 NJI655390:NJY655390 NTE655390:NTU655390 ODA655390:ODQ655390 OMW655390:ONM655390 OWS655390:OXI655390 PGO655390:PHE655390 PQK655390:PRA655390 QAG655390:QAW655390 QKC655390:QKS655390 QTY655390:QUO655390 RDU655390:REK655390 RNQ655390:ROG655390 RXM655390:RYC655390 SHI655390:SHY655390 SRE655390:SRU655390 TBA655390:TBQ655390 TKW655390:TLM655390 TUS655390:TVI655390 UEO655390:UFE655390 UOK655390:UPA655390 UYG655390:UYW655390 VIC655390:VIS655390 VRY655390:VSO655390 WBU655390:WCK655390 WLQ655390:WMG655390 WVM655390:WWC655390 JA720926:JQ720926 SW720926:TM720926 ACS720926:ADI720926 AMO720926:ANE720926 AWK720926:AXA720926 BGG720926:BGW720926 BQC720926:BQS720926 BZY720926:CAO720926 CJU720926:CKK720926 CTQ720926:CUG720926 DDM720926:DEC720926 DNI720926:DNY720926 DXE720926:DXU720926 EHA720926:EHQ720926 EQW720926:ERM720926 FAS720926:FBI720926 FKO720926:FLE720926 FUK720926:FVA720926 GEG720926:GEW720926 GOC720926:GOS720926 GXY720926:GYO720926 HHU720926:HIK720926 HRQ720926:HSG720926 IBM720926:ICC720926 ILI720926:ILY720926 IVE720926:IVU720926 JFA720926:JFQ720926 JOW720926:JPM720926 JYS720926:JZI720926 KIO720926:KJE720926 KSK720926:KTA720926 LCG720926:LCW720926 LMC720926:LMS720926 LVY720926:LWO720926 MFU720926:MGK720926 MPQ720926:MQG720926 MZM720926:NAC720926 NJI720926:NJY720926 NTE720926:NTU720926 ODA720926:ODQ720926 OMW720926:ONM720926 OWS720926:OXI720926 PGO720926:PHE720926 PQK720926:PRA720926 QAG720926:QAW720926 QKC720926:QKS720926 QTY720926:QUO720926 RDU720926:REK720926 RNQ720926:ROG720926 RXM720926:RYC720926 SHI720926:SHY720926 SRE720926:SRU720926 TBA720926:TBQ720926 TKW720926:TLM720926 TUS720926:TVI720926 UEO720926:UFE720926 UOK720926:UPA720926 UYG720926:UYW720926 VIC720926:VIS720926 VRY720926:VSO720926 WBU720926:WCK720926 WLQ720926:WMG720926 WVM720926:WWC720926 JA786462:JQ786462 SW786462:TM786462 ACS786462:ADI786462 AMO786462:ANE786462 AWK786462:AXA786462 BGG786462:BGW786462 BQC786462:BQS786462 BZY786462:CAO786462 CJU786462:CKK786462 CTQ786462:CUG786462 DDM786462:DEC786462 DNI786462:DNY786462 DXE786462:DXU786462 EHA786462:EHQ786462 EQW786462:ERM786462 FAS786462:FBI786462 FKO786462:FLE786462 FUK786462:FVA786462 GEG786462:GEW786462 GOC786462:GOS786462 GXY786462:GYO786462 HHU786462:HIK786462 HRQ786462:HSG786462 IBM786462:ICC786462 ILI786462:ILY786462 IVE786462:IVU786462 JFA786462:JFQ786462 JOW786462:JPM786462 JYS786462:JZI786462 KIO786462:KJE786462 KSK786462:KTA786462 LCG786462:LCW786462 LMC786462:LMS786462 LVY786462:LWO786462 MFU786462:MGK786462 MPQ786462:MQG786462 MZM786462:NAC786462 NJI786462:NJY786462 NTE786462:NTU786462 ODA786462:ODQ786462 OMW786462:ONM786462 OWS786462:OXI786462 PGO786462:PHE786462 PQK786462:PRA786462 QAG786462:QAW786462 QKC786462:QKS786462 QTY786462:QUO786462 RDU786462:REK786462 RNQ786462:ROG786462 RXM786462:RYC786462 SHI786462:SHY786462 SRE786462:SRU786462 TBA786462:TBQ786462 TKW786462:TLM786462 TUS786462:TVI786462 UEO786462:UFE786462 UOK786462:UPA786462 UYG786462:UYW786462 VIC786462:VIS786462 VRY786462:VSO786462 WBU786462:WCK786462 WLQ786462:WMG786462 WVM786462:WWC786462 JA851998:JQ851998 SW851998:TM851998 ACS851998:ADI851998 AMO851998:ANE851998 AWK851998:AXA851998 BGG851998:BGW851998 BQC851998:BQS851998 BZY851998:CAO851998 CJU851998:CKK851998 CTQ851998:CUG851998 DDM851998:DEC851998 DNI851998:DNY851998 DXE851998:DXU851998 EHA851998:EHQ851998 EQW851998:ERM851998 FAS851998:FBI851998 FKO851998:FLE851998 FUK851998:FVA851998 GEG851998:GEW851998 GOC851998:GOS851998 GXY851998:GYO851998 HHU851998:HIK851998 HRQ851998:HSG851998 IBM851998:ICC851998 ILI851998:ILY851998 IVE851998:IVU851998 JFA851998:JFQ851998 JOW851998:JPM851998 JYS851998:JZI851998 KIO851998:KJE851998 KSK851998:KTA851998 LCG851998:LCW851998 LMC851998:LMS851998 LVY851998:LWO851998 MFU851998:MGK851998 MPQ851998:MQG851998 MZM851998:NAC851998 NJI851998:NJY851998 NTE851998:NTU851998 ODA851998:ODQ851998 OMW851998:ONM851998 OWS851998:OXI851998 PGO851998:PHE851998 PQK851998:PRA851998 QAG851998:QAW851998 QKC851998:QKS851998 QTY851998:QUO851998 RDU851998:REK851998 RNQ851998:ROG851998 RXM851998:RYC851998 SHI851998:SHY851998 SRE851998:SRU851998 TBA851998:TBQ851998 TKW851998:TLM851998 TUS851998:TVI851998 UEO851998:UFE851998 UOK851998:UPA851998 UYG851998:UYW851998 VIC851998:VIS851998 VRY851998:VSO851998 WBU851998:WCK851998 WLQ851998:WMG851998 WVM851998:WWC851998 JA917534:JQ917534 SW917534:TM917534 ACS917534:ADI917534 AMO917534:ANE917534 AWK917534:AXA917534 BGG917534:BGW917534 BQC917534:BQS917534 BZY917534:CAO917534 CJU917534:CKK917534 CTQ917534:CUG917534 DDM917534:DEC917534 DNI917534:DNY917534 DXE917534:DXU917534 EHA917534:EHQ917534 EQW917534:ERM917534 FAS917534:FBI917534 FKO917534:FLE917534 FUK917534:FVA917534 GEG917534:GEW917534 GOC917534:GOS917534 GXY917534:GYO917534 HHU917534:HIK917534 HRQ917534:HSG917534 IBM917534:ICC917534 ILI917534:ILY917534 IVE917534:IVU917534 JFA917534:JFQ917534 JOW917534:JPM917534 JYS917534:JZI917534 KIO917534:KJE917534 KSK917534:KTA917534 LCG917534:LCW917534 LMC917534:LMS917534 LVY917534:LWO917534 MFU917534:MGK917534 MPQ917534:MQG917534 MZM917534:NAC917534 NJI917534:NJY917534 NTE917534:NTU917534 ODA917534:ODQ917534 OMW917534:ONM917534 OWS917534:OXI917534 PGO917534:PHE917534 PQK917534:PRA917534 QAG917534:QAW917534 QKC917534:QKS917534 QTY917534:QUO917534 RDU917534:REK917534 RNQ917534:ROG917534 RXM917534:RYC917534 SHI917534:SHY917534 SRE917534:SRU917534 TBA917534:TBQ917534 TKW917534:TLM917534 TUS917534:TVI917534 UEO917534:UFE917534 UOK917534:UPA917534 UYG917534:UYW917534 VIC917534:VIS917534 VRY917534:VSO917534 WBU917534:WCK917534 WLQ917534:WMG917534 WVM917534:WWC917534 JA983070:JQ983070 SW983070:TM983070 ACS983070:ADI983070 AMO983070:ANE983070 AWK983070:AXA983070 BGG983070:BGW983070 BQC983070:BQS983070 BZY983070:CAO983070 CJU983070:CKK983070 CTQ983070:CUG983070 DDM983070:DEC983070 DNI983070:DNY983070 DXE983070:DXU983070 EHA983070:EHQ983070 EQW983070:ERM983070 FAS983070:FBI983070 FKO983070:FLE983070 FUK983070:FVA983070 GEG983070:GEW983070 GOC983070:GOS983070 GXY983070:GYO983070 HHU983070:HIK983070 HRQ983070:HSG983070 IBM983070:ICC983070 ILI983070:ILY983070 IVE983070:IVU983070 JFA983070:JFQ983070 JOW983070:JPM983070 JYS983070:JZI983070 KIO983070:KJE983070 KSK983070:KTA983070 LCG983070:LCW983070 LMC983070:LMS983070 LVY983070:LWO983070 MFU983070:MGK983070 MPQ983070:MQG983070 MZM983070:NAC983070 NJI983070:NJY983070 NTE983070:NTU983070 ODA983070:ODQ983070 OMW983070:ONM983070 OWS983070:OXI983070 PGO983070:PHE983070 PQK983070:PRA983070 QAG983070:QAW983070 QKC983070:QKS983070 QTY983070:QUO983070 RDU983070:REK983070 RNQ983070:ROG983070 RXM983070:RYC983070 SHI983070:SHY983070 SRE983070:SRU983070 TBA983070:TBQ983070 TKW983070:TLM983070 TUS983070:TVI983070 UEO983070:UFE983070 UOK983070:UPA983070 UYG983070:UYW983070 VIC983070:VIS983070 VRY983070:VSO983070 WBU983070:WCK983070 WLQ983070:WMG983070 L65566:AB65566 L131102:AB131102 L196638:AB196638 L262174:AB262174 L327710:AB327710 L393246:AB393246 L458782:AB458782 L524318:AB524318 L589854:AB589854 L655390:AB655390 L720926:AB720926 L786462:AB786462 L851998:AB851998 L917534:AB917534 L983070:AB983070 L30:AB31"/>
    <dataValidation allowBlank="1" prompt="Для выбора выполните двойной щелчок левой клавиши мыши по соответствующей ячейке." sqref="JA65567:JQ65570 SW65567:TM65570 ACS65567:ADI65570 AMO65567:ANE65570 AWK65567:AXA65570 BGG65567:BGW65570 BQC65567:BQS65570 BZY65567:CAO65570 CJU65567:CKK65570 CTQ65567:CUG65570 DDM65567:DEC65570 DNI65567:DNY65570 DXE65567:DXU65570 EHA65567:EHQ65570 EQW65567:ERM65570 FAS65567:FBI65570 FKO65567:FLE65570 FUK65567:FVA65570 GEG65567:GEW65570 GOC65567:GOS65570 GXY65567:GYO65570 HHU65567:HIK65570 HRQ65567:HSG65570 IBM65567:ICC65570 ILI65567:ILY65570 IVE65567:IVU65570 JFA65567:JFQ65570 JOW65567:JPM65570 JYS65567:JZI65570 KIO65567:KJE65570 KSK65567:KTA65570 LCG65567:LCW65570 LMC65567:LMS65570 LVY65567:LWO65570 MFU65567:MGK65570 MPQ65567:MQG65570 MZM65567:NAC65570 NJI65567:NJY65570 NTE65567:NTU65570 ODA65567:ODQ65570 OMW65567:ONM65570 OWS65567:OXI65570 PGO65567:PHE65570 PQK65567:PRA65570 QAG65567:QAW65570 QKC65567:QKS65570 QTY65567:QUO65570 RDU65567:REK65570 RNQ65567:ROG65570 RXM65567:RYC65570 SHI65567:SHY65570 SRE65567:SRU65570 TBA65567:TBQ65570 TKW65567:TLM65570 TUS65567:TVI65570 UEO65567:UFE65570 UOK65567:UPA65570 UYG65567:UYW65570 VIC65567:VIS65570 VRY65567:VSO65570 WBU65567:WCK65570 WLQ65567:WMG65570 WVM65567:WWC65570 JA131103:JQ131106 SW131103:TM131106 ACS131103:ADI131106 AMO131103:ANE131106 AWK131103:AXA131106 BGG131103:BGW131106 BQC131103:BQS131106 BZY131103:CAO131106 CJU131103:CKK131106 CTQ131103:CUG131106 DDM131103:DEC131106 DNI131103:DNY131106 DXE131103:DXU131106 EHA131103:EHQ131106 EQW131103:ERM131106 FAS131103:FBI131106 FKO131103:FLE131106 FUK131103:FVA131106 GEG131103:GEW131106 GOC131103:GOS131106 GXY131103:GYO131106 HHU131103:HIK131106 HRQ131103:HSG131106 IBM131103:ICC131106 ILI131103:ILY131106 IVE131103:IVU131106 JFA131103:JFQ131106 JOW131103:JPM131106 JYS131103:JZI131106 KIO131103:KJE131106 KSK131103:KTA131106 LCG131103:LCW131106 LMC131103:LMS131106 LVY131103:LWO131106 MFU131103:MGK131106 MPQ131103:MQG131106 MZM131103:NAC131106 NJI131103:NJY131106 NTE131103:NTU131106 ODA131103:ODQ131106 OMW131103:ONM131106 OWS131103:OXI131106 PGO131103:PHE131106 PQK131103:PRA131106 QAG131103:QAW131106 QKC131103:QKS131106 QTY131103:QUO131106 RDU131103:REK131106 RNQ131103:ROG131106 RXM131103:RYC131106 SHI131103:SHY131106 SRE131103:SRU131106 TBA131103:TBQ131106 TKW131103:TLM131106 TUS131103:TVI131106 UEO131103:UFE131106 UOK131103:UPA131106 UYG131103:UYW131106 VIC131103:VIS131106 VRY131103:VSO131106 WBU131103:WCK131106 WLQ131103:WMG131106 WVM131103:WWC131106 JA196639:JQ196642 SW196639:TM196642 ACS196639:ADI196642 AMO196639:ANE196642 AWK196639:AXA196642 BGG196639:BGW196642 BQC196639:BQS196642 BZY196639:CAO196642 CJU196639:CKK196642 CTQ196639:CUG196642 DDM196639:DEC196642 DNI196639:DNY196642 DXE196639:DXU196642 EHA196639:EHQ196642 EQW196639:ERM196642 FAS196639:FBI196642 FKO196639:FLE196642 FUK196639:FVA196642 GEG196639:GEW196642 GOC196639:GOS196642 GXY196639:GYO196642 HHU196639:HIK196642 HRQ196639:HSG196642 IBM196639:ICC196642 ILI196639:ILY196642 IVE196639:IVU196642 JFA196639:JFQ196642 JOW196639:JPM196642 JYS196639:JZI196642 KIO196639:KJE196642 KSK196639:KTA196642 LCG196639:LCW196642 LMC196639:LMS196642 LVY196639:LWO196642 MFU196639:MGK196642 MPQ196639:MQG196642 MZM196639:NAC196642 NJI196639:NJY196642 NTE196639:NTU196642 ODA196639:ODQ196642 OMW196639:ONM196642 OWS196639:OXI196642 PGO196639:PHE196642 PQK196639:PRA196642 QAG196639:QAW196642 QKC196639:QKS196642 QTY196639:QUO196642 RDU196639:REK196642 RNQ196639:ROG196642 RXM196639:RYC196642 SHI196639:SHY196642 SRE196639:SRU196642 TBA196639:TBQ196642 TKW196639:TLM196642 TUS196639:TVI196642 UEO196639:UFE196642 UOK196639:UPA196642 UYG196639:UYW196642 VIC196639:VIS196642 VRY196639:VSO196642 WBU196639:WCK196642 WLQ196639:WMG196642 WVM196639:WWC196642 JA262175:JQ262178 SW262175:TM262178 ACS262175:ADI262178 AMO262175:ANE262178 AWK262175:AXA262178 BGG262175:BGW262178 BQC262175:BQS262178 BZY262175:CAO262178 CJU262175:CKK262178 CTQ262175:CUG262178 DDM262175:DEC262178 DNI262175:DNY262178 DXE262175:DXU262178 EHA262175:EHQ262178 EQW262175:ERM262178 FAS262175:FBI262178 FKO262175:FLE262178 FUK262175:FVA262178 GEG262175:GEW262178 GOC262175:GOS262178 GXY262175:GYO262178 HHU262175:HIK262178 HRQ262175:HSG262178 IBM262175:ICC262178 ILI262175:ILY262178 IVE262175:IVU262178 JFA262175:JFQ262178 JOW262175:JPM262178 JYS262175:JZI262178 KIO262175:KJE262178 KSK262175:KTA262178 LCG262175:LCW262178 LMC262175:LMS262178 LVY262175:LWO262178 MFU262175:MGK262178 MPQ262175:MQG262178 MZM262175:NAC262178 NJI262175:NJY262178 NTE262175:NTU262178 ODA262175:ODQ262178 OMW262175:ONM262178 OWS262175:OXI262178 PGO262175:PHE262178 PQK262175:PRA262178 QAG262175:QAW262178 QKC262175:QKS262178 QTY262175:QUO262178 RDU262175:REK262178 RNQ262175:ROG262178 RXM262175:RYC262178 SHI262175:SHY262178 SRE262175:SRU262178 TBA262175:TBQ262178 TKW262175:TLM262178 TUS262175:TVI262178 UEO262175:UFE262178 UOK262175:UPA262178 UYG262175:UYW262178 VIC262175:VIS262178 VRY262175:VSO262178 WBU262175:WCK262178 WLQ262175:WMG262178 WVM262175:WWC262178 JA327711:JQ327714 SW327711:TM327714 ACS327711:ADI327714 AMO327711:ANE327714 AWK327711:AXA327714 BGG327711:BGW327714 BQC327711:BQS327714 BZY327711:CAO327714 CJU327711:CKK327714 CTQ327711:CUG327714 DDM327711:DEC327714 DNI327711:DNY327714 DXE327711:DXU327714 EHA327711:EHQ327714 EQW327711:ERM327714 FAS327711:FBI327714 FKO327711:FLE327714 FUK327711:FVA327714 GEG327711:GEW327714 GOC327711:GOS327714 GXY327711:GYO327714 HHU327711:HIK327714 HRQ327711:HSG327714 IBM327711:ICC327714 ILI327711:ILY327714 IVE327711:IVU327714 JFA327711:JFQ327714 JOW327711:JPM327714 JYS327711:JZI327714 KIO327711:KJE327714 KSK327711:KTA327714 LCG327711:LCW327714 LMC327711:LMS327714 LVY327711:LWO327714 MFU327711:MGK327714 MPQ327711:MQG327714 MZM327711:NAC327714 NJI327711:NJY327714 NTE327711:NTU327714 ODA327711:ODQ327714 OMW327711:ONM327714 OWS327711:OXI327714 PGO327711:PHE327714 PQK327711:PRA327714 QAG327711:QAW327714 QKC327711:QKS327714 QTY327711:QUO327714 RDU327711:REK327714 RNQ327711:ROG327714 RXM327711:RYC327714 SHI327711:SHY327714 SRE327711:SRU327714 TBA327711:TBQ327714 TKW327711:TLM327714 TUS327711:TVI327714 UEO327711:UFE327714 UOK327711:UPA327714 UYG327711:UYW327714 VIC327711:VIS327714 VRY327711:VSO327714 WBU327711:WCK327714 WLQ327711:WMG327714 WVM327711:WWC327714 JA393247:JQ393250 SW393247:TM393250 ACS393247:ADI393250 AMO393247:ANE393250 AWK393247:AXA393250 BGG393247:BGW393250 BQC393247:BQS393250 BZY393247:CAO393250 CJU393247:CKK393250 CTQ393247:CUG393250 DDM393247:DEC393250 DNI393247:DNY393250 DXE393247:DXU393250 EHA393247:EHQ393250 EQW393247:ERM393250 FAS393247:FBI393250 FKO393247:FLE393250 FUK393247:FVA393250 GEG393247:GEW393250 GOC393247:GOS393250 GXY393247:GYO393250 HHU393247:HIK393250 HRQ393247:HSG393250 IBM393247:ICC393250 ILI393247:ILY393250 IVE393247:IVU393250 JFA393247:JFQ393250 JOW393247:JPM393250 JYS393247:JZI393250 KIO393247:KJE393250 KSK393247:KTA393250 LCG393247:LCW393250 LMC393247:LMS393250 LVY393247:LWO393250 MFU393247:MGK393250 MPQ393247:MQG393250 MZM393247:NAC393250 NJI393247:NJY393250 NTE393247:NTU393250 ODA393247:ODQ393250 OMW393247:ONM393250 OWS393247:OXI393250 PGO393247:PHE393250 PQK393247:PRA393250 QAG393247:QAW393250 QKC393247:QKS393250 QTY393247:QUO393250 RDU393247:REK393250 RNQ393247:ROG393250 RXM393247:RYC393250 SHI393247:SHY393250 SRE393247:SRU393250 TBA393247:TBQ393250 TKW393247:TLM393250 TUS393247:TVI393250 UEO393247:UFE393250 UOK393247:UPA393250 UYG393247:UYW393250 VIC393247:VIS393250 VRY393247:VSO393250 WBU393247:WCK393250 WLQ393247:WMG393250 WVM393247:WWC393250 JA458783:JQ458786 SW458783:TM458786 ACS458783:ADI458786 AMO458783:ANE458786 AWK458783:AXA458786 BGG458783:BGW458786 BQC458783:BQS458786 BZY458783:CAO458786 CJU458783:CKK458786 CTQ458783:CUG458786 DDM458783:DEC458786 DNI458783:DNY458786 DXE458783:DXU458786 EHA458783:EHQ458786 EQW458783:ERM458786 FAS458783:FBI458786 FKO458783:FLE458786 FUK458783:FVA458786 GEG458783:GEW458786 GOC458783:GOS458786 GXY458783:GYO458786 HHU458783:HIK458786 HRQ458783:HSG458786 IBM458783:ICC458786 ILI458783:ILY458786 IVE458783:IVU458786 JFA458783:JFQ458786 JOW458783:JPM458786 JYS458783:JZI458786 KIO458783:KJE458786 KSK458783:KTA458786 LCG458783:LCW458786 LMC458783:LMS458786 LVY458783:LWO458786 MFU458783:MGK458786 MPQ458783:MQG458786 MZM458783:NAC458786 NJI458783:NJY458786 NTE458783:NTU458786 ODA458783:ODQ458786 OMW458783:ONM458786 OWS458783:OXI458786 PGO458783:PHE458786 PQK458783:PRA458786 QAG458783:QAW458786 QKC458783:QKS458786 QTY458783:QUO458786 RDU458783:REK458786 RNQ458783:ROG458786 RXM458783:RYC458786 SHI458783:SHY458786 SRE458783:SRU458786 TBA458783:TBQ458786 TKW458783:TLM458786 TUS458783:TVI458786 UEO458783:UFE458786 UOK458783:UPA458786 UYG458783:UYW458786 VIC458783:VIS458786 VRY458783:VSO458786 WBU458783:WCK458786 WLQ458783:WMG458786 WVM458783:WWC458786 JA524319:JQ524322 SW524319:TM524322 ACS524319:ADI524322 AMO524319:ANE524322 AWK524319:AXA524322 BGG524319:BGW524322 BQC524319:BQS524322 BZY524319:CAO524322 CJU524319:CKK524322 CTQ524319:CUG524322 DDM524319:DEC524322 DNI524319:DNY524322 DXE524319:DXU524322 EHA524319:EHQ524322 EQW524319:ERM524322 FAS524319:FBI524322 FKO524319:FLE524322 FUK524319:FVA524322 GEG524319:GEW524322 GOC524319:GOS524322 GXY524319:GYO524322 HHU524319:HIK524322 HRQ524319:HSG524322 IBM524319:ICC524322 ILI524319:ILY524322 IVE524319:IVU524322 JFA524319:JFQ524322 JOW524319:JPM524322 JYS524319:JZI524322 KIO524319:KJE524322 KSK524319:KTA524322 LCG524319:LCW524322 LMC524319:LMS524322 LVY524319:LWO524322 MFU524319:MGK524322 MPQ524319:MQG524322 MZM524319:NAC524322 NJI524319:NJY524322 NTE524319:NTU524322 ODA524319:ODQ524322 OMW524319:ONM524322 OWS524319:OXI524322 PGO524319:PHE524322 PQK524319:PRA524322 QAG524319:QAW524322 QKC524319:QKS524322 QTY524319:QUO524322 RDU524319:REK524322 RNQ524319:ROG524322 RXM524319:RYC524322 SHI524319:SHY524322 SRE524319:SRU524322 TBA524319:TBQ524322 TKW524319:TLM524322 TUS524319:TVI524322 UEO524319:UFE524322 UOK524319:UPA524322 UYG524319:UYW524322 VIC524319:VIS524322 VRY524319:VSO524322 WBU524319:WCK524322 WLQ524319:WMG524322 WVM524319:WWC524322 JA589855:JQ589858 SW589855:TM589858 ACS589855:ADI589858 AMO589855:ANE589858 AWK589855:AXA589858 BGG589855:BGW589858 BQC589855:BQS589858 BZY589855:CAO589858 CJU589855:CKK589858 CTQ589855:CUG589858 DDM589855:DEC589858 DNI589855:DNY589858 DXE589855:DXU589858 EHA589855:EHQ589858 EQW589855:ERM589858 FAS589855:FBI589858 FKO589855:FLE589858 FUK589855:FVA589858 GEG589855:GEW589858 GOC589855:GOS589858 GXY589855:GYO589858 HHU589855:HIK589858 HRQ589855:HSG589858 IBM589855:ICC589858 ILI589855:ILY589858 IVE589855:IVU589858 JFA589855:JFQ589858 JOW589855:JPM589858 JYS589855:JZI589858 KIO589855:KJE589858 KSK589855:KTA589858 LCG589855:LCW589858 LMC589855:LMS589858 LVY589855:LWO589858 MFU589855:MGK589858 MPQ589855:MQG589858 MZM589855:NAC589858 NJI589855:NJY589858 NTE589855:NTU589858 ODA589855:ODQ589858 OMW589855:ONM589858 OWS589855:OXI589858 PGO589855:PHE589858 PQK589855:PRA589858 QAG589855:QAW589858 QKC589855:QKS589858 QTY589855:QUO589858 RDU589855:REK589858 RNQ589855:ROG589858 RXM589855:RYC589858 SHI589855:SHY589858 SRE589855:SRU589858 TBA589855:TBQ589858 TKW589855:TLM589858 TUS589855:TVI589858 UEO589855:UFE589858 UOK589855:UPA589858 UYG589855:UYW589858 VIC589855:VIS589858 VRY589855:VSO589858 WBU589855:WCK589858 WLQ589855:WMG589858 WVM589855:WWC589858 JA655391:JQ655394 SW655391:TM655394 ACS655391:ADI655394 AMO655391:ANE655394 AWK655391:AXA655394 BGG655391:BGW655394 BQC655391:BQS655394 BZY655391:CAO655394 CJU655391:CKK655394 CTQ655391:CUG655394 DDM655391:DEC655394 DNI655391:DNY655394 DXE655391:DXU655394 EHA655391:EHQ655394 EQW655391:ERM655394 FAS655391:FBI655394 FKO655391:FLE655394 FUK655391:FVA655394 GEG655391:GEW655394 GOC655391:GOS655394 GXY655391:GYO655394 HHU655391:HIK655394 HRQ655391:HSG655394 IBM655391:ICC655394 ILI655391:ILY655394 IVE655391:IVU655394 JFA655391:JFQ655394 JOW655391:JPM655394 JYS655391:JZI655394 KIO655391:KJE655394 KSK655391:KTA655394 LCG655391:LCW655394 LMC655391:LMS655394 LVY655391:LWO655394 MFU655391:MGK655394 MPQ655391:MQG655394 MZM655391:NAC655394 NJI655391:NJY655394 NTE655391:NTU655394 ODA655391:ODQ655394 OMW655391:ONM655394 OWS655391:OXI655394 PGO655391:PHE655394 PQK655391:PRA655394 QAG655391:QAW655394 QKC655391:QKS655394 QTY655391:QUO655394 RDU655391:REK655394 RNQ655391:ROG655394 RXM655391:RYC655394 SHI655391:SHY655394 SRE655391:SRU655394 TBA655391:TBQ655394 TKW655391:TLM655394 TUS655391:TVI655394 UEO655391:UFE655394 UOK655391:UPA655394 UYG655391:UYW655394 VIC655391:VIS655394 VRY655391:VSO655394 WBU655391:WCK655394 WLQ655391:WMG655394 WVM655391:WWC655394 JA720927:JQ720930 SW720927:TM720930 ACS720927:ADI720930 AMO720927:ANE720930 AWK720927:AXA720930 BGG720927:BGW720930 BQC720927:BQS720930 BZY720927:CAO720930 CJU720927:CKK720930 CTQ720927:CUG720930 DDM720927:DEC720930 DNI720927:DNY720930 DXE720927:DXU720930 EHA720927:EHQ720930 EQW720927:ERM720930 FAS720927:FBI720930 FKO720927:FLE720930 FUK720927:FVA720930 GEG720927:GEW720930 GOC720927:GOS720930 GXY720927:GYO720930 HHU720927:HIK720930 HRQ720927:HSG720930 IBM720927:ICC720930 ILI720927:ILY720930 IVE720927:IVU720930 JFA720927:JFQ720930 JOW720927:JPM720930 JYS720927:JZI720930 KIO720927:KJE720930 KSK720927:KTA720930 LCG720927:LCW720930 LMC720927:LMS720930 LVY720927:LWO720930 MFU720927:MGK720930 MPQ720927:MQG720930 MZM720927:NAC720930 NJI720927:NJY720930 NTE720927:NTU720930 ODA720927:ODQ720930 OMW720927:ONM720930 OWS720927:OXI720930 PGO720927:PHE720930 PQK720927:PRA720930 QAG720927:QAW720930 QKC720927:QKS720930 QTY720927:QUO720930 RDU720927:REK720930 RNQ720927:ROG720930 RXM720927:RYC720930 SHI720927:SHY720930 SRE720927:SRU720930 TBA720927:TBQ720930 TKW720927:TLM720930 TUS720927:TVI720930 UEO720927:UFE720930 UOK720927:UPA720930 UYG720927:UYW720930 VIC720927:VIS720930 VRY720927:VSO720930 WBU720927:WCK720930 WLQ720927:WMG720930 WVM720927:WWC720930 JA786463:JQ786466 SW786463:TM786466 ACS786463:ADI786466 AMO786463:ANE786466 AWK786463:AXA786466 BGG786463:BGW786466 BQC786463:BQS786466 BZY786463:CAO786466 CJU786463:CKK786466 CTQ786463:CUG786466 DDM786463:DEC786466 DNI786463:DNY786466 DXE786463:DXU786466 EHA786463:EHQ786466 EQW786463:ERM786466 FAS786463:FBI786466 FKO786463:FLE786466 FUK786463:FVA786466 GEG786463:GEW786466 GOC786463:GOS786466 GXY786463:GYO786466 HHU786463:HIK786466 HRQ786463:HSG786466 IBM786463:ICC786466 ILI786463:ILY786466 IVE786463:IVU786466 JFA786463:JFQ786466 JOW786463:JPM786466 JYS786463:JZI786466 KIO786463:KJE786466 KSK786463:KTA786466 LCG786463:LCW786466 LMC786463:LMS786466 LVY786463:LWO786466 MFU786463:MGK786466 MPQ786463:MQG786466 MZM786463:NAC786466 NJI786463:NJY786466 NTE786463:NTU786466 ODA786463:ODQ786466 OMW786463:ONM786466 OWS786463:OXI786466 PGO786463:PHE786466 PQK786463:PRA786466 QAG786463:QAW786466 QKC786463:QKS786466 QTY786463:QUO786466 RDU786463:REK786466 RNQ786463:ROG786466 RXM786463:RYC786466 SHI786463:SHY786466 SRE786463:SRU786466 TBA786463:TBQ786466 TKW786463:TLM786466 TUS786463:TVI786466 UEO786463:UFE786466 UOK786463:UPA786466 UYG786463:UYW786466 VIC786463:VIS786466 VRY786463:VSO786466 WBU786463:WCK786466 WLQ786463:WMG786466 WVM786463:WWC786466 JA851999:JQ852002 SW851999:TM852002 ACS851999:ADI852002 AMO851999:ANE852002 AWK851999:AXA852002 BGG851999:BGW852002 BQC851999:BQS852002 BZY851999:CAO852002 CJU851999:CKK852002 CTQ851999:CUG852002 DDM851999:DEC852002 DNI851999:DNY852002 DXE851999:DXU852002 EHA851999:EHQ852002 EQW851999:ERM852002 FAS851999:FBI852002 FKO851999:FLE852002 FUK851999:FVA852002 GEG851999:GEW852002 GOC851999:GOS852002 GXY851999:GYO852002 HHU851999:HIK852002 HRQ851999:HSG852002 IBM851999:ICC852002 ILI851999:ILY852002 IVE851999:IVU852002 JFA851999:JFQ852002 JOW851999:JPM852002 JYS851999:JZI852002 KIO851999:KJE852002 KSK851999:KTA852002 LCG851999:LCW852002 LMC851999:LMS852002 LVY851999:LWO852002 MFU851999:MGK852002 MPQ851999:MQG852002 MZM851999:NAC852002 NJI851999:NJY852002 NTE851999:NTU852002 ODA851999:ODQ852002 OMW851999:ONM852002 OWS851999:OXI852002 PGO851999:PHE852002 PQK851999:PRA852002 QAG851999:QAW852002 QKC851999:QKS852002 QTY851999:QUO852002 RDU851999:REK852002 RNQ851999:ROG852002 RXM851999:RYC852002 SHI851999:SHY852002 SRE851999:SRU852002 TBA851999:TBQ852002 TKW851999:TLM852002 TUS851999:TVI852002 UEO851999:UFE852002 UOK851999:UPA852002 UYG851999:UYW852002 VIC851999:VIS852002 VRY851999:VSO852002 WBU851999:WCK852002 WLQ851999:WMG852002 WVM851999:WWC852002 JA917535:JQ917538 SW917535:TM917538 ACS917535:ADI917538 AMO917535:ANE917538 AWK917535:AXA917538 BGG917535:BGW917538 BQC917535:BQS917538 BZY917535:CAO917538 CJU917535:CKK917538 CTQ917535:CUG917538 DDM917535:DEC917538 DNI917535:DNY917538 DXE917535:DXU917538 EHA917535:EHQ917538 EQW917535:ERM917538 FAS917535:FBI917538 FKO917535:FLE917538 FUK917535:FVA917538 GEG917535:GEW917538 GOC917535:GOS917538 GXY917535:GYO917538 HHU917535:HIK917538 HRQ917535:HSG917538 IBM917535:ICC917538 ILI917535:ILY917538 IVE917535:IVU917538 JFA917535:JFQ917538 JOW917535:JPM917538 JYS917535:JZI917538 KIO917535:KJE917538 KSK917535:KTA917538 LCG917535:LCW917538 LMC917535:LMS917538 LVY917535:LWO917538 MFU917535:MGK917538 MPQ917535:MQG917538 MZM917535:NAC917538 NJI917535:NJY917538 NTE917535:NTU917538 ODA917535:ODQ917538 OMW917535:ONM917538 OWS917535:OXI917538 PGO917535:PHE917538 PQK917535:PRA917538 QAG917535:QAW917538 QKC917535:QKS917538 QTY917535:QUO917538 RDU917535:REK917538 RNQ917535:ROG917538 RXM917535:RYC917538 SHI917535:SHY917538 SRE917535:SRU917538 TBA917535:TBQ917538 TKW917535:TLM917538 TUS917535:TVI917538 UEO917535:UFE917538 UOK917535:UPA917538 UYG917535:UYW917538 VIC917535:VIS917538 VRY917535:VSO917538 WBU917535:WCK917538 WLQ917535:WMG917538 WVM917535:WWC917538 JA983071:JQ983074 SW983071:TM983074 ACS983071:ADI983074 AMO983071:ANE983074 AWK983071:AXA983074 BGG983071:BGW983074 BQC983071:BQS983074 BZY983071:CAO983074 CJU983071:CKK983074 CTQ983071:CUG983074 DDM983071:DEC983074 DNI983071:DNY983074 DXE983071:DXU983074 EHA983071:EHQ983074 EQW983071:ERM983074 FAS983071:FBI983074 FKO983071:FLE983074 FUK983071:FVA983074 GEG983071:GEW983074 GOC983071:GOS983074 GXY983071:GYO983074 HHU983071:HIK983074 HRQ983071:HSG983074 IBM983071:ICC983074 ILI983071:ILY983074 IVE983071:IVU983074 JFA983071:JFQ983074 JOW983071:JPM983074 JYS983071:JZI983074 KIO983071:KJE983074 KSK983071:KTA983074 LCG983071:LCW983074 LMC983071:LMS983074 LVY983071:LWO983074 MFU983071:MGK983074 MPQ983071:MQG983074 MZM983071:NAC983074 NJI983071:NJY983074 NTE983071:NTU983074 ODA983071:ODQ983074 OMW983071:ONM983074 OWS983071:OXI983074 PGO983071:PHE983074 PQK983071:PRA983074 QAG983071:QAW983074 QKC983071:QKS983074 QTY983071:QUO983074 RDU983071:REK983074 RNQ983071:ROG983074 RXM983071:RYC983074 SHI983071:SHY983074 SRE983071:SRU983074 TBA983071:TBQ983074 TKW983071:TLM983074 TUS983071:TVI983074 UEO983071:UFE983074 UOK983071:UPA983074 UYG983071:UYW983074 VIC983071:VIS983074 VRY983071:VSO983074 WBU983071:WCK983074 WLQ983071:WMG983074 WVM983071:WWC983074 WVM983067:WWC983069 JA65563:JQ65565 SW65563:TM65565 ACS65563:ADI65565 AMO65563:ANE65565 AWK65563:AXA65565 BGG65563:BGW65565 BQC65563:BQS65565 BZY65563:CAO65565 CJU65563:CKK65565 CTQ65563:CUG65565 DDM65563:DEC65565 DNI65563:DNY65565 DXE65563:DXU65565 EHA65563:EHQ65565 EQW65563:ERM65565 FAS65563:FBI65565 FKO65563:FLE65565 FUK65563:FVA65565 GEG65563:GEW65565 GOC65563:GOS65565 GXY65563:GYO65565 HHU65563:HIK65565 HRQ65563:HSG65565 IBM65563:ICC65565 ILI65563:ILY65565 IVE65563:IVU65565 JFA65563:JFQ65565 JOW65563:JPM65565 JYS65563:JZI65565 KIO65563:KJE65565 KSK65563:KTA65565 LCG65563:LCW65565 LMC65563:LMS65565 LVY65563:LWO65565 MFU65563:MGK65565 MPQ65563:MQG65565 MZM65563:NAC65565 NJI65563:NJY65565 NTE65563:NTU65565 ODA65563:ODQ65565 OMW65563:ONM65565 OWS65563:OXI65565 PGO65563:PHE65565 PQK65563:PRA65565 QAG65563:QAW65565 QKC65563:QKS65565 QTY65563:QUO65565 RDU65563:REK65565 RNQ65563:ROG65565 RXM65563:RYC65565 SHI65563:SHY65565 SRE65563:SRU65565 TBA65563:TBQ65565 TKW65563:TLM65565 TUS65563:TVI65565 UEO65563:UFE65565 UOK65563:UPA65565 UYG65563:UYW65565 VIC65563:VIS65565 VRY65563:VSO65565 WBU65563:WCK65565 WLQ65563:WMG65565 WVM65563:WWC65565 JA131099:JQ131101 SW131099:TM131101 ACS131099:ADI131101 AMO131099:ANE131101 AWK131099:AXA131101 BGG131099:BGW131101 BQC131099:BQS131101 BZY131099:CAO131101 CJU131099:CKK131101 CTQ131099:CUG131101 DDM131099:DEC131101 DNI131099:DNY131101 DXE131099:DXU131101 EHA131099:EHQ131101 EQW131099:ERM131101 FAS131099:FBI131101 FKO131099:FLE131101 FUK131099:FVA131101 GEG131099:GEW131101 GOC131099:GOS131101 GXY131099:GYO131101 HHU131099:HIK131101 HRQ131099:HSG131101 IBM131099:ICC131101 ILI131099:ILY131101 IVE131099:IVU131101 JFA131099:JFQ131101 JOW131099:JPM131101 JYS131099:JZI131101 KIO131099:KJE131101 KSK131099:KTA131101 LCG131099:LCW131101 LMC131099:LMS131101 LVY131099:LWO131101 MFU131099:MGK131101 MPQ131099:MQG131101 MZM131099:NAC131101 NJI131099:NJY131101 NTE131099:NTU131101 ODA131099:ODQ131101 OMW131099:ONM131101 OWS131099:OXI131101 PGO131099:PHE131101 PQK131099:PRA131101 QAG131099:QAW131101 QKC131099:QKS131101 QTY131099:QUO131101 RDU131099:REK131101 RNQ131099:ROG131101 RXM131099:RYC131101 SHI131099:SHY131101 SRE131099:SRU131101 TBA131099:TBQ131101 TKW131099:TLM131101 TUS131099:TVI131101 UEO131099:UFE131101 UOK131099:UPA131101 UYG131099:UYW131101 VIC131099:VIS131101 VRY131099:VSO131101 WBU131099:WCK131101 WLQ131099:WMG131101 WVM131099:WWC131101 JA196635:JQ196637 SW196635:TM196637 ACS196635:ADI196637 AMO196635:ANE196637 AWK196635:AXA196637 BGG196635:BGW196637 BQC196635:BQS196637 BZY196635:CAO196637 CJU196635:CKK196637 CTQ196635:CUG196637 DDM196635:DEC196637 DNI196635:DNY196637 DXE196635:DXU196637 EHA196635:EHQ196637 EQW196635:ERM196637 FAS196635:FBI196637 FKO196635:FLE196637 FUK196635:FVA196637 GEG196635:GEW196637 GOC196635:GOS196637 GXY196635:GYO196637 HHU196635:HIK196637 HRQ196635:HSG196637 IBM196635:ICC196637 ILI196635:ILY196637 IVE196635:IVU196637 JFA196635:JFQ196637 JOW196635:JPM196637 JYS196635:JZI196637 KIO196635:KJE196637 KSK196635:KTA196637 LCG196635:LCW196637 LMC196635:LMS196637 LVY196635:LWO196637 MFU196635:MGK196637 MPQ196635:MQG196637 MZM196635:NAC196637 NJI196635:NJY196637 NTE196635:NTU196637 ODA196635:ODQ196637 OMW196635:ONM196637 OWS196635:OXI196637 PGO196635:PHE196637 PQK196635:PRA196637 QAG196635:QAW196637 QKC196635:QKS196637 QTY196635:QUO196637 RDU196635:REK196637 RNQ196635:ROG196637 RXM196635:RYC196637 SHI196635:SHY196637 SRE196635:SRU196637 TBA196635:TBQ196637 TKW196635:TLM196637 TUS196635:TVI196637 UEO196635:UFE196637 UOK196635:UPA196637 UYG196635:UYW196637 VIC196635:VIS196637 VRY196635:VSO196637 WBU196635:WCK196637 WLQ196635:WMG196637 WVM196635:WWC196637 JA262171:JQ262173 SW262171:TM262173 ACS262171:ADI262173 AMO262171:ANE262173 AWK262171:AXA262173 BGG262171:BGW262173 BQC262171:BQS262173 BZY262171:CAO262173 CJU262171:CKK262173 CTQ262171:CUG262173 DDM262171:DEC262173 DNI262171:DNY262173 DXE262171:DXU262173 EHA262171:EHQ262173 EQW262171:ERM262173 FAS262171:FBI262173 FKO262171:FLE262173 FUK262171:FVA262173 GEG262171:GEW262173 GOC262171:GOS262173 GXY262171:GYO262173 HHU262171:HIK262173 HRQ262171:HSG262173 IBM262171:ICC262173 ILI262171:ILY262173 IVE262171:IVU262173 JFA262171:JFQ262173 JOW262171:JPM262173 JYS262171:JZI262173 KIO262171:KJE262173 KSK262171:KTA262173 LCG262171:LCW262173 LMC262171:LMS262173 LVY262171:LWO262173 MFU262171:MGK262173 MPQ262171:MQG262173 MZM262171:NAC262173 NJI262171:NJY262173 NTE262171:NTU262173 ODA262171:ODQ262173 OMW262171:ONM262173 OWS262171:OXI262173 PGO262171:PHE262173 PQK262171:PRA262173 QAG262171:QAW262173 QKC262171:QKS262173 QTY262171:QUO262173 RDU262171:REK262173 RNQ262171:ROG262173 RXM262171:RYC262173 SHI262171:SHY262173 SRE262171:SRU262173 TBA262171:TBQ262173 TKW262171:TLM262173 TUS262171:TVI262173 UEO262171:UFE262173 UOK262171:UPA262173 UYG262171:UYW262173 VIC262171:VIS262173 VRY262171:VSO262173 WBU262171:WCK262173 WLQ262171:WMG262173 WVM262171:WWC262173 JA327707:JQ327709 SW327707:TM327709 ACS327707:ADI327709 AMO327707:ANE327709 AWK327707:AXA327709 BGG327707:BGW327709 BQC327707:BQS327709 BZY327707:CAO327709 CJU327707:CKK327709 CTQ327707:CUG327709 DDM327707:DEC327709 DNI327707:DNY327709 DXE327707:DXU327709 EHA327707:EHQ327709 EQW327707:ERM327709 FAS327707:FBI327709 FKO327707:FLE327709 FUK327707:FVA327709 GEG327707:GEW327709 GOC327707:GOS327709 GXY327707:GYO327709 HHU327707:HIK327709 HRQ327707:HSG327709 IBM327707:ICC327709 ILI327707:ILY327709 IVE327707:IVU327709 JFA327707:JFQ327709 JOW327707:JPM327709 JYS327707:JZI327709 KIO327707:KJE327709 KSK327707:KTA327709 LCG327707:LCW327709 LMC327707:LMS327709 LVY327707:LWO327709 MFU327707:MGK327709 MPQ327707:MQG327709 MZM327707:NAC327709 NJI327707:NJY327709 NTE327707:NTU327709 ODA327707:ODQ327709 OMW327707:ONM327709 OWS327707:OXI327709 PGO327707:PHE327709 PQK327707:PRA327709 QAG327707:QAW327709 QKC327707:QKS327709 QTY327707:QUO327709 RDU327707:REK327709 RNQ327707:ROG327709 RXM327707:RYC327709 SHI327707:SHY327709 SRE327707:SRU327709 TBA327707:TBQ327709 TKW327707:TLM327709 TUS327707:TVI327709 UEO327707:UFE327709 UOK327707:UPA327709 UYG327707:UYW327709 VIC327707:VIS327709 VRY327707:VSO327709 WBU327707:WCK327709 WLQ327707:WMG327709 WVM327707:WWC327709 JA393243:JQ393245 SW393243:TM393245 ACS393243:ADI393245 AMO393243:ANE393245 AWK393243:AXA393245 BGG393243:BGW393245 BQC393243:BQS393245 BZY393243:CAO393245 CJU393243:CKK393245 CTQ393243:CUG393245 DDM393243:DEC393245 DNI393243:DNY393245 DXE393243:DXU393245 EHA393243:EHQ393245 EQW393243:ERM393245 FAS393243:FBI393245 FKO393243:FLE393245 FUK393243:FVA393245 GEG393243:GEW393245 GOC393243:GOS393245 GXY393243:GYO393245 HHU393243:HIK393245 HRQ393243:HSG393245 IBM393243:ICC393245 ILI393243:ILY393245 IVE393243:IVU393245 JFA393243:JFQ393245 JOW393243:JPM393245 JYS393243:JZI393245 KIO393243:KJE393245 KSK393243:KTA393245 LCG393243:LCW393245 LMC393243:LMS393245 LVY393243:LWO393245 MFU393243:MGK393245 MPQ393243:MQG393245 MZM393243:NAC393245 NJI393243:NJY393245 NTE393243:NTU393245 ODA393243:ODQ393245 OMW393243:ONM393245 OWS393243:OXI393245 PGO393243:PHE393245 PQK393243:PRA393245 QAG393243:QAW393245 QKC393243:QKS393245 QTY393243:QUO393245 RDU393243:REK393245 RNQ393243:ROG393245 RXM393243:RYC393245 SHI393243:SHY393245 SRE393243:SRU393245 TBA393243:TBQ393245 TKW393243:TLM393245 TUS393243:TVI393245 UEO393243:UFE393245 UOK393243:UPA393245 UYG393243:UYW393245 VIC393243:VIS393245 VRY393243:VSO393245 WBU393243:WCK393245 WLQ393243:WMG393245 WVM393243:WWC393245 JA458779:JQ458781 SW458779:TM458781 ACS458779:ADI458781 AMO458779:ANE458781 AWK458779:AXA458781 BGG458779:BGW458781 BQC458779:BQS458781 BZY458779:CAO458781 CJU458779:CKK458781 CTQ458779:CUG458781 DDM458779:DEC458781 DNI458779:DNY458781 DXE458779:DXU458781 EHA458779:EHQ458781 EQW458779:ERM458781 FAS458779:FBI458781 FKO458779:FLE458781 FUK458779:FVA458781 GEG458779:GEW458781 GOC458779:GOS458781 GXY458779:GYO458781 HHU458779:HIK458781 HRQ458779:HSG458781 IBM458779:ICC458781 ILI458779:ILY458781 IVE458779:IVU458781 JFA458779:JFQ458781 JOW458779:JPM458781 JYS458779:JZI458781 KIO458779:KJE458781 KSK458779:KTA458781 LCG458779:LCW458781 LMC458779:LMS458781 LVY458779:LWO458781 MFU458779:MGK458781 MPQ458779:MQG458781 MZM458779:NAC458781 NJI458779:NJY458781 NTE458779:NTU458781 ODA458779:ODQ458781 OMW458779:ONM458781 OWS458779:OXI458781 PGO458779:PHE458781 PQK458779:PRA458781 QAG458779:QAW458781 QKC458779:QKS458781 QTY458779:QUO458781 RDU458779:REK458781 RNQ458779:ROG458781 RXM458779:RYC458781 SHI458779:SHY458781 SRE458779:SRU458781 TBA458779:TBQ458781 TKW458779:TLM458781 TUS458779:TVI458781 UEO458779:UFE458781 UOK458779:UPA458781 UYG458779:UYW458781 VIC458779:VIS458781 VRY458779:VSO458781 WBU458779:WCK458781 WLQ458779:WMG458781 WVM458779:WWC458781 JA524315:JQ524317 SW524315:TM524317 ACS524315:ADI524317 AMO524315:ANE524317 AWK524315:AXA524317 BGG524315:BGW524317 BQC524315:BQS524317 BZY524315:CAO524317 CJU524315:CKK524317 CTQ524315:CUG524317 DDM524315:DEC524317 DNI524315:DNY524317 DXE524315:DXU524317 EHA524315:EHQ524317 EQW524315:ERM524317 FAS524315:FBI524317 FKO524315:FLE524317 FUK524315:FVA524317 GEG524315:GEW524317 GOC524315:GOS524317 GXY524315:GYO524317 HHU524315:HIK524317 HRQ524315:HSG524317 IBM524315:ICC524317 ILI524315:ILY524317 IVE524315:IVU524317 JFA524315:JFQ524317 JOW524315:JPM524317 JYS524315:JZI524317 KIO524315:KJE524317 KSK524315:KTA524317 LCG524315:LCW524317 LMC524315:LMS524317 LVY524315:LWO524317 MFU524315:MGK524317 MPQ524315:MQG524317 MZM524315:NAC524317 NJI524315:NJY524317 NTE524315:NTU524317 ODA524315:ODQ524317 OMW524315:ONM524317 OWS524315:OXI524317 PGO524315:PHE524317 PQK524315:PRA524317 QAG524315:QAW524317 QKC524315:QKS524317 QTY524315:QUO524317 RDU524315:REK524317 RNQ524315:ROG524317 RXM524315:RYC524317 SHI524315:SHY524317 SRE524315:SRU524317 TBA524315:TBQ524317 TKW524315:TLM524317 TUS524315:TVI524317 UEO524315:UFE524317 UOK524315:UPA524317 UYG524315:UYW524317 VIC524315:VIS524317 VRY524315:VSO524317 WBU524315:WCK524317 WLQ524315:WMG524317 WVM524315:WWC524317 JA589851:JQ589853 SW589851:TM589853 ACS589851:ADI589853 AMO589851:ANE589853 AWK589851:AXA589853 BGG589851:BGW589853 BQC589851:BQS589853 BZY589851:CAO589853 CJU589851:CKK589853 CTQ589851:CUG589853 DDM589851:DEC589853 DNI589851:DNY589853 DXE589851:DXU589853 EHA589851:EHQ589853 EQW589851:ERM589853 FAS589851:FBI589853 FKO589851:FLE589853 FUK589851:FVA589853 GEG589851:GEW589853 GOC589851:GOS589853 GXY589851:GYO589853 HHU589851:HIK589853 HRQ589851:HSG589853 IBM589851:ICC589853 ILI589851:ILY589853 IVE589851:IVU589853 JFA589851:JFQ589853 JOW589851:JPM589853 JYS589851:JZI589853 KIO589851:KJE589853 KSK589851:KTA589853 LCG589851:LCW589853 LMC589851:LMS589853 LVY589851:LWO589853 MFU589851:MGK589853 MPQ589851:MQG589853 MZM589851:NAC589853 NJI589851:NJY589853 NTE589851:NTU589853 ODA589851:ODQ589853 OMW589851:ONM589853 OWS589851:OXI589853 PGO589851:PHE589853 PQK589851:PRA589853 QAG589851:QAW589853 QKC589851:QKS589853 QTY589851:QUO589853 RDU589851:REK589853 RNQ589851:ROG589853 RXM589851:RYC589853 SHI589851:SHY589853 SRE589851:SRU589853 TBA589851:TBQ589853 TKW589851:TLM589853 TUS589851:TVI589853 UEO589851:UFE589853 UOK589851:UPA589853 UYG589851:UYW589853 VIC589851:VIS589853 VRY589851:VSO589853 WBU589851:WCK589853 WLQ589851:WMG589853 WVM589851:WWC589853 JA655387:JQ655389 SW655387:TM655389 ACS655387:ADI655389 AMO655387:ANE655389 AWK655387:AXA655389 BGG655387:BGW655389 BQC655387:BQS655389 BZY655387:CAO655389 CJU655387:CKK655389 CTQ655387:CUG655389 DDM655387:DEC655389 DNI655387:DNY655389 DXE655387:DXU655389 EHA655387:EHQ655389 EQW655387:ERM655389 FAS655387:FBI655389 FKO655387:FLE655389 FUK655387:FVA655389 GEG655387:GEW655389 GOC655387:GOS655389 GXY655387:GYO655389 HHU655387:HIK655389 HRQ655387:HSG655389 IBM655387:ICC655389 ILI655387:ILY655389 IVE655387:IVU655389 JFA655387:JFQ655389 JOW655387:JPM655389 JYS655387:JZI655389 KIO655387:KJE655389 KSK655387:KTA655389 LCG655387:LCW655389 LMC655387:LMS655389 LVY655387:LWO655389 MFU655387:MGK655389 MPQ655387:MQG655389 MZM655387:NAC655389 NJI655387:NJY655389 NTE655387:NTU655389 ODA655387:ODQ655389 OMW655387:ONM655389 OWS655387:OXI655389 PGO655387:PHE655389 PQK655387:PRA655389 QAG655387:QAW655389 QKC655387:QKS655389 QTY655387:QUO655389 RDU655387:REK655389 RNQ655387:ROG655389 RXM655387:RYC655389 SHI655387:SHY655389 SRE655387:SRU655389 TBA655387:TBQ655389 TKW655387:TLM655389 TUS655387:TVI655389 UEO655387:UFE655389 UOK655387:UPA655389 UYG655387:UYW655389 VIC655387:VIS655389 VRY655387:VSO655389 WBU655387:WCK655389 WLQ655387:WMG655389 WVM655387:WWC655389 JA720923:JQ720925 SW720923:TM720925 ACS720923:ADI720925 AMO720923:ANE720925 AWK720923:AXA720925 BGG720923:BGW720925 BQC720923:BQS720925 BZY720923:CAO720925 CJU720923:CKK720925 CTQ720923:CUG720925 DDM720923:DEC720925 DNI720923:DNY720925 DXE720923:DXU720925 EHA720923:EHQ720925 EQW720923:ERM720925 FAS720923:FBI720925 FKO720923:FLE720925 FUK720923:FVA720925 GEG720923:GEW720925 GOC720923:GOS720925 GXY720923:GYO720925 HHU720923:HIK720925 HRQ720923:HSG720925 IBM720923:ICC720925 ILI720923:ILY720925 IVE720923:IVU720925 JFA720923:JFQ720925 JOW720923:JPM720925 JYS720923:JZI720925 KIO720923:KJE720925 KSK720923:KTA720925 LCG720923:LCW720925 LMC720923:LMS720925 LVY720923:LWO720925 MFU720923:MGK720925 MPQ720923:MQG720925 MZM720923:NAC720925 NJI720923:NJY720925 NTE720923:NTU720925 ODA720923:ODQ720925 OMW720923:ONM720925 OWS720923:OXI720925 PGO720923:PHE720925 PQK720923:PRA720925 QAG720923:QAW720925 QKC720923:QKS720925 QTY720923:QUO720925 RDU720923:REK720925 RNQ720923:ROG720925 RXM720923:RYC720925 SHI720923:SHY720925 SRE720923:SRU720925 TBA720923:TBQ720925 TKW720923:TLM720925 TUS720923:TVI720925 UEO720923:UFE720925 UOK720923:UPA720925 UYG720923:UYW720925 VIC720923:VIS720925 VRY720923:VSO720925 WBU720923:WCK720925 WLQ720923:WMG720925 WVM720923:WWC720925 JA786459:JQ786461 SW786459:TM786461 ACS786459:ADI786461 AMO786459:ANE786461 AWK786459:AXA786461 BGG786459:BGW786461 BQC786459:BQS786461 BZY786459:CAO786461 CJU786459:CKK786461 CTQ786459:CUG786461 DDM786459:DEC786461 DNI786459:DNY786461 DXE786459:DXU786461 EHA786459:EHQ786461 EQW786459:ERM786461 FAS786459:FBI786461 FKO786459:FLE786461 FUK786459:FVA786461 GEG786459:GEW786461 GOC786459:GOS786461 GXY786459:GYO786461 HHU786459:HIK786461 HRQ786459:HSG786461 IBM786459:ICC786461 ILI786459:ILY786461 IVE786459:IVU786461 JFA786459:JFQ786461 JOW786459:JPM786461 JYS786459:JZI786461 KIO786459:KJE786461 KSK786459:KTA786461 LCG786459:LCW786461 LMC786459:LMS786461 LVY786459:LWO786461 MFU786459:MGK786461 MPQ786459:MQG786461 MZM786459:NAC786461 NJI786459:NJY786461 NTE786459:NTU786461 ODA786459:ODQ786461 OMW786459:ONM786461 OWS786459:OXI786461 PGO786459:PHE786461 PQK786459:PRA786461 QAG786459:QAW786461 QKC786459:QKS786461 QTY786459:QUO786461 RDU786459:REK786461 RNQ786459:ROG786461 RXM786459:RYC786461 SHI786459:SHY786461 SRE786459:SRU786461 TBA786459:TBQ786461 TKW786459:TLM786461 TUS786459:TVI786461 UEO786459:UFE786461 UOK786459:UPA786461 UYG786459:UYW786461 VIC786459:VIS786461 VRY786459:VSO786461 WBU786459:WCK786461 WLQ786459:WMG786461 WVM786459:WWC786461 JA851995:JQ851997 SW851995:TM851997 ACS851995:ADI851997 AMO851995:ANE851997 AWK851995:AXA851997 BGG851995:BGW851997 BQC851995:BQS851997 BZY851995:CAO851997 CJU851995:CKK851997 CTQ851995:CUG851997 DDM851995:DEC851997 DNI851995:DNY851997 DXE851995:DXU851997 EHA851995:EHQ851997 EQW851995:ERM851997 FAS851995:FBI851997 FKO851995:FLE851997 FUK851995:FVA851997 GEG851995:GEW851997 GOC851995:GOS851997 GXY851995:GYO851997 HHU851995:HIK851997 HRQ851995:HSG851997 IBM851995:ICC851997 ILI851995:ILY851997 IVE851995:IVU851997 JFA851995:JFQ851997 JOW851995:JPM851997 JYS851995:JZI851997 KIO851995:KJE851997 KSK851995:KTA851997 LCG851995:LCW851997 LMC851995:LMS851997 LVY851995:LWO851997 MFU851995:MGK851997 MPQ851995:MQG851997 MZM851995:NAC851997 NJI851995:NJY851997 NTE851995:NTU851997 ODA851995:ODQ851997 OMW851995:ONM851997 OWS851995:OXI851997 PGO851995:PHE851997 PQK851995:PRA851997 QAG851995:QAW851997 QKC851995:QKS851997 QTY851995:QUO851997 RDU851995:REK851997 RNQ851995:ROG851997 RXM851995:RYC851997 SHI851995:SHY851997 SRE851995:SRU851997 TBA851995:TBQ851997 TKW851995:TLM851997 TUS851995:TVI851997 UEO851995:UFE851997 UOK851995:UPA851997 UYG851995:UYW851997 VIC851995:VIS851997 VRY851995:VSO851997 WBU851995:WCK851997 WLQ851995:WMG851997 WVM851995:WWC851997 JA917531:JQ917533 SW917531:TM917533 ACS917531:ADI917533 AMO917531:ANE917533 AWK917531:AXA917533 BGG917531:BGW917533 BQC917531:BQS917533 BZY917531:CAO917533 CJU917531:CKK917533 CTQ917531:CUG917533 DDM917531:DEC917533 DNI917531:DNY917533 DXE917531:DXU917533 EHA917531:EHQ917533 EQW917531:ERM917533 FAS917531:FBI917533 FKO917531:FLE917533 FUK917531:FVA917533 GEG917531:GEW917533 GOC917531:GOS917533 GXY917531:GYO917533 HHU917531:HIK917533 HRQ917531:HSG917533 IBM917531:ICC917533 ILI917531:ILY917533 IVE917531:IVU917533 JFA917531:JFQ917533 JOW917531:JPM917533 JYS917531:JZI917533 KIO917531:KJE917533 KSK917531:KTA917533 LCG917531:LCW917533 LMC917531:LMS917533 LVY917531:LWO917533 MFU917531:MGK917533 MPQ917531:MQG917533 MZM917531:NAC917533 NJI917531:NJY917533 NTE917531:NTU917533 ODA917531:ODQ917533 OMW917531:ONM917533 OWS917531:OXI917533 PGO917531:PHE917533 PQK917531:PRA917533 QAG917531:QAW917533 QKC917531:QKS917533 QTY917531:QUO917533 RDU917531:REK917533 RNQ917531:ROG917533 RXM917531:RYC917533 SHI917531:SHY917533 SRE917531:SRU917533 TBA917531:TBQ917533 TKW917531:TLM917533 TUS917531:TVI917533 UEO917531:UFE917533 UOK917531:UPA917533 UYG917531:UYW917533 VIC917531:VIS917533 VRY917531:VSO917533 WBU917531:WCK917533 WLQ917531:WMG917533 WVM917531:WWC917533 JA983067:JQ983069 SW983067:TM983069 ACS983067:ADI983069 AMO983067:ANE983069 AWK983067:AXA983069 BGG983067:BGW983069 BQC983067:BQS983069 BZY983067:CAO983069 CJU983067:CKK983069 CTQ983067:CUG983069 DDM983067:DEC983069 DNI983067:DNY983069 DXE983067:DXU983069 EHA983067:EHQ983069 EQW983067:ERM983069 FAS983067:FBI983069 FKO983067:FLE983069 FUK983067:FVA983069 GEG983067:GEW983069 GOC983067:GOS983069 GXY983067:GYO983069 HHU983067:HIK983069 HRQ983067:HSG983069 IBM983067:ICC983069 ILI983067:ILY983069 IVE983067:IVU983069 JFA983067:JFQ983069 JOW983067:JPM983069 JYS983067:JZI983069 KIO983067:KJE983069 KSK983067:KTA983069 LCG983067:LCW983069 LMC983067:LMS983069 LVY983067:LWO983069 MFU983067:MGK983069 MPQ983067:MQG983069 MZM983067:NAC983069 NJI983067:NJY983069 NTE983067:NTU983069 ODA983067:ODQ983069 OMW983067:ONM983069 OWS983067:OXI983069 PGO983067:PHE983069 PQK983067:PRA983069 QAG983067:QAW983069 QKC983067:QKS983069 QTY983067:QUO983069 RDU983067:REK983069 RNQ983067:ROG983069 RXM983067:RYC983069 SHI983067:SHY983069 SRE983067:SRU983069 TBA983067:TBQ983069 TKW983067:TLM983069 TUS983067:TVI983069 UEO983067:UFE983069 UOK983067:UPA983069 UYG983067:UYW983069 VIC983067:VIS983069 VRY983067:VSO983069 WBU983067:WCK983069 WLQ983067:WMG983069 WVM32:WWC34 WLQ32:WMG34 WBU32:WCK34 VRY32:VSO34 VIC32:VIS34 UYG32:UYW34 UOK32:UPA34 UEO32:UFE34 TUS32:TVI34 TKW32:TLM34 TBA32:TBQ34 SRE32:SRU34 SHI32:SHY34 RXM32:RYC34 RNQ32:ROG34 RDU32:REK34 QTY32:QUO34 QKC32:QKS34 QAG32:QAW34 PQK32:PRA34 PGO32:PHE34 OWS32:OXI34 OMW32:ONM34 ODA32:ODQ34 NTE32:NTU34 NJI32:NJY34 MZM32:NAC34 MPQ32:MQG34 MFU32:MGK34 LVY32:LWO34 LMC32:LMS34 LCG32:LCW34 KSK32:KTA34 KIO32:KJE34 JYS32:JZI34 JOW32:JPM34 JFA32:JFQ34 IVE32:IVU34 ILI32:ILY34 IBM32:ICC34 HRQ32:HSG34 HHU32:HIK34 GXY32:GYO34 GOC32:GOS34 GEG32:GEW34 FUK32:FVA34 FKO32:FLE34 FAS32:FBI34 EQW32:ERM34 EHA32:EHQ34 DXE32:DXU34 DNI32:DNY34 DDM32:DEC34 CTQ32:CUG34 CJU32:CKK34 BZY32:CAO34 BQC32:BQS34 BGG32:BGW34 AWK32:AXA34 AMO32:ANE34 ACS32:ADI34 SW32:TM34 JA32:JQ34 SW27:TM29 JA27:JQ29 WVM27:WWC29 WLQ27:WMG29 WBU27:WCK29 VRY27:VSO29 VIC27:VIS29 UYG27:UYW29 UOK27:UPA29 UEO27:UFE29 TUS27:TVI29 TKW27:TLM29 TBA27:TBQ29 SRE27:SRU29 SHI27:SHY29 RXM27:RYC29 RNQ27:ROG29 RDU27:REK29 QTY27:QUO29 QKC27:QKS29 QAG27:QAW29 PQK27:PRA29 PGO27:PHE29 OWS27:OXI29 OMW27:ONM29 ODA27:ODQ29 NTE27:NTU29 NJI27:NJY29 MZM27:NAC29 MPQ27:MQG29 MFU27:MGK29 LVY27:LWO29 LMC27:LMS29 LCG27:LCW29 KSK27:KTA29 KIO27:KJE29 JYS27:JZI29 JOW27:JPM29 JFA27:JFQ29 IVE27:IVU29 ILI27:ILY29 IBM27:ICC29 HRQ27:HSG29 HHU27:HIK29 GXY27:GYO29 GOC27:GOS29 GEG27:GEW29 FUK27:FVA29 FKO27:FLE29 FAS27:FBI29 EQW27:ERM29 EHA27:EHQ29 DXE27:DXU29 DNI27:DNY29 DDM27:DEC29 CTQ27:CUG29 CJU27:CKK29 BZY27:CAO29 BQC27:BQS29 BGG27:BGW29 AWK27:AXA29 AMO27:ANE29 ACS27:ADI29 L27:Z29 L65567:AB65570 L131103:AB131106 L196639:AB196642 L262175:AB262178 L327711:AB327714 L393247:AB393250 L458783:AB458786 L524319:AB524322 L589855:AB589858 L655391:AB655394 L720927:AB720930 L786463:AB786466 L851999:AB852002 L917535:AB917538 L983071:AB983074 L65563:AB65565 L131099:AB131101 L196635:AB196637 L262171:AB262173 L327707:AB327709 L393243:AB393245 L458779:AB458781 L524315:AB524317 L589851:AB589853 L655387:AB655389 L720923:AB720925 L786459:AB786461 L851995:AB851997 L917531:AB917533 L983067:AB983069 L32:AB34 AA27 AA28:AB29"/>
    <dataValidation type="list" allowBlank="1" showInputMessage="1" showErrorMessage="1" errorTitle="Ошибка" error="Выберите значение из списка" sqref="WVP98306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O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O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O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O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O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O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O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O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O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O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O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O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O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O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O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O23">
      <formula1>kind_of_cons</formula1>
    </dataValidation>
    <dataValidation type="textLength" operator="lessThanOrEqual" allowBlank="1" showInputMessage="1" showErrorMessage="1" errorTitle="Ошибка" error="Допускается ввод не более 900 символов!" sqref="WWC983058:WWC983064 JQ18:JQ24 TM18:TM24 ADI18:ADI24 ANE18:ANE24 AXA18:AXA24 BGW18:BGW24 BQS18:BQS24 CAO18:CAO24 CKK18:CKK24 CUG18:CUG24 DEC18:DEC24 DNY18:DNY24 DXU18:DXU24 EHQ18:EHQ24 ERM18:ERM24 FBI18:FBI24 FLE18:FLE24 FVA18:FVA24 GEW18:GEW24 GOS18:GOS24 GYO18:GYO24 HIK18:HIK24 HSG18:HSG24 ICC18:ICC24 ILY18:ILY24 IVU18:IVU24 JFQ18:JFQ24 JPM18:JPM24 JZI18:JZI24 KJE18:KJE24 KTA18:KTA24 LCW18:LCW24 LMS18:LMS24 LWO18:LWO24 MGK18:MGK24 MQG18:MQG24 NAC18:NAC24 NJY18:NJY24 NTU18:NTU24 ODQ18:ODQ24 ONM18:ONM24 OXI18:OXI24 PHE18:PHE24 PRA18:PRA24 QAW18:QAW24 QKS18:QKS24 QUO18:QUO24 REK18:REK24 ROG18:ROG24 RYC18:RYC24 SHY18:SHY24 SRU18:SRU24 TBQ18:TBQ24 TLM18:TLM24 TVI18:TVI24 UFE18:UFE24 UPA18:UPA24 UYW18:UYW24 VIS18:VIS24 VSO18:VSO24 WCK18:WCK24 WMG18:WMG24 WWC18:WWC24 AB65554:AB65560 JQ65554:JQ65560 TM65554:TM65560 ADI65554:ADI65560 ANE65554:ANE65560 AXA65554:AXA65560 BGW65554:BGW65560 BQS65554:BQS65560 CAO65554:CAO65560 CKK65554:CKK65560 CUG65554:CUG65560 DEC65554:DEC65560 DNY65554:DNY65560 DXU65554:DXU65560 EHQ65554:EHQ65560 ERM65554:ERM65560 FBI65554:FBI65560 FLE65554:FLE65560 FVA65554:FVA65560 GEW65554:GEW65560 GOS65554:GOS65560 GYO65554:GYO65560 HIK65554:HIK65560 HSG65554:HSG65560 ICC65554:ICC65560 ILY65554:ILY65560 IVU65554:IVU65560 JFQ65554:JFQ65560 JPM65554:JPM65560 JZI65554:JZI65560 KJE65554:KJE65560 KTA65554:KTA65560 LCW65554:LCW65560 LMS65554:LMS65560 LWO65554:LWO65560 MGK65554:MGK65560 MQG65554:MQG65560 NAC65554:NAC65560 NJY65554:NJY65560 NTU65554:NTU65560 ODQ65554:ODQ65560 ONM65554:ONM65560 OXI65554:OXI65560 PHE65554:PHE65560 PRA65554:PRA65560 QAW65554:QAW65560 QKS65554:QKS65560 QUO65554:QUO65560 REK65554:REK65560 ROG65554:ROG65560 RYC65554:RYC65560 SHY65554:SHY65560 SRU65554:SRU65560 TBQ65554:TBQ65560 TLM65554:TLM65560 TVI65554:TVI65560 UFE65554:UFE65560 UPA65554:UPA65560 UYW65554:UYW65560 VIS65554:VIS65560 VSO65554:VSO65560 WCK65554:WCK65560 WMG65554:WMG65560 WWC65554:WWC65560 AB131090:AB131096 JQ131090:JQ131096 TM131090:TM131096 ADI131090:ADI131096 ANE131090:ANE131096 AXA131090:AXA131096 BGW131090:BGW131096 BQS131090:BQS131096 CAO131090:CAO131096 CKK131090:CKK131096 CUG131090:CUG131096 DEC131090:DEC131096 DNY131090:DNY131096 DXU131090:DXU131096 EHQ131090:EHQ131096 ERM131090:ERM131096 FBI131090:FBI131096 FLE131090:FLE131096 FVA131090:FVA131096 GEW131090:GEW131096 GOS131090:GOS131096 GYO131090:GYO131096 HIK131090:HIK131096 HSG131090:HSG131096 ICC131090:ICC131096 ILY131090:ILY131096 IVU131090:IVU131096 JFQ131090:JFQ131096 JPM131090:JPM131096 JZI131090:JZI131096 KJE131090:KJE131096 KTA131090:KTA131096 LCW131090:LCW131096 LMS131090:LMS131096 LWO131090:LWO131096 MGK131090:MGK131096 MQG131090:MQG131096 NAC131090:NAC131096 NJY131090:NJY131096 NTU131090:NTU131096 ODQ131090:ODQ131096 ONM131090:ONM131096 OXI131090:OXI131096 PHE131090:PHE131096 PRA131090:PRA131096 QAW131090:QAW131096 QKS131090:QKS131096 QUO131090:QUO131096 REK131090:REK131096 ROG131090:ROG131096 RYC131090:RYC131096 SHY131090:SHY131096 SRU131090:SRU131096 TBQ131090:TBQ131096 TLM131090:TLM131096 TVI131090:TVI131096 UFE131090:UFE131096 UPA131090:UPA131096 UYW131090:UYW131096 VIS131090:VIS131096 VSO131090:VSO131096 WCK131090:WCK131096 WMG131090:WMG131096 WWC131090:WWC131096 AB196626:AB196632 JQ196626:JQ196632 TM196626:TM196632 ADI196626:ADI196632 ANE196626:ANE196632 AXA196626:AXA196632 BGW196626:BGW196632 BQS196626:BQS196632 CAO196626:CAO196632 CKK196626:CKK196632 CUG196626:CUG196632 DEC196626:DEC196632 DNY196626:DNY196632 DXU196626:DXU196632 EHQ196626:EHQ196632 ERM196626:ERM196632 FBI196626:FBI196632 FLE196626:FLE196632 FVA196626:FVA196632 GEW196626:GEW196632 GOS196626:GOS196632 GYO196626:GYO196632 HIK196626:HIK196632 HSG196626:HSG196632 ICC196626:ICC196632 ILY196626:ILY196632 IVU196626:IVU196632 JFQ196626:JFQ196632 JPM196626:JPM196632 JZI196626:JZI196632 KJE196626:KJE196632 KTA196626:KTA196632 LCW196626:LCW196632 LMS196626:LMS196632 LWO196626:LWO196632 MGK196626:MGK196632 MQG196626:MQG196632 NAC196626:NAC196632 NJY196626:NJY196632 NTU196626:NTU196632 ODQ196626:ODQ196632 ONM196626:ONM196632 OXI196626:OXI196632 PHE196626:PHE196632 PRA196626:PRA196632 QAW196626:QAW196632 QKS196626:QKS196632 QUO196626:QUO196632 REK196626:REK196632 ROG196626:ROG196632 RYC196626:RYC196632 SHY196626:SHY196632 SRU196626:SRU196632 TBQ196626:TBQ196632 TLM196626:TLM196632 TVI196626:TVI196632 UFE196626:UFE196632 UPA196626:UPA196632 UYW196626:UYW196632 VIS196626:VIS196632 VSO196626:VSO196632 WCK196626:WCK196632 WMG196626:WMG196632 WWC196626:WWC196632 AB262162:AB262168 JQ262162:JQ262168 TM262162:TM262168 ADI262162:ADI262168 ANE262162:ANE262168 AXA262162:AXA262168 BGW262162:BGW262168 BQS262162:BQS262168 CAO262162:CAO262168 CKK262162:CKK262168 CUG262162:CUG262168 DEC262162:DEC262168 DNY262162:DNY262168 DXU262162:DXU262168 EHQ262162:EHQ262168 ERM262162:ERM262168 FBI262162:FBI262168 FLE262162:FLE262168 FVA262162:FVA262168 GEW262162:GEW262168 GOS262162:GOS262168 GYO262162:GYO262168 HIK262162:HIK262168 HSG262162:HSG262168 ICC262162:ICC262168 ILY262162:ILY262168 IVU262162:IVU262168 JFQ262162:JFQ262168 JPM262162:JPM262168 JZI262162:JZI262168 KJE262162:KJE262168 KTA262162:KTA262168 LCW262162:LCW262168 LMS262162:LMS262168 LWO262162:LWO262168 MGK262162:MGK262168 MQG262162:MQG262168 NAC262162:NAC262168 NJY262162:NJY262168 NTU262162:NTU262168 ODQ262162:ODQ262168 ONM262162:ONM262168 OXI262162:OXI262168 PHE262162:PHE262168 PRA262162:PRA262168 QAW262162:QAW262168 QKS262162:QKS262168 QUO262162:QUO262168 REK262162:REK262168 ROG262162:ROG262168 RYC262162:RYC262168 SHY262162:SHY262168 SRU262162:SRU262168 TBQ262162:TBQ262168 TLM262162:TLM262168 TVI262162:TVI262168 UFE262162:UFE262168 UPA262162:UPA262168 UYW262162:UYW262168 VIS262162:VIS262168 VSO262162:VSO262168 WCK262162:WCK262168 WMG262162:WMG262168 WWC262162:WWC262168 AB327698:AB327704 JQ327698:JQ327704 TM327698:TM327704 ADI327698:ADI327704 ANE327698:ANE327704 AXA327698:AXA327704 BGW327698:BGW327704 BQS327698:BQS327704 CAO327698:CAO327704 CKK327698:CKK327704 CUG327698:CUG327704 DEC327698:DEC327704 DNY327698:DNY327704 DXU327698:DXU327704 EHQ327698:EHQ327704 ERM327698:ERM327704 FBI327698:FBI327704 FLE327698:FLE327704 FVA327698:FVA327704 GEW327698:GEW327704 GOS327698:GOS327704 GYO327698:GYO327704 HIK327698:HIK327704 HSG327698:HSG327704 ICC327698:ICC327704 ILY327698:ILY327704 IVU327698:IVU327704 JFQ327698:JFQ327704 JPM327698:JPM327704 JZI327698:JZI327704 KJE327698:KJE327704 KTA327698:KTA327704 LCW327698:LCW327704 LMS327698:LMS327704 LWO327698:LWO327704 MGK327698:MGK327704 MQG327698:MQG327704 NAC327698:NAC327704 NJY327698:NJY327704 NTU327698:NTU327704 ODQ327698:ODQ327704 ONM327698:ONM327704 OXI327698:OXI327704 PHE327698:PHE327704 PRA327698:PRA327704 QAW327698:QAW327704 QKS327698:QKS327704 QUO327698:QUO327704 REK327698:REK327704 ROG327698:ROG327704 RYC327698:RYC327704 SHY327698:SHY327704 SRU327698:SRU327704 TBQ327698:TBQ327704 TLM327698:TLM327704 TVI327698:TVI327704 UFE327698:UFE327704 UPA327698:UPA327704 UYW327698:UYW327704 VIS327698:VIS327704 VSO327698:VSO327704 WCK327698:WCK327704 WMG327698:WMG327704 WWC327698:WWC327704 AB393234:AB393240 JQ393234:JQ393240 TM393234:TM393240 ADI393234:ADI393240 ANE393234:ANE393240 AXA393234:AXA393240 BGW393234:BGW393240 BQS393234:BQS393240 CAO393234:CAO393240 CKK393234:CKK393240 CUG393234:CUG393240 DEC393234:DEC393240 DNY393234:DNY393240 DXU393234:DXU393240 EHQ393234:EHQ393240 ERM393234:ERM393240 FBI393234:FBI393240 FLE393234:FLE393240 FVA393234:FVA393240 GEW393234:GEW393240 GOS393234:GOS393240 GYO393234:GYO393240 HIK393234:HIK393240 HSG393234:HSG393240 ICC393234:ICC393240 ILY393234:ILY393240 IVU393234:IVU393240 JFQ393234:JFQ393240 JPM393234:JPM393240 JZI393234:JZI393240 KJE393234:KJE393240 KTA393234:KTA393240 LCW393234:LCW393240 LMS393234:LMS393240 LWO393234:LWO393240 MGK393234:MGK393240 MQG393234:MQG393240 NAC393234:NAC393240 NJY393234:NJY393240 NTU393234:NTU393240 ODQ393234:ODQ393240 ONM393234:ONM393240 OXI393234:OXI393240 PHE393234:PHE393240 PRA393234:PRA393240 QAW393234:QAW393240 QKS393234:QKS393240 QUO393234:QUO393240 REK393234:REK393240 ROG393234:ROG393240 RYC393234:RYC393240 SHY393234:SHY393240 SRU393234:SRU393240 TBQ393234:TBQ393240 TLM393234:TLM393240 TVI393234:TVI393240 UFE393234:UFE393240 UPA393234:UPA393240 UYW393234:UYW393240 VIS393234:VIS393240 VSO393234:VSO393240 WCK393234:WCK393240 WMG393234:WMG393240 WWC393234:WWC393240 AB458770:AB458776 JQ458770:JQ458776 TM458770:TM458776 ADI458770:ADI458776 ANE458770:ANE458776 AXA458770:AXA458776 BGW458770:BGW458776 BQS458770:BQS458776 CAO458770:CAO458776 CKK458770:CKK458776 CUG458770:CUG458776 DEC458770:DEC458776 DNY458770:DNY458776 DXU458770:DXU458776 EHQ458770:EHQ458776 ERM458770:ERM458776 FBI458770:FBI458776 FLE458770:FLE458776 FVA458770:FVA458776 GEW458770:GEW458776 GOS458770:GOS458776 GYO458770:GYO458776 HIK458770:HIK458776 HSG458770:HSG458776 ICC458770:ICC458776 ILY458770:ILY458776 IVU458770:IVU458776 JFQ458770:JFQ458776 JPM458770:JPM458776 JZI458770:JZI458776 KJE458770:KJE458776 KTA458770:KTA458776 LCW458770:LCW458776 LMS458770:LMS458776 LWO458770:LWO458776 MGK458770:MGK458776 MQG458770:MQG458776 NAC458770:NAC458776 NJY458770:NJY458776 NTU458770:NTU458776 ODQ458770:ODQ458776 ONM458770:ONM458776 OXI458770:OXI458776 PHE458770:PHE458776 PRA458770:PRA458776 QAW458770:QAW458776 QKS458770:QKS458776 QUO458770:QUO458776 REK458770:REK458776 ROG458770:ROG458776 RYC458770:RYC458776 SHY458770:SHY458776 SRU458770:SRU458776 TBQ458770:TBQ458776 TLM458770:TLM458776 TVI458770:TVI458776 UFE458770:UFE458776 UPA458770:UPA458776 UYW458770:UYW458776 VIS458770:VIS458776 VSO458770:VSO458776 WCK458770:WCK458776 WMG458770:WMG458776 WWC458770:WWC458776 AB524306:AB524312 JQ524306:JQ524312 TM524306:TM524312 ADI524306:ADI524312 ANE524306:ANE524312 AXA524306:AXA524312 BGW524306:BGW524312 BQS524306:BQS524312 CAO524306:CAO524312 CKK524306:CKK524312 CUG524306:CUG524312 DEC524306:DEC524312 DNY524306:DNY524312 DXU524306:DXU524312 EHQ524306:EHQ524312 ERM524306:ERM524312 FBI524306:FBI524312 FLE524306:FLE524312 FVA524306:FVA524312 GEW524306:GEW524312 GOS524306:GOS524312 GYO524306:GYO524312 HIK524306:HIK524312 HSG524306:HSG524312 ICC524306:ICC524312 ILY524306:ILY524312 IVU524306:IVU524312 JFQ524306:JFQ524312 JPM524306:JPM524312 JZI524306:JZI524312 KJE524306:KJE524312 KTA524306:KTA524312 LCW524306:LCW524312 LMS524306:LMS524312 LWO524306:LWO524312 MGK524306:MGK524312 MQG524306:MQG524312 NAC524306:NAC524312 NJY524306:NJY524312 NTU524306:NTU524312 ODQ524306:ODQ524312 ONM524306:ONM524312 OXI524306:OXI524312 PHE524306:PHE524312 PRA524306:PRA524312 QAW524306:QAW524312 QKS524306:QKS524312 QUO524306:QUO524312 REK524306:REK524312 ROG524306:ROG524312 RYC524306:RYC524312 SHY524306:SHY524312 SRU524306:SRU524312 TBQ524306:TBQ524312 TLM524306:TLM524312 TVI524306:TVI524312 UFE524306:UFE524312 UPA524306:UPA524312 UYW524306:UYW524312 VIS524306:VIS524312 VSO524306:VSO524312 WCK524306:WCK524312 WMG524306:WMG524312 WWC524306:WWC524312 AB589842:AB589848 JQ589842:JQ589848 TM589842:TM589848 ADI589842:ADI589848 ANE589842:ANE589848 AXA589842:AXA589848 BGW589842:BGW589848 BQS589842:BQS589848 CAO589842:CAO589848 CKK589842:CKK589848 CUG589842:CUG589848 DEC589842:DEC589848 DNY589842:DNY589848 DXU589842:DXU589848 EHQ589842:EHQ589848 ERM589842:ERM589848 FBI589842:FBI589848 FLE589842:FLE589848 FVA589842:FVA589848 GEW589842:GEW589848 GOS589842:GOS589848 GYO589842:GYO589848 HIK589842:HIK589848 HSG589842:HSG589848 ICC589842:ICC589848 ILY589842:ILY589848 IVU589842:IVU589848 JFQ589842:JFQ589848 JPM589842:JPM589848 JZI589842:JZI589848 KJE589842:KJE589848 KTA589842:KTA589848 LCW589842:LCW589848 LMS589842:LMS589848 LWO589842:LWO589848 MGK589842:MGK589848 MQG589842:MQG589848 NAC589842:NAC589848 NJY589842:NJY589848 NTU589842:NTU589848 ODQ589842:ODQ589848 ONM589842:ONM589848 OXI589842:OXI589848 PHE589842:PHE589848 PRA589842:PRA589848 QAW589842:QAW589848 QKS589842:QKS589848 QUO589842:QUO589848 REK589842:REK589848 ROG589842:ROG589848 RYC589842:RYC589848 SHY589842:SHY589848 SRU589842:SRU589848 TBQ589842:TBQ589848 TLM589842:TLM589848 TVI589842:TVI589848 UFE589842:UFE589848 UPA589842:UPA589848 UYW589842:UYW589848 VIS589842:VIS589848 VSO589842:VSO589848 WCK589842:WCK589848 WMG589842:WMG589848 WWC589842:WWC589848 AB655378:AB655384 JQ655378:JQ655384 TM655378:TM655384 ADI655378:ADI655384 ANE655378:ANE655384 AXA655378:AXA655384 BGW655378:BGW655384 BQS655378:BQS655384 CAO655378:CAO655384 CKK655378:CKK655384 CUG655378:CUG655384 DEC655378:DEC655384 DNY655378:DNY655384 DXU655378:DXU655384 EHQ655378:EHQ655384 ERM655378:ERM655384 FBI655378:FBI655384 FLE655378:FLE655384 FVA655378:FVA655384 GEW655378:GEW655384 GOS655378:GOS655384 GYO655378:GYO655384 HIK655378:HIK655384 HSG655378:HSG655384 ICC655378:ICC655384 ILY655378:ILY655384 IVU655378:IVU655384 JFQ655378:JFQ655384 JPM655378:JPM655384 JZI655378:JZI655384 KJE655378:KJE655384 KTA655378:KTA655384 LCW655378:LCW655384 LMS655378:LMS655384 LWO655378:LWO655384 MGK655378:MGK655384 MQG655378:MQG655384 NAC655378:NAC655384 NJY655378:NJY655384 NTU655378:NTU655384 ODQ655378:ODQ655384 ONM655378:ONM655384 OXI655378:OXI655384 PHE655378:PHE655384 PRA655378:PRA655384 QAW655378:QAW655384 QKS655378:QKS655384 QUO655378:QUO655384 REK655378:REK655384 ROG655378:ROG655384 RYC655378:RYC655384 SHY655378:SHY655384 SRU655378:SRU655384 TBQ655378:TBQ655384 TLM655378:TLM655384 TVI655378:TVI655384 UFE655378:UFE655384 UPA655378:UPA655384 UYW655378:UYW655384 VIS655378:VIS655384 VSO655378:VSO655384 WCK655378:WCK655384 WMG655378:WMG655384 WWC655378:WWC655384 AB720914:AB720920 JQ720914:JQ720920 TM720914:TM720920 ADI720914:ADI720920 ANE720914:ANE720920 AXA720914:AXA720920 BGW720914:BGW720920 BQS720914:BQS720920 CAO720914:CAO720920 CKK720914:CKK720920 CUG720914:CUG720920 DEC720914:DEC720920 DNY720914:DNY720920 DXU720914:DXU720920 EHQ720914:EHQ720920 ERM720914:ERM720920 FBI720914:FBI720920 FLE720914:FLE720920 FVA720914:FVA720920 GEW720914:GEW720920 GOS720914:GOS720920 GYO720914:GYO720920 HIK720914:HIK720920 HSG720914:HSG720920 ICC720914:ICC720920 ILY720914:ILY720920 IVU720914:IVU720920 JFQ720914:JFQ720920 JPM720914:JPM720920 JZI720914:JZI720920 KJE720914:KJE720920 KTA720914:KTA720920 LCW720914:LCW720920 LMS720914:LMS720920 LWO720914:LWO720920 MGK720914:MGK720920 MQG720914:MQG720920 NAC720914:NAC720920 NJY720914:NJY720920 NTU720914:NTU720920 ODQ720914:ODQ720920 ONM720914:ONM720920 OXI720914:OXI720920 PHE720914:PHE720920 PRA720914:PRA720920 QAW720914:QAW720920 QKS720914:QKS720920 QUO720914:QUO720920 REK720914:REK720920 ROG720914:ROG720920 RYC720914:RYC720920 SHY720914:SHY720920 SRU720914:SRU720920 TBQ720914:TBQ720920 TLM720914:TLM720920 TVI720914:TVI720920 UFE720914:UFE720920 UPA720914:UPA720920 UYW720914:UYW720920 VIS720914:VIS720920 VSO720914:VSO720920 WCK720914:WCK720920 WMG720914:WMG720920 WWC720914:WWC720920 AB786450:AB786456 JQ786450:JQ786456 TM786450:TM786456 ADI786450:ADI786456 ANE786450:ANE786456 AXA786450:AXA786456 BGW786450:BGW786456 BQS786450:BQS786456 CAO786450:CAO786456 CKK786450:CKK786456 CUG786450:CUG786456 DEC786450:DEC786456 DNY786450:DNY786456 DXU786450:DXU786456 EHQ786450:EHQ786456 ERM786450:ERM786456 FBI786450:FBI786456 FLE786450:FLE786456 FVA786450:FVA786456 GEW786450:GEW786456 GOS786450:GOS786456 GYO786450:GYO786456 HIK786450:HIK786456 HSG786450:HSG786456 ICC786450:ICC786456 ILY786450:ILY786456 IVU786450:IVU786456 JFQ786450:JFQ786456 JPM786450:JPM786456 JZI786450:JZI786456 KJE786450:KJE786456 KTA786450:KTA786456 LCW786450:LCW786456 LMS786450:LMS786456 LWO786450:LWO786456 MGK786450:MGK786456 MQG786450:MQG786456 NAC786450:NAC786456 NJY786450:NJY786456 NTU786450:NTU786456 ODQ786450:ODQ786456 ONM786450:ONM786456 OXI786450:OXI786456 PHE786450:PHE786456 PRA786450:PRA786456 QAW786450:QAW786456 QKS786450:QKS786456 QUO786450:QUO786456 REK786450:REK786456 ROG786450:ROG786456 RYC786450:RYC786456 SHY786450:SHY786456 SRU786450:SRU786456 TBQ786450:TBQ786456 TLM786450:TLM786456 TVI786450:TVI786456 UFE786450:UFE786456 UPA786450:UPA786456 UYW786450:UYW786456 VIS786450:VIS786456 VSO786450:VSO786456 WCK786450:WCK786456 WMG786450:WMG786456 WWC786450:WWC786456 AB851986:AB851992 JQ851986:JQ851992 TM851986:TM851992 ADI851986:ADI851992 ANE851986:ANE851992 AXA851986:AXA851992 BGW851986:BGW851992 BQS851986:BQS851992 CAO851986:CAO851992 CKK851986:CKK851992 CUG851986:CUG851992 DEC851986:DEC851992 DNY851986:DNY851992 DXU851986:DXU851992 EHQ851986:EHQ851992 ERM851986:ERM851992 FBI851986:FBI851992 FLE851986:FLE851992 FVA851986:FVA851992 GEW851986:GEW851992 GOS851986:GOS851992 GYO851986:GYO851992 HIK851986:HIK851992 HSG851986:HSG851992 ICC851986:ICC851992 ILY851986:ILY851992 IVU851986:IVU851992 JFQ851986:JFQ851992 JPM851986:JPM851992 JZI851986:JZI851992 KJE851986:KJE851992 KTA851986:KTA851992 LCW851986:LCW851992 LMS851986:LMS851992 LWO851986:LWO851992 MGK851986:MGK851992 MQG851986:MQG851992 NAC851986:NAC851992 NJY851986:NJY851992 NTU851986:NTU851992 ODQ851986:ODQ851992 ONM851986:ONM851992 OXI851986:OXI851992 PHE851986:PHE851992 PRA851986:PRA851992 QAW851986:QAW851992 QKS851986:QKS851992 QUO851986:QUO851992 REK851986:REK851992 ROG851986:ROG851992 RYC851986:RYC851992 SHY851986:SHY851992 SRU851986:SRU851992 TBQ851986:TBQ851992 TLM851986:TLM851992 TVI851986:TVI851992 UFE851986:UFE851992 UPA851986:UPA851992 UYW851986:UYW851992 VIS851986:VIS851992 VSO851986:VSO851992 WCK851986:WCK851992 WMG851986:WMG851992 WWC851986:WWC851992 AB917522:AB917528 JQ917522:JQ917528 TM917522:TM917528 ADI917522:ADI917528 ANE917522:ANE917528 AXA917522:AXA917528 BGW917522:BGW917528 BQS917522:BQS917528 CAO917522:CAO917528 CKK917522:CKK917528 CUG917522:CUG917528 DEC917522:DEC917528 DNY917522:DNY917528 DXU917522:DXU917528 EHQ917522:EHQ917528 ERM917522:ERM917528 FBI917522:FBI917528 FLE917522:FLE917528 FVA917522:FVA917528 GEW917522:GEW917528 GOS917522:GOS917528 GYO917522:GYO917528 HIK917522:HIK917528 HSG917522:HSG917528 ICC917522:ICC917528 ILY917522:ILY917528 IVU917522:IVU917528 JFQ917522:JFQ917528 JPM917522:JPM917528 JZI917522:JZI917528 KJE917522:KJE917528 KTA917522:KTA917528 LCW917522:LCW917528 LMS917522:LMS917528 LWO917522:LWO917528 MGK917522:MGK917528 MQG917522:MQG917528 NAC917522:NAC917528 NJY917522:NJY917528 NTU917522:NTU917528 ODQ917522:ODQ917528 ONM917522:ONM917528 OXI917522:OXI917528 PHE917522:PHE917528 PRA917522:PRA917528 QAW917522:QAW917528 QKS917522:QKS917528 QUO917522:QUO917528 REK917522:REK917528 ROG917522:ROG917528 RYC917522:RYC917528 SHY917522:SHY917528 SRU917522:SRU917528 TBQ917522:TBQ917528 TLM917522:TLM917528 TVI917522:TVI917528 UFE917522:UFE917528 UPA917522:UPA917528 UYW917522:UYW917528 VIS917522:VIS917528 VSO917522:VSO917528 WCK917522:WCK917528 WMG917522:WMG917528 WWC917522:WWC917528 AB983058:AB983064 JQ983058:JQ983064 TM983058:TM983064 ADI983058:ADI983064 ANE983058:ANE983064 AXA983058:AXA983064 BGW983058:BGW983064 BQS983058:BQS983064 CAO983058:CAO983064 CKK983058:CKK983064 CUG983058:CUG983064 DEC983058:DEC983064 DNY983058:DNY983064 DXU983058:DXU983064 EHQ983058:EHQ983064 ERM983058:ERM983064 FBI983058:FBI983064 FLE983058:FLE983064 FVA983058:FVA983064 GEW983058:GEW983064 GOS983058:GOS983064 GYO983058:GYO983064 HIK983058:HIK983064 HSG983058:HSG983064 ICC983058:ICC983064 ILY983058:ILY983064 IVU983058:IVU983064 JFQ983058:JFQ983064 JPM983058:JPM983064 JZI983058:JZI983064 KJE983058:KJE983064 KTA983058:KTA983064 LCW983058:LCW983064 LMS983058:LMS983064 LWO983058:LWO983064 MGK983058:MGK983064 MQG983058:MQG983064 NAC983058:NAC983064 NJY983058:NJY983064 NTU983058:NTU983064 ODQ983058:ODQ983064 ONM983058:ONM983064 OXI983058:OXI983064 PHE983058:PHE983064 PRA983058:PRA983064 QAW983058:QAW983064 QKS983058:QKS983064 QUO983058:QUO983064 REK983058:REK983064 ROG983058:ROG983064 RYC983058:RYC983064 SHY983058:SHY983064 SRU983058:SRU983064 TBQ983058:TBQ983064 TLM983058:TLM983064 TVI983058:TVI983064 UFE983058:UFE983064 UPA983058:UPA983064 UYW983058:UYW983064 VIS983058:VIS983064 VSO983058:VSO983064 WCK983058:WCK983064 WMG983058:WMG983064">
      <formula1>900</formula1>
    </dataValidation>
    <dataValidation type="list" allowBlank="1" showInputMessage="1" errorTitle="Ошибка" error="Выберите значение из списка" prompt="Выберите значение из списка" sqref="WVN983064 JB24 SX24 ACT24 AMP24 AWL24 BGH24 BQD24 BZZ24 CJV24 CTR24 DDN24 DNJ24 DXF24 EHB24 EQX24 FAT24 FKP24 FUL24 GEH24 GOD24 GXZ24 HHV24 HRR24 IBN24 ILJ24 IVF24 JFB24 JOX24 JYT24 KIP24 KSL24 LCH24 LMD24 LVZ24 MFV24 MPR24 MZN24 NJJ24 NTF24 ODB24 OMX24 OWT24 PGP24 PQL24 QAH24 QKD24 QTZ24 RDV24 RNR24 RXN24 SHJ24 SRF24 TBB24 TKX24 TUT24 UEP24 UOL24 UYH24 VID24 VRZ24 WBV24 WLR24 WVN24 M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M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M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M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M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M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M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M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M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M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M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M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M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M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M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H24:TH25 ADD24:ADD25 AMZ24:AMZ25 AWV24:AWV25 BGR24:BGR25 BQN24:BQN25 CAJ24:CAJ25 CKF24:CKF25 CUB24:CUB25 DDX24:DDX25 DNT24:DNT25 DXP24:DXP25 EHL24:EHL25 ERH24:ERH25 FBD24:FBD25 FKZ24:FKZ25 FUV24:FUV25 GER24:GER25 GON24:GON25 GYJ24:GYJ25 HIF24:HIF25 HSB24:HSB25 IBX24:IBX25 ILT24:ILT25 IVP24:IVP25 JFL24:JFL25 JPH24:JPH25 JZD24:JZD25 KIZ24:KIZ25 KSV24:KSV25 LCR24:LCR25 LMN24:LMN25 LWJ24:LWJ25 MGF24:MGF25 MQB24:MQB25 MZX24:MZX25 NJT24:NJT25 NTP24:NTP25 ODL24:ODL25 ONH24:ONH25 OXD24:OXD25 PGZ24:PGZ25 PQV24:PQV25 QAR24:QAR25 QKN24:QKN25 QUJ24:QUJ25 REF24:REF25 ROB24:ROB25 RXX24:RXX25 SHT24:SHT25 SRP24:SRP25 TBL24:TBL25 TLH24:TLH25 TVD24:TVD25 UEZ24:UEZ25 UOV24:UOV25 UYR24:UYR25 VIN24:VIN25 VSJ24:VSJ25 WCF24:WCF25 WMB24:WMB25 WVX24:WVX25 Y24:Y25 JN24:JN25 W65560:W65561 JL65560:JL65561 TH65560:TH65561 ADD65560:ADD65561 AMZ65560:AMZ65561 AWV65560:AWV65561 BGR65560:BGR65561 BQN65560:BQN65561 CAJ65560:CAJ65561 CKF65560:CKF65561 CUB65560:CUB65561 DDX65560:DDX65561 DNT65560:DNT65561 DXP65560:DXP65561 EHL65560:EHL65561 ERH65560:ERH65561 FBD65560:FBD65561 FKZ65560:FKZ65561 FUV65560:FUV65561 GER65560:GER65561 GON65560:GON65561 GYJ65560:GYJ65561 HIF65560:HIF65561 HSB65560:HSB65561 IBX65560:IBX65561 ILT65560:ILT65561 IVP65560:IVP65561 JFL65560:JFL65561 JPH65560:JPH65561 JZD65560:JZD65561 KIZ65560:KIZ65561 KSV65560:KSV65561 LCR65560:LCR65561 LMN65560:LMN65561 LWJ65560:LWJ65561 MGF65560:MGF65561 MQB65560:MQB65561 MZX65560:MZX65561 NJT65560:NJT65561 NTP65560:NTP65561 ODL65560:ODL65561 ONH65560:ONH65561 OXD65560:OXD65561 PGZ65560:PGZ65561 PQV65560:PQV65561 QAR65560:QAR65561 QKN65560:QKN65561 QUJ65560:QUJ65561 REF65560:REF65561 ROB65560:ROB65561 RXX65560:RXX65561 SHT65560:SHT65561 SRP65560:SRP65561 TBL65560:TBL65561 TLH65560:TLH65561 TVD65560:TVD65561 UEZ65560:UEZ65561 UOV65560:UOV65561 UYR65560:UYR65561 VIN65560:VIN65561 VSJ65560:VSJ65561 WCF65560:WCF65561 WMB65560:WMB65561 WVX65560:WVX65561 W131096:W131097 JL131096:JL131097 TH131096:TH131097 ADD131096:ADD131097 AMZ131096:AMZ131097 AWV131096:AWV131097 BGR131096:BGR131097 BQN131096:BQN131097 CAJ131096:CAJ131097 CKF131096:CKF131097 CUB131096:CUB131097 DDX131096:DDX131097 DNT131096:DNT131097 DXP131096:DXP131097 EHL131096:EHL131097 ERH131096:ERH131097 FBD131096:FBD131097 FKZ131096:FKZ131097 FUV131096:FUV131097 GER131096:GER131097 GON131096:GON131097 GYJ131096:GYJ131097 HIF131096:HIF131097 HSB131096:HSB131097 IBX131096:IBX131097 ILT131096:ILT131097 IVP131096:IVP131097 JFL131096:JFL131097 JPH131096:JPH131097 JZD131096:JZD131097 KIZ131096:KIZ131097 KSV131096:KSV131097 LCR131096:LCR131097 LMN131096:LMN131097 LWJ131096:LWJ131097 MGF131096:MGF131097 MQB131096:MQB131097 MZX131096:MZX131097 NJT131096:NJT131097 NTP131096:NTP131097 ODL131096:ODL131097 ONH131096:ONH131097 OXD131096:OXD131097 PGZ131096:PGZ131097 PQV131096:PQV131097 QAR131096:QAR131097 QKN131096:QKN131097 QUJ131096:QUJ131097 REF131096:REF131097 ROB131096:ROB131097 RXX131096:RXX131097 SHT131096:SHT131097 SRP131096:SRP131097 TBL131096:TBL131097 TLH131096:TLH131097 TVD131096:TVD131097 UEZ131096:UEZ131097 UOV131096:UOV131097 UYR131096:UYR131097 VIN131096:VIN131097 VSJ131096:VSJ131097 WCF131096:WCF131097 WMB131096:WMB131097 WVX131096:WVX131097 W196632:W196633 JL196632:JL196633 TH196632:TH196633 ADD196632:ADD196633 AMZ196632:AMZ196633 AWV196632:AWV196633 BGR196632:BGR196633 BQN196632:BQN196633 CAJ196632:CAJ196633 CKF196632:CKF196633 CUB196632:CUB196633 DDX196632:DDX196633 DNT196632:DNT196633 DXP196632:DXP196633 EHL196632:EHL196633 ERH196632:ERH196633 FBD196632:FBD196633 FKZ196632:FKZ196633 FUV196632:FUV196633 GER196632:GER196633 GON196632:GON196633 GYJ196632:GYJ196633 HIF196632:HIF196633 HSB196632:HSB196633 IBX196632:IBX196633 ILT196632:ILT196633 IVP196632:IVP196633 JFL196632:JFL196633 JPH196632:JPH196633 JZD196632:JZD196633 KIZ196632:KIZ196633 KSV196632:KSV196633 LCR196632:LCR196633 LMN196632:LMN196633 LWJ196632:LWJ196633 MGF196632:MGF196633 MQB196632:MQB196633 MZX196632:MZX196633 NJT196632:NJT196633 NTP196632:NTP196633 ODL196632:ODL196633 ONH196632:ONH196633 OXD196632:OXD196633 PGZ196632:PGZ196633 PQV196632:PQV196633 QAR196632:QAR196633 QKN196632:QKN196633 QUJ196632:QUJ196633 REF196632:REF196633 ROB196632:ROB196633 RXX196632:RXX196633 SHT196632:SHT196633 SRP196632:SRP196633 TBL196632:TBL196633 TLH196632:TLH196633 TVD196632:TVD196633 UEZ196632:UEZ196633 UOV196632:UOV196633 UYR196632:UYR196633 VIN196632:VIN196633 VSJ196632:VSJ196633 WCF196632:WCF196633 WMB196632:WMB196633 WVX196632:WVX196633 W262168:W262169 JL262168:JL262169 TH262168:TH262169 ADD262168:ADD262169 AMZ262168:AMZ262169 AWV262168:AWV262169 BGR262168:BGR262169 BQN262168:BQN262169 CAJ262168:CAJ262169 CKF262168:CKF262169 CUB262168:CUB262169 DDX262168:DDX262169 DNT262168:DNT262169 DXP262168:DXP262169 EHL262168:EHL262169 ERH262168:ERH262169 FBD262168:FBD262169 FKZ262168:FKZ262169 FUV262168:FUV262169 GER262168:GER262169 GON262168:GON262169 GYJ262168:GYJ262169 HIF262168:HIF262169 HSB262168:HSB262169 IBX262168:IBX262169 ILT262168:ILT262169 IVP262168:IVP262169 JFL262168:JFL262169 JPH262168:JPH262169 JZD262168:JZD262169 KIZ262168:KIZ262169 KSV262168:KSV262169 LCR262168:LCR262169 LMN262168:LMN262169 LWJ262168:LWJ262169 MGF262168:MGF262169 MQB262168:MQB262169 MZX262168:MZX262169 NJT262168:NJT262169 NTP262168:NTP262169 ODL262168:ODL262169 ONH262168:ONH262169 OXD262168:OXD262169 PGZ262168:PGZ262169 PQV262168:PQV262169 QAR262168:QAR262169 QKN262168:QKN262169 QUJ262168:QUJ262169 REF262168:REF262169 ROB262168:ROB262169 RXX262168:RXX262169 SHT262168:SHT262169 SRP262168:SRP262169 TBL262168:TBL262169 TLH262168:TLH262169 TVD262168:TVD262169 UEZ262168:UEZ262169 UOV262168:UOV262169 UYR262168:UYR262169 VIN262168:VIN262169 VSJ262168:VSJ262169 WCF262168:WCF262169 WMB262168:WMB262169 WVX262168:WVX262169 W327704:W327705 JL327704:JL327705 TH327704:TH327705 ADD327704:ADD327705 AMZ327704:AMZ327705 AWV327704:AWV327705 BGR327704:BGR327705 BQN327704:BQN327705 CAJ327704:CAJ327705 CKF327704:CKF327705 CUB327704:CUB327705 DDX327704:DDX327705 DNT327704:DNT327705 DXP327704:DXP327705 EHL327704:EHL327705 ERH327704:ERH327705 FBD327704:FBD327705 FKZ327704:FKZ327705 FUV327704:FUV327705 GER327704:GER327705 GON327704:GON327705 GYJ327704:GYJ327705 HIF327704:HIF327705 HSB327704:HSB327705 IBX327704:IBX327705 ILT327704:ILT327705 IVP327704:IVP327705 JFL327704:JFL327705 JPH327704:JPH327705 JZD327704:JZD327705 KIZ327704:KIZ327705 KSV327704:KSV327705 LCR327704:LCR327705 LMN327704:LMN327705 LWJ327704:LWJ327705 MGF327704:MGF327705 MQB327704:MQB327705 MZX327704:MZX327705 NJT327704:NJT327705 NTP327704:NTP327705 ODL327704:ODL327705 ONH327704:ONH327705 OXD327704:OXD327705 PGZ327704:PGZ327705 PQV327704:PQV327705 QAR327704:QAR327705 QKN327704:QKN327705 QUJ327704:QUJ327705 REF327704:REF327705 ROB327704:ROB327705 RXX327704:RXX327705 SHT327704:SHT327705 SRP327704:SRP327705 TBL327704:TBL327705 TLH327704:TLH327705 TVD327704:TVD327705 UEZ327704:UEZ327705 UOV327704:UOV327705 UYR327704:UYR327705 VIN327704:VIN327705 VSJ327704:VSJ327705 WCF327704:WCF327705 WMB327704:WMB327705 WVX327704:WVX327705 W393240:W393241 JL393240:JL393241 TH393240:TH393241 ADD393240:ADD393241 AMZ393240:AMZ393241 AWV393240:AWV393241 BGR393240:BGR393241 BQN393240:BQN393241 CAJ393240:CAJ393241 CKF393240:CKF393241 CUB393240:CUB393241 DDX393240:DDX393241 DNT393240:DNT393241 DXP393240:DXP393241 EHL393240:EHL393241 ERH393240:ERH393241 FBD393240:FBD393241 FKZ393240:FKZ393241 FUV393240:FUV393241 GER393240:GER393241 GON393240:GON393241 GYJ393240:GYJ393241 HIF393240:HIF393241 HSB393240:HSB393241 IBX393240:IBX393241 ILT393240:ILT393241 IVP393240:IVP393241 JFL393240:JFL393241 JPH393240:JPH393241 JZD393240:JZD393241 KIZ393240:KIZ393241 KSV393240:KSV393241 LCR393240:LCR393241 LMN393240:LMN393241 LWJ393240:LWJ393241 MGF393240:MGF393241 MQB393240:MQB393241 MZX393240:MZX393241 NJT393240:NJT393241 NTP393240:NTP393241 ODL393240:ODL393241 ONH393240:ONH393241 OXD393240:OXD393241 PGZ393240:PGZ393241 PQV393240:PQV393241 QAR393240:QAR393241 QKN393240:QKN393241 QUJ393240:QUJ393241 REF393240:REF393241 ROB393240:ROB393241 RXX393240:RXX393241 SHT393240:SHT393241 SRP393240:SRP393241 TBL393240:TBL393241 TLH393240:TLH393241 TVD393240:TVD393241 UEZ393240:UEZ393241 UOV393240:UOV393241 UYR393240:UYR393241 VIN393240:VIN393241 VSJ393240:VSJ393241 WCF393240:WCF393241 WMB393240:WMB393241 WVX393240:WVX393241 W458776:W458777 JL458776:JL458777 TH458776:TH458777 ADD458776:ADD458777 AMZ458776:AMZ458777 AWV458776:AWV458777 BGR458776:BGR458777 BQN458776:BQN458777 CAJ458776:CAJ458777 CKF458776:CKF458777 CUB458776:CUB458777 DDX458776:DDX458777 DNT458776:DNT458777 DXP458776:DXP458777 EHL458776:EHL458777 ERH458776:ERH458777 FBD458776:FBD458777 FKZ458776:FKZ458777 FUV458776:FUV458777 GER458776:GER458777 GON458776:GON458777 GYJ458776:GYJ458777 HIF458776:HIF458777 HSB458776:HSB458777 IBX458776:IBX458777 ILT458776:ILT458777 IVP458776:IVP458777 JFL458776:JFL458777 JPH458776:JPH458777 JZD458776:JZD458777 KIZ458776:KIZ458777 KSV458776:KSV458777 LCR458776:LCR458777 LMN458776:LMN458777 LWJ458776:LWJ458777 MGF458776:MGF458777 MQB458776:MQB458777 MZX458776:MZX458777 NJT458776:NJT458777 NTP458776:NTP458777 ODL458776:ODL458777 ONH458776:ONH458777 OXD458776:OXD458777 PGZ458776:PGZ458777 PQV458776:PQV458777 QAR458776:QAR458777 QKN458776:QKN458777 QUJ458776:QUJ458777 REF458776:REF458777 ROB458776:ROB458777 RXX458776:RXX458777 SHT458776:SHT458777 SRP458776:SRP458777 TBL458776:TBL458777 TLH458776:TLH458777 TVD458776:TVD458777 UEZ458776:UEZ458777 UOV458776:UOV458777 UYR458776:UYR458777 VIN458776:VIN458777 VSJ458776:VSJ458777 WCF458776:WCF458777 WMB458776:WMB458777 WVX458776:WVX458777 W524312:W524313 JL524312:JL524313 TH524312:TH524313 ADD524312:ADD524313 AMZ524312:AMZ524313 AWV524312:AWV524313 BGR524312:BGR524313 BQN524312:BQN524313 CAJ524312:CAJ524313 CKF524312:CKF524313 CUB524312:CUB524313 DDX524312:DDX524313 DNT524312:DNT524313 DXP524312:DXP524313 EHL524312:EHL524313 ERH524312:ERH524313 FBD524312:FBD524313 FKZ524312:FKZ524313 FUV524312:FUV524313 GER524312:GER524313 GON524312:GON524313 GYJ524312:GYJ524313 HIF524312:HIF524313 HSB524312:HSB524313 IBX524312:IBX524313 ILT524312:ILT524313 IVP524312:IVP524313 JFL524312:JFL524313 JPH524312:JPH524313 JZD524312:JZD524313 KIZ524312:KIZ524313 KSV524312:KSV524313 LCR524312:LCR524313 LMN524312:LMN524313 LWJ524312:LWJ524313 MGF524312:MGF524313 MQB524312:MQB524313 MZX524312:MZX524313 NJT524312:NJT524313 NTP524312:NTP524313 ODL524312:ODL524313 ONH524312:ONH524313 OXD524312:OXD524313 PGZ524312:PGZ524313 PQV524312:PQV524313 QAR524312:QAR524313 QKN524312:QKN524313 QUJ524312:QUJ524313 REF524312:REF524313 ROB524312:ROB524313 RXX524312:RXX524313 SHT524312:SHT524313 SRP524312:SRP524313 TBL524312:TBL524313 TLH524312:TLH524313 TVD524312:TVD524313 UEZ524312:UEZ524313 UOV524312:UOV524313 UYR524312:UYR524313 VIN524312:VIN524313 VSJ524312:VSJ524313 WCF524312:WCF524313 WMB524312:WMB524313 WVX524312:WVX524313 W589848:W589849 JL589848:JL589849 TH589848:TH589849 ADD589848:ADD589849 AMZ589848:AMZ589849 AWV589848:AWV589849 BGR589848:BGR589849 BQN589848:BQN589849 CAJ589848:CAJ589849 CKF589848:CKF589849 CUB589848:CUB589849 DDX589848:DDX589849 DNT589848:DNT589849 DXP589848:DXP589849 EHL589848:EHL589849 ERH589848:ERH589849 FBD589848:FBD589849 FKZ589848:FKZ589849 FUV589848:FUV589849 GER589848:GER589849 GON589848:GON589849 GYJ589848:GYJ589849 HIF589848:HIF589849 HSB589848:HSB589849 IBX589848:IBX589849 ILT589848:ILT589849 IVP589848:IVP589849 JFL589848:JFL589849 JPH589848:JPH589849 JZD589848:JZD589849 KIZ589848:KIZ589849 KSV589848:KSV589849 LCR589848:LCR589849 LMN589848:LMN589849 LWJ589848:LWJ589849 MGF589848:MGF589849 MQB589848:MQB589849 MZX589848:MZX589849 NJT589848:NJT589849 NTP589848:NTP589849 ODL589848:ODL589849 ONH589848:ONH589849 OXD589848:OXD589849 PGZ589848:PGZ589849 PQV589848:PQV589849 QAR589848:QAR589849 QKN589848:QKN589849 QUJ589848:QUJ589849 REF589848:REF589849 ROB589848:ROB589849 RXX589848:RXX589849 SHT589848:SHT589849 SRP589848:SRP589849 TBL589848:TBL589849 TLH589848:TLH589849 TVD589848:TVD589849 UEZ589848:UEZ589849 UOV589848:UOV589849 UYR589848:UYR589849 VIN589848:VIN589849 VSJ589848:VSJ589849 WCF589848:WCF589849 WMB589848:WMB589849 WVX589848:WVX589849 W655384:W655385 JL655384:JL655385 TH655384:TH655385 ADD655384:ADD655385 AMZ655384:AMZ655385 AWV655384:AWV655385 BGR655384:BGR655385 BQN655384:BQN655385 CAJ655384:CAJ655385 CKF655384:CKF655385 CUB655384:CUB655385 DDX655384:DDX655385 DNT655384:DNT655385 DXP655384:DXP655385 EHL655384:EHL655385 ERH655384:ERH655385 FBD655384:FBD655385 FKZ655384:FKZ655385 FUV655384:FUV655385 GER655384:GER655385 GON655384:GON655385 GYJ655384:GYJ655385 HIF655384:HIF655385 HSB655384:HSB655385 IBX655384:IBX655385 ILT655384:ILT655385 IVP655384:IVP655385 JFL655384:JFL655385 JPH655384:JPH655385 JZD655384:JZD655385 KIZ655384:KIZ655385 KSV655384:KSV655385 LCR655384:LCR655385 LMN655384:LMN655385 LWJ655384:LWJ655385 MGF655384:MGF655385 MQB655384:MQB655385 MZX655384:MZX655385 NJT655384:NJT655385 NTP655384:NTP655385 ODL655384:ODL655385 ONH655384:ONH655385 OXD655384:OXD655385 PGZ655384:PGZ655385 PQV655384:PQV655385 QAR655384:QAR655385 QKN655384:QKN655385 QUJ655384:QUJ655385 REF655384:REF655385 ROB655384:ROB655385 RXX655384:RXX655385 SHT655384:SHT655385 SRP655384:SRP655385 TBL655384:TBL655385 TLH655384:TLH655385 TVD655384:TVD655385 UEZ655384:UEZ655385 UOV655384:UOV655385 UYR655384:UYR655385 VIN655384:VIN655385 VSJ655384:VSJ655385 WCF655384:WCF655385 WMB655384:WMB655385 WVX655384:WVX655385 W720920:W720921 JL720920:JL720921 TH720920:TH720921 ADD720920:ADD720921 AMZ720920:AMZ720921 AWV720920:AWV720921 BGR720920:BGR720921 BQN720920:BQN720921 CAJ720920:CAJ720921 CKF720920:CKF720921 CUB720920:CUB720921 DDX720920:DDX720921 DNT720920:DNT720921 DXP720920:DXP720921 EHL720920:EHL720921 ERH720920:ERH720921 FBD720920:FBD720921 FKZ720920:FKZ720921 FUV720920:FUV720921 GER720920:GER720921 GON720920:GON720921 GYJ720920:GYJ720921 HIF720920:HIF720921 HSB720920:HSB720921 IBX720920:IBX720921 ILT720920:ILT720921 IVP720920:IVP720921 JFL720920:JFL720921 JPH720920:JPH720921 JZD720920:JZD720921 KIZ720920:KIZ720921 KSV720920:KSV720921 LCR720920:LCR720921 LMN720920:LMN720921 LWJ720920:LWJ720921 MGF720920:MGF720921 MQB720920:MQB720921 MZX720920:MZX720921 NJT720920:NJT720921 NTP720920:NTP720921 ODL720920:ODL720921 ONH720920:ONH720921 OXD720920:OXD720921 PGZ720920:PGZ720921 PQV720920:PQV720921 QAR720920:QAR720921 QKN720920:QKN720921 QUJ720920:QUJ720921 REF720920:REF720921 ROB720920:ROB720921 RXX720920:RXX720921 SHT720920:SHT720921 SRP720920:SRP720921 TBL720920:TBL720921 TLH720920:TLH720921 TVD720920:TVD720921 UEZ720920:UEZ720921 UOV720920:UOV720921 UYR720920:UYR720921 VIN720920:VIN720921 VSJ720920:VSJ720921 WCF720920:WCF720921 WMB720920:WMB720921 WVX720920:WVX720921 W786456:W786457 JL786456:JL786457 TH786456:TH786457 ADD786456:ADD786457 AMZ786456:AMZ786457 AWV786456:AWV786457 BGR786456:BGR786457 BQN786456:BQN786457 CAJ786456:CAJ786457 CKF786456:CKF786457 CUB786456:CUB786457 DDX786456:DDX786457 DNT786456:DNT786457 DXP786456:DXP786457 EHL786456:EHL786457 ERH786456:ERH786457 FBD786456:FBD786457 FKZ786456:FKZ786457 FUV786456:FUV786457 GER786456:GER786457 GON786456:GON786457 GYJ786456:GYJ786457 HIF786456:HIF786457 HSB786456:HSB786457 IBX786456:IBX786457 ILT786456:ILT786457 IVP786456:IVP786457 JFL786456:JFL786457 JPH786456:JPH786457 JZD786456:JZD786457 KIZ786456:KIZ786457 KSV786456:KSV786457 LCR786456:LCR786457 LMN786456:LMN786457 LWJ786456:LWJ786457 MGF786456:MGF786457 MQB786456:MQB786457 MZX786456:MZX786457 NJT786456:NJT786457 NTP786456:NTP786457 ODL786456:ODL786457 ONH786456:ONH786457 OXD786456:OXD786457 PGZ786456:PGZ786457 PQV786456:PQV786457 QAR786456:QAR786457 QKN786456:QKN786457 QUJ786456:QUJ786457 REF786456:REF786457 ROB786456:ROB786457 RXX786456:RXX786457 SHT786456:SHT786457 SRP786456:SRP786457 TBL786456:TBL786457 TLH786456:TLH786457 TVD786456:TVD786457 UEZ786456:UEZ786457 UOV786456:UOV786457 UYR786456:UYR786457 VIN786456:VIN786457 VSJ786456:VSJ786457 WCF786456:WCF786457 WMB786456:WMB786457 WVX786456:WVX786457 W851992:W851993 JL851992:JL851993 TH851992:TH851993 ADD851992:ADD851993 AMZ851992:AMZ851993 AWV851992:AWV851993 BGR851992:BGR851993 BQN851992:BQN851993 CAJ851992:CAJ851993 CKF851992:CKF851993 CUB851992:CUB851993 DDX851992:DDX851993 DNT851992:DNT851993 DXP851992:DXP851993 EHL851992:EHL851993 ERH851992:ERH851993 FBD851992:FBD851993 FKZ851992:FKZ851993 FUV851992:FUV851993 GER851992:GER851993 GON851992:GON851993 GYJ851992:GYJ851993 HIF851992:HIF851993 HSB851992:HSB851993 IBX851992:IBX851993 ILT851992:ILT851993 IVP851992:IVP851993 JFL851992:JFL851993 JPH851992:JPH851993 JZD851992:JZD851993 KIZ851992:KIZ851993 KSV851992:KSV851993 LCR851992:LCR851993 LMN851992:LMN851993 LWJ851992:LWJ851993 MGF851992:MGF851993 MQB851992:MQB851993 MZX851992:MZX851993 NJT851992:NJT851993 NTP851992:NTP851993 ODL851992:ODL851993 ONH851992:ONH851993 OXD851992:OXD851993 PGZ851992:PGZ851993 PQV851992:PQV851993 QAR851992:QAR851993 QKN851992:QKN851993 QUJ851992:QUJ851993 REF851992:REF851993 ROB851992:ROB851993 RXX851992:RXX851993 SHT851992:SHT851993 SRP851992:SRP851993 TBL851992:TBL851993 TLH851992:TLH851993 TVD851992:TVD851993 UEZ851992:UEZ851993 UOV851992:UOV851993 UYR851992:UYR851993 VIN851992:VIN851993 VSJ851992:VSJ851993 WCF851992:WCF851993 WMB851992:WMB851993 WVX851992:WVX851993 W917528:W917529 JL917528:JL917529 TH917528:TH917529 ADD917528:ADD917529 AMZ917528:AMZ917529 AWV917528:AWV917529 BGR917528:BGR917529 BQN917528:BQN917529 CAJ917528:CAJ917529 CKF917528:CKF917529 CUB917528:CUB917529 DDX917528:DDX917529 DNT917528:DNT917529 DXP917528:DXP917529 EHL917528:EHL917529 ERH917528:ERH917529 FBD917528:FBD917529 FKZ917528:FKZ917529 FUV917528:FUV917529 GER917528:GER917529 GON917528:GON917529 GYJ917528:GYJ917529 HIF917528:HIF917529 HSB917528:HSB917529 IBX917528:IBX917529 ILT917528:ILT917529 IVP917528:IVP917529 JFL917528:JFL917529 JPH917528:JPH917529 JZD917528:JZD917529 KIZ917528:KIZ917529 KSV917528:KSV917529 LCR917528:LCR917529 LMN917528:LMN917529 LWJ917528:LWJ917529 MGF917528:MGF917529 MQB917528:MQB917529 MZX917528:MZX917529 NJT917528:NJT917529 NTP917528:NTP917529 ODL917528:ODL917529 ONH917528:ONH917529 OXD917528:OXD917529 PGZ917528:PGZ917529 PQV917528:PQV917529 QAR917528:QAR917529 QKN917528:QKN917529 QUJ917528:QUJ917529 REF917528:REF917529 ROB917528:ROB917529 RXX917528:RXX917529 SHT917528:SHT917529 SRP917528:SRP917529 TBL917528:TBL917529 TLH917528:TLH917529 TVD917528:TVD917529 UEZ917528:UEZ917529 UOV917528:UOV917529 UYR917528:UYR917529 VIN917528:VIN917529 VSJ917528:VSJ917529 WCF917528:WCF917529 WMB917528:WMB917529 WVX917528:WVX917529 W983064:W983065 JL983064:JL983065 TH983064:TH983065 ADD983064:ADD983065 AMZ983064:AMZ983065 AWV983064:AWV983065 BGR983064:BGR983065 BQN983064:BQN983065 CAJ983064:CAJ983065 CKF983064:CKF983065 CUB983064:CUB983065 DDX983064:DDX983065 DNT983064:DNT983065 DXP983064:DXP983065 EHL983064:EHL983065 ERH983064:ERH983065 FBD983064:FBD983065 FKZ983064:FKZ983065 FUV983064:FUV983065 GER983064:GER983065 GON983064:GON983065 GYJ983064:GYJ983065 HIF983064:HIF983065 HSB983064:HSB983065 IBX983064:IBX983065 ILT983064:ILT983065 IVP983064:IVP983065 JFL983064:JFL983065 JPH983064:JPH983065 JZD983064:JZD983065 KIZ983064:KIZ983065 KSV983064:KSV983065 LCR983064:LCR983065 LMN983064:LMN983065 LWJ983064:LWJ983065 MGF983064:MGF983065 MQB983064:MQB983065 MZX983064:MZX983065 NJT983064:NJT983065 NTP983064:NTP983065 ODL983064:ODL983065 ONH983064:ONH983065 OXD983064:OXD983065 PGZ983064:PGZ983065 PQV983064:PQV983065 QAR983064:QAR983065 QKN983064:QKN983065 QUJ983064:QUJ983065 REF983064:REF983065 ROB983064:ROB983065 RXX983064:RXX983065 SHT983064:SHT983065 SRP983064:SRP983065 TBL983064:TBL983065 TLH983064:TLH983065 TVD983064:TVD983065 UEZ983064:UEZ983065 UOV983064:UOV983065 UYR983064:UYR983065 VIN983064:VIN983065 VSJ983064:VSJ983065 WCF983064:WCF983065 WMB983064:WMB983065 WVX983064:WVX98306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W24:W25 WVZ983064:WVZ983065 Y65560:Y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Y131096:Y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Y196632:Y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Y262168:Y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Y327704:Y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Y393240:Y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Y458776:Y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Y524312:Y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Y589848:Y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Y655384:Y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Y720920:Y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Y786456:Y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Y851992:Y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Y917528:Y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Y983064:Y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JL24:JL25"/>
    <dataValidation allowBlank="1" promptTitle="checkPeriodRange" sqref="TG24:TG25 ADC24:ADC25 AMY24:AMY25 AWU24:AWU25 BGQ24:BGQ25 BQM24:BQM25 CAI24:CAI25 CKE24:CKE25 CUA24:CUA25 DDW24:DDW25 DNS24:DNS25 DXO24:DXO25 EHK24:EHK25 ERG24:ERG25 FBC24:FBC25 FKY24:FKY25 FUU24:FUU25 GEQ24:GEQ25 GOM24:GOM25 GYI24:GYI25 HIE24:HIE25 HSA24:HSA25 IBW24:IBW25 ILS24:ILS25 IVO24:IVO25 JFK24:JFK25 JPG24:JPG25 JZC24:JZC25 KIY24:KIY25 KSU24:KSU25 LCQ24:LCQ25 LMM24:LMM25 LWI24:LWI25 MGE24:MGE25 MQA24:MQA25 MZW24:MZW25 NJS24:NJS25 NTO24:NTO25 ODK24:ODK25 ONG24:ONG25 OXC24:OXC25 PGY24:PGY25 PQU24:PQU25 QAQ24:QAQ25 QKM24:QKM25 QUI24:QUI25 REE24:REE25 ROA24:ROA25 RXW24:RXW25 SHS24:SHS25 SRO24:SRO25 TBK24:TBK25 TLG24:TLG25 TVC24:TVC25 UEY24:UEY25 UOU24:UOU25 UYQ24:UYQ25 VIM24:VIM25 VSI24:VSI25 WCE24:WCE25 WMA24:WMA25 WVW24:WVW25 V24:V25 WVW983064:WVW983065 V65560:V65561 JK65560:JK65561 TG65560:TG65561 ADC65560:ADC65561 AMY65560:AMY65561 AWU65560:AWU65561 BGQ65560:BGQ65561 BQM65560:BQM65561 CAI65560:CAI65561 CKE65560:CKE65561 CUA65560:CUA65561 DDW65560:DDW65561 DNS65560:DNS65561 DXO65560:DXO65561 EHK65560:EHK65561 ERG65560:ERG65561 FBC65560:FBC65561 FKY65560:FKY65561 FUU65560:FUU65561 GEQ65560:GEQ65561 GOM65560:GOM65561 GYI65560:GYI65561 HIE65560:HIE65561 HSA65560:HSA65561 IBW65560:IBW65561 ILS65560:ILS65561 IVO65560:IVO65561 JFK65560:JFK65561 JPG65560:JPG65561 JZC65560:JZC65561 KIY65560:KIY65561 KSU65560:KSU65561 LCQ65560:LCQ65561 LMM65560:LMM65561 LWI65560:LWI65561 MGE65560:MGE65561 MQA65560:MQA65561 MZW65560:MZW65561 NJS65560:NJS65561 NTO65560:NTO65561 ODK65560:ODK65561 ONG65560:ONG65561 OXC65560:OXC65561 PGY65560:PGY65561 PQU65560:PQU65561 QAQ65560:QAQ65561 QKM65560:QKM65561 QUI65560:QUI65561 REE65560:REE65561 ROA65560:ROA65561 RXW65560:RXW65561 SHS65560:SHS65561 SRO65560:SRO65561 TBK65560:TBK65561 TLG65560:TLG65561 TVC65560:TVC65561 UEY65560:UEY65561 UOU65560:UOU65561 UYQ65560:UYQ65561 VIM65560:VIM65561 VSI65560:VSI65561 WCE65560:WCE65561 WMA65560:WMA65561 WVW65560:WVW65561 V131096:V131097 JK131096:JK131097 TG131096:TG131097 ADC131096:ADC131097 AMY131096:AMY131097 AWU131096:AWU131097 BGQ131096:BGQ131097 BQM131096:BQM131097 CAI131096:CAI131097 CKE131096:CKE131097 CUA131096:CUA131097 DDW131096:DDW131097 DNS131096:DNS131097 DXO131096:DXO131097 EHK131096:EHK131097 ERG131096:ERG131097 FBC131096:FBC131097 FKY131096:FKY131097 FUU131096:FUU131097 GEQ131096:GEQ131097 GOM131096:GOM131097 GYI131096:GYI131097 HIE131096:HIE131097 HSA131096:HSA131097 IBW131096:IBW131097 ILS131096:ILS131097 IVO131096:IVO131097 JFK131096:JFK131097 JPG131096:JPG131097 JZC131096:JZC131097 KIY131096:KIY131097 KSU131096:KSU131097 LCQ131096:LCQ131097 LMM131096:LMM131097 LWI131096:LWI131097 MGE131096:MGE131097 MQA131096:MQA131097 MZW131096:MZW131097 NJS131096:NJS131097 NTO131096:NTO131097 ODK131096:ODK131097 ONG131096:ONG131097 OXC131096:OXC131097 PGY131096:PGY131097 PQU131096:PQU131097 QAQ131096:QAQ131097 QKM131096:QKM131097 QUI131096:QUI131097 REE131096:REE131097 ROA131096:ROA131097 RXW131096:RXW131097 SHS131096:SHS131097 SRO131096:SRO131097 TBK131096:TBK131097 TLG131096:TLG131097 TVC131096:TVC131097 UEY131096:UEY131097 UOU131096:UOU131097 UYQ131096:UYQ131097 VIM131096:VIM131097 VSI131096:VSI131097 WCE131096:WCE131097 WMA131096:WMA131097 WVW131096:WVW131097 V196632:V196633 JK196632:JK196633 TG196632:TG196633 ADC196632:ADC196633 AMY196632:AMY196633 AWU196632:AWU196633 BGQ196632:BGQ196633 BQM196632:BQM196633 CAI196632:CAI196633 CKE196632:CKE196633 CUA196632:CUA196633 DDW196632:DDW196633 DNS196632:DNS196633 DXO196632:DXO196633 EHK196632:EHK196633 ERG196632:ERG196633 FBC196632:FBC196633 FKY196632:FKY196633 FUU196632:FUU196633 GEQ196632:GEQ196633 GOM196632:GOM196633 GYI196632:GYI196633 HIE196632:HIE196633 HSA196632:HSA196633 IBW196632:IBW196633 ILS196632:ILS196633 IVO196632:IVO196633 JFK196632:JFK196633 JPG196632:JPG196633 JZC196632:JZC196633 KIY196632:KIY196633 KSU196632:KSU196633 LCQ196632:LCQ196633 LMM196632:LMM196633 LWI196632:LWI196633 MGE196632:MGE196633 MQA196632:MQA196633 MZW196632:MZW196633 NJS196632:NJS196633 NTO196632:NTO196633 ODK196632:ODK196633 ONG196632:ONG196633 OXC196632:OXC196633 PGY196632:PGY196633 PQU196632:PQU196633 QAQ196632:QAQ196633 QKM196632:QKM196633 QUI196632:QUI196633 REE196632:REE196633 ROA196632:ROA196633 RXW196632:RXW196633 SHS196632:SHS196633 SRO196632:SRO196633 TBK196632:TBK196633 TLG196632:TLG196633 TVC196632:TVC196633 UEY196632:UEY196633 UOU196632:UOU196633 UYQ196632:UYQ196633 VIM196632:VIM196633 VSI196632:VSI196633 WCE196632:WCE196633 WMA196632:WMA196633 WVW196632:WVW196633 V262168:V262169 JK262168:JK262169 TG262168:TG262169 ADC262168:ADC262169 AMY262168:AMY262169 AWU262168:AWU262169 BGQ262168:BGQ262169 BQM262168:BQM262169 CAI262168:CAI262169 CKE262168:CKE262169 CUA262168:CUA262169 DDW262168:DDW262169 DNS262168:DNS262169 DXO262168:DXO262169 EHK262168:EHK262169 ERG262168:ERG262169 FBC262168:FBC262169 FKY262168:FKY262169 FUU262168:FUU262169 GEQ262168:GEQ262169 GOM262168:GOM262169 GYI262168:GYI262169 HIE262168:HIE262169 HSA262168:HSA262169 IBW262168:IBW262169 ILS262168:ILS262169 IVO262168:IVO262169 JFK262168:JFK262169 JPG262168:JPG262169 JZC262168:JZC262169 KIY262168:KIY262169 KSU262168:KSU262169 LCQ262168:LCQ262169 LMM262168:LMM262169 LWI262168:LWI262169 MGE262168:MGE262169 MQA262168:MQA262169 MZW262168:MZW262169 NJS262168:NJS262169 NTO262168:NTO262169 ODK262168:ODK262169 ONG262168:ONG262169 OXC262168:OXC262169 PGY262168:PGY262169 PQU262168:PQU262169 QAQ262168:QAQ262169 QKM262168:QKM262169 QUI262168:QUI262169 REE262168:REE262169 ROA262168:ROA262169 RXW262168:RXW262169 SHS262168:SHS262169 SRO262168:SRO262169 TBK262168:TBK262169 TLG262168:TLG262169 TVC262168:TVC262169 UEY262168:UEY262169 UOU262168:UOU262169 UYQ262168:UYQ262169 VIM262168:VIM262169 VSI262168:VSI262169 WCE262168:WCE262169 WMA262168:WMA262169 WVW262168:WVW262169 V327704:V327705 JK327704:JK327705 TG327704:TG327705 ADC327704:ADC327705 AMY327704:AMY327705 AWU327704:AWU327705 BGQ327704:BGQ327705 BQM327704:BQM327705 CAI327704:CAI327705 CKE327704:CKE327705 CUA327704:CUA327705 DDW327704:DDW327705 DNS327704:DNS327705 DXO327704:DXO327705 EHK327704:EHK327705 ERG327704:ERG327705 FBC327704:FBC327705 FKY327704:FKY327705 FUU327704:FUU327705 GEQ327704:GEQ327705 GOM327704:GOM327705 GYI327704:GYI327705 HIE327704:HIE327705 HSA327704:HSA327705 IBW327704:IBW327705 ILS327704:ILS327705 IVO327704:IVO327705 JFK327704:JFK327705 JPG327704:JPG327705 JZC327704:JZC327705 KIY327704:KIY327705 KSU327704:KSU327705 LCQ327704:LCQ327705 LMM327704:LMM327705 LWI327704:LWI327705 MGE327704:MGE327705 MQA327704:MQA327705 MZW327704:MZW327705 NJS327704:NJS327705 NTO327704:NTO327705 ODK327704:ODK327705 ONG327704:ONG327705 OXC327704:OXC327705 PGY327704:PGY327705 PQU327704:PQU327705 QAQ327704:QAQ327705 QKM327704:QKM327705 QUI327704:QUI327705 REE327704:REE327705 ROA327704:ROA327705 RXW327704:RXW327705 SHS327704:SHS327705 SRO327704:SRO327705 TBK327704:TBK327705 TLG327704:TLG327705 TVC327704:TVC327705 UEY327704:UEY327705 UOU327704:UOU327705 UYQ327704:UYQ327705 VIM327704:VIM327705 VSI327704:VSI327705 WCE327704:WCE327705 WMA327704:WMA327705 WVW327704:WVW327705 V393240:V393241 JK393240:JK393241 TG393240:TG393241 ADC393240:ADC393241 AMY393240:AMY393241 AWU393240:AWU393241 BGQ393240:BGQ393241 BQM393240:BQM393241 CAI393240:CAI393241 CKE393240:CKE393241 CUA393240:CUA393241 DDW393240:DDW393241 DNS393240:DNS393241 DXO393240:DXO393241 EHK393240:EHK393241 ERG393240:ERG393241 FBC393240:FBC393241 FKY393240:FKY393241 FUU393240:FUU393241 GEQ393240:GEQ393241 GOM393240:GOM393241 GYI393240:GYI393241 HIE393240:HIE393241 HSA393240:HSA393241 IBW393240:IBW393241 ILS393240:ILS393241 IVO393240:IVO393241 JFK393240:JFK393241 JPG393240:JPG393241 JZC393240:JZC393241 KIY393240:KIY393241 KSU393240:KSU393241 LCQ393240:LCQ393241 LMM393240:LMM393241 LWI393240:LWI393241 MGE393240:MGE393241 MQA393240:MQA393241 MZW393240:MZW393241 NJS393240:NJS393241 NTO393240:NTO393241 ODK393240:ODK393241 ONG393240:ONG393241 OXC393240:OXC393241 PGY393240:PGY393241 PQU393240:PQU393241 QAQ393240:QAQ393241 QKM393240:QKM393241 QUI393240:QUI393241 REE393240:REE393241 ROA393240:ROA393241 RXW393240:RXW393241 SHS393240:SHS393241 SRO393240:SRO393241 TBK393240:TBK393241 TLG393240:TLG393241 TVC393240:TVC393241 UEY393240:UEY393241 UOU393240:UOU393241 UYQ393240:UYQ393241 VIM393240:VIM393241 VSI393240:VSI393241 WCE393240:WCE393241 WMA393240:WMA393241 WVW393240:WVW393241 V458776:V458777 JK458776:JK458777 TG458776:TG458777 ADC458776:ADC458777 AMY458776:AMY458777 AWU458776:AWU458777 BGQ458776:BGQ458777 BQM458776:BQM458777 CAI458776:CAI458777 CKE458776:CKE458777 CUA458776:CUA458777 DDW458776:DDW458777 DNS458776:DNS458777 DXO458776:DXO458777 EHK458776:EHK458777 ERG458776:ERG458777 FBC458776:FBC458777 FKY458776:FKY458777 FUU458776:FUU458777 GEQ458776:GEQ458777 GOM458776:GOM458777 GYI458776:GYI458777 HIE458776:HIE458777 HSA458776:HSA458777 IBW458776:IBW458777 ILS458776:ILS458777 IVO458776:IVO458777 JFK458776:JFK458777 JPG458776:JPG458777 JZC458776:JZC458777 KIY458776:KIY458777 KSU458776:KSU458777 LCQ458776:LCQ458777 LMM458776:LMM458777 LWI458776:LWI458777 MGE458776:MGE458777 MQA458776:MQA458777 MZW458776:MZW458777 NJS458776:NJS458777 NTO458776:NTO458777 ODK458776:ODK458777 ONG458776:ONG458777 OXC458776:OXC458777 PGY458776:PGY458777 PQU458776:PQU458777 QAQ458776:QAQ458777 QKM458776:QKM458777 QUI458776:QUI458777 REE458776:REE458777 ROA458776:ROA458777 RXW458776:RXW458777 SHS458776:SHS458777 SRO458776:SRO458777 TBK458776:TBK458777 TLG458776:TLG458777 TVC458776:TVC458777 UEY458776:UEY458777 UOU458776:UOU458777 UYQ458776:UYQ458777 VIM458776:VIM458777 VSI458776:VSI458777 WCE458776:WCE458777 WMA458776:WMA458777 WVW458776:WVW458777 V524312:V524313 JK524312:JK524313 TG524312:TG524313 ADC524312:ADC524313 AMY524312:AMY524313 AWU524312:AWU524313 BGQ524312:BGQ524313 BQM524312:BQM524313 CAI524312:CAI524313 CKE524312:CKE524313 CUA524312:CUA524313 DDW524312:DDW524313 DNS524312:DNS524313 DXO524312:DXO524313 EHK524312:EHK524313 ERG524312:ERG524313 FBC524312:FBC524313 FKY524312:FKY524313 FUU524312:FUU524313 GEQ524312:GEQ524313 GOM524312:GOM524313 GYI524312:GYI524313 HIE524312:HIE524313 HSA524312:HSA524313 IBW524312:IBW524313 ILS524312:ILS524313 IVO524312:IVO524313 JFK524312:JFK524313 JPG524312:JPG524313 JZC524312:JZC524313 KIY524312:KIY524313 KSU524312:KSU524313 LCQ524312:LCQ524313 LMM524312:LMM524313 LWI524312:LWI524313 MGE524312:MGE524313 MQA524312:MQA524313 MZW524312:MZW524313 NJS524312:NJS524313 NTO524312:NTO524313 ODK524312:ODK524313 ONG524312:ONG524313 OXC524312:OXC524313 PGY524312:PGY524313 PQU524312:PQU524313 QAQ524312:QAQ524313 QKM524312:QKM524313 QUI524312:QUI524313 REE524312:REE524313 ROA524312:ROA524313 RXW524312:RXW524313 SHS524312:SHS524313 SRO524312:SRO524313 TBK524312:TBK524313 TLG524312:TLG524313 TVC524312:TVC524313 UEY524312:UEY524313 UOU524312:UOU524313 UYQ524312:UYQ524313 VIM524312:VIM524313 VSI524312:VSI524313 WCE524312:WCE524313 WMA524312:WMA524313 WVW524312:WVW524313 V589848:V589849 JK589848:JK589849 TG589848:TG589849 ADC589848:ADC589849 AMY589848:AMY589849 AWU589848:AWU589849 BGQ589848:BGQ589849 BQM589848:BQM589849 CAI589848:CAI589849 CKE589848:CKE589849 CUA589848:CUA589849 DDW589848:DDW589849 DNS589848:DNS589849 DXO589848:DXO589849 EHK589848:EHK589849 ERG589848:ERG589849 FBC589848:FBC589849 FKY589848:FKY589849 FUU589848:FUU589849 GEQ589848:GEQ589849 GOM589848:GOM589849 GYI589848:GYI589849 HIE589848:HIE589849 HSA589848:HSA589849 IBW589848:IBW589849 ILS589848:ILS589849 IVO589848:IVO589849 JFK589848:JFK589849 JPG589848:JPG589849 JZC589848:JZC589849 KIY589848:KIY589849 KSU589848:KSU589849 LCQ589848:LCQ589849 LMM589848:LMM589849 LWI589848:LWI589849 MGE589848:MGE589849 MQA589848:MQA589849 MZW589848:MZW589849 NJS589848:NJS589849 NTO589848:NTO589849 ODK589848:ODK589849 ONG589848:ONG589849 OXC589848:OXC589849 PGY589848:PGY589849 PQU589848:PQU589849 QAQ589848:QAQ589849 QKM589848:QKM589849 QUI589848:QUI589849 REE589848:REE589849 ROA589848:ROA589849 RXW589848:RXW589849 SHS589848:SHS589849 SRO589848:SRO589849 TBK589848:TBK589849 TLG589848:TLG589849 TVC589848:TVC589849 UEY589848:UEY589849 UOU589848:UOU589849 UYQ589848:UYQ589849 VIM589848:VIM589849 VSI589848:VSI589849 WCE589848:WCE589849 WMA589848:WMA589849 WVW589848:WVW589849 V655384:V655385 JK655384:JK655385 TG655384:TG655385 ADC655384:ADC655385 AMY655384:AMY655385 AWU655384:AWU655385 BGQ655384:BGQ655385 BQM655384:BQM655385 CAI655384:CAI655385 CKE655384:CKE655385 CUA655384:CUA655385 DDW655384:DDW655385 DNS655384:DNS655385 DXO655384:DXO655385 EHK655384:EHK655385 ERG655384:ERG655385 FBC655384:FBC655385 FKY655384:FKY655385 FUU655384:FUU655385 GEQ655384:GEQ655385 GOM655384:GOM655385 GYI655384:GYI655385 HIE655384:HIE655385 HSA655384:HSA655385 IBW655384:IBW655385 ILS655384:ILS655385 IVO655384:IVO655385 JFK655384:JFK655385 JPG655384:JPG655385 JZC655384:JZC655385 KIY655384:KIY655385 KSU655384:KSU655385 LCQ655384:LCQ655385 LMM655384:LMM655385 LWI655384:LWI655385 MGE655384:MGE655385 MQA655384:MQA655385 MZW655384:MZW655385 NJS655384:NJS655385 NTO655384:NTO655385 ODK655384:ODK655385 ONG655384:ONG655385 OXC655384:OXC655385 PGY655384:PGY655385 PQU655384:PQU655385 QAQ655384:QAQ655385 QKM655384:QKM655385 QUI655384:QUI655385 REE655384:REE655385 ROA655384:ROA655385 RXW655384:RXW655385 SHS655384:SHS655385 SRO655384:SRO655385 TBK655384:TBK655385 TLG655384:TLG655385 TVC655384:TVC655385 UEY655384:UEY655385 UOU655384:UOU655385 UYQ655384:UYQ655385 VIM655384:VIM655385 VSI655384:VSI655385 WCE655384:WCE655385 WMA655384:WMA655385 WVW655384:WVW655385 V720920:V720921 JK720920:JK720921 TG720920:TG720921 ADC720920:ADC720921 AMY720920:AMY720921 AWU720920:AWU720921 BGQ720920:BGQ720921 BQM720920:BQM720921 CAI720920:CAI720921 CKE720920:CKE720921 CUA720920:CUA720921 DDW720920:DDW720921 DNS720920:DNS720921 DXO720920:DXO720921 EHK720920:EHK720921 ERG720920:ERG720921 FBC720920:FBC720921 FKY720920:FKY720921 FUU720920:FUU720921 GEQ720920:GEQ720921 GOM720920:GOM720921 GYI720920:GYI720921 HIE720920:HIE720921 HSA720920:HSA720921 IBW720920:IBW720921 ILS720920:ILS720921 IVO720920:IVO720921 JFK720920:JFK720921 JPG720920:JPG720921 JZC720920:JZC720921 KIY720920:KIY720921 KSU720920:KSU720921 LCQ720920:LCQ720921 LMM720920:LMM720921 LWI720920:LWI720921 MGE720920:MGE720921 MQA720920:MQA720921 MZW720920:MZW720921 NJS720920:NJS720921 NTO720920:NTO720921 ODK720920:ODK720921 ONG720920:ONG720921 OXC720920:OXC720921 PGY720920:PGY720921 PQU720920:PQU720921 QAQ720920:QAQ720921 QKM720920:QKM720921 QUI720920:QUI720921 REE720920:REE720921 ROA720920:ROA720921 RXW720920:RXW720921 SHS720920:SHS720921 SRO720920:SRO720921 TBK720920:TBK720921 TLG720920:TLG720921 TVC720920:TVC720921 UEY720920:UEY720921 UOU720920:UOU720921 UYQ720920:UYQ720921 VIM720920:VIM720921 VSI720920:VSI720921 WCE720920:WCE720921 WMA720920:WMA720921 WVW720920:WVW720921 V786456:V786457 JK786456:JK786457 TG786456:TG786457 ADC786456:ADC786457 AMY786456:AMY786457 AWU786456:AWU786457 BGQ786456:BGQ786457 BQM786456:BQM786457 CAI786456:CAI786457 CKE786456:CKE786457 CUA786456:CUA786457 DDW786456:DDW786457 DNS786456:DNS786457 DXO786456:DXO786457 EHK786456:EHK786457 ERG786456:ERG786457 FBC786456:FBC786457 FKY786456:FKY786457 FUU786456:FUU786457 GEQ786456:GEQ786457 GOM786456:GOM786457 GYI786456:GYI786457 HIE786456:HIE786457 HSA786456:HSA786457 IBW786456:IBW786457 ILS786456:ILS786457 IVO786456:IVO786457 JFK786456:JFK786457 JPG786456:JPG786457 JZC786456:JZC786457 KIY786456:KIY786457 KSU786456:KSU786457 LCQ786456:LCQ786457 LMM786456:LMM786457 LWI786456:LWI786457 MGE786456:MGE786457 MQA786456:MQA786457 MZW786456:MZW786457 NJS786456:NJS786457 NTO786456:NTO786457 ODK786456:ODK786457 ONG786456:ONG786457 OXC786456:OXC786457 PGY786456:PGY786457 PQU786456:PQU786457 QAQ786456:QAQ786457 QKM786456:QKM786457 QUI786456:QUI786457 REE786456:REE786457 ROA786456:ROA786457 RXW786456:RXW786457 SHS786456:SHS786457 SRO786456:SRO786457 TBK786456:TBK786457 TLG786456:TLG786457 TVC786456:TVC786457 UEY786456:UEY786457 UOU786456:UOU786457 UYQ786456:UYQ786457 VIM786456:VIM786457 VSI786456:VSI786457 WCE786456:WCE786457 WMA786456:WMA786457 WVW786456:WVW786457 V851992:V851993 JK851992:JK851993 TG851992:TG851993 ADC851992:ADC851993 AMY851992:AMY851993 AWU851992:AWU851993 BGQ851992:BGQ851993 BQM851992:BQM851993 CAI851992:CAI851993 CKE851992:CKE851993 CUA851992:CUA851993 DDW851992:DDW851993 DNS851992:DNS851993 DXO851992:DXO851993 EHK851992:EHK851993 ERG851992:ERG851993 FBC851992:FBC851993 FKY851992:FKY851993 FUU851992:FUU851993 GEQ851992:GEQ851993 GOM851992:GOM851993 GYI851992:GYI851993 HIE851992:HIE851993 HSA851992:HSA851993 IBW851992:IBW851993 ILS851992:ILS851993 IVO851992:IVO851993 JFK851992:JFK851993 JPG851992:JPG851993 JZC851992:JZC851993 KIY851992:KIY851993 KSU851992:KSU851993 LCQ851992:LCQ851993 LMM851992:LMM851993 LWI851992:LWI851993 MGE851992:MGE851993 MQA851992:MQA851993 MZW851992:MZW851993 NJS851992:NJS851993 NTO851992:NTO851993 ODK851992:ODK851993 ONG851992:ONG851993 OXC851992:OXC851993 PGY851992:PGY851993 PQU851992:PQU851993 QAQ851992:QAQ851993 QKM851992:QKM851993 QUI851992:QUI851993 REE851992:REE851993 ROA851992:ROA851993 RXW851992:RXW851993 SHS851992:SHS851993 SRO851992:SRO851993 TBK851992:TBK851993 TLG851992:TLG851993 TVC851992:TVC851993 UEY851992:UEY851993 UOU851992:UOU851993 UYQ851992:UYQ851993 VIM851992:VIM851993 VSI851992:VSI851993 WCE851992:WCE851993 WMA851992:WMA851993 WVW851992:WVW851993 V917528:V917529 JK917528:JK917529 TG917528:TG917529 ADC917528:ADC917529 AMY917528:AMY917529 AWU917528:AWU917529 BGQ917528:BGQ917529 BQM917528:BQM917529 CAI917528:CAI917529 CKE917528:CKE917529 CUA917528:CUA917529 DDW917528:DDW917529 DNS917528:DNS917529 DXO917528:DXO917529 EHK917528:EHK917529 ERG917528:ERG917529 FBC917528:FBC917529 FKY917528:FKY917529 FUU917528:FUU917529 GEQ917528:GEQ917529 GOM917528:GOM917529 GYI917528:GYI917529 HIE917528:HIE917529 HSA917528:HSA917529 IBW917528:IBW917529 ILS917528:ILS917529 IVO917528:IVO917529 JFK917528:JFK917529 JPG917528:JPG917529 JZC917528:JZC917529 KIY917528:KIY917529 KSU917528:KSU917529 LCQ917528:LCQ917529 LMM917528:LMM917529 LWI917528:LWI917529 MGE917528:MGE917529 MQA917528:MQA917529 MZW917528:MZW917529 NJS917528:NJS917529 NTO917528:NTO917529 ODK917528:ODK917529 ONG917528:ONG917529 OXC917528:OXC917529 PGY917528:PGY917529 PQU917528:PQU917529 QAQ917528:QAQ917529 QKM917528:QKM917529 QUI917528:QUI917529 REE917528:REE917529 ROA917528:ROA917529 RXW917528:RXW917529 SHS917528:SHS917529 SRO917528:SRO917529 TBK917528:TBK917529 TLG917528:TLG917529 TVC917528:TVC917529 UEY917528:UEY917529 UOU917528:UOU917529 UYQ917528:UYQ917529 VIM917528:VIM917529 VSI917528:VSI917529 WCE917528:WCE917529 WMA917528:WMA917529 WVW917528:WVW917529 V983064:V983065 JK983064:JK983065 TG983064:TG983065 ADC983064:ADC983065 AMY983064:AMY983065 AWU983064:AWU983065 BGQ983064:BGQ983065 BQM983064:BQM983065 CAI983064:CAI983065 CKE983064:CKE983065 CUA983064:CUA983065 DDW983064:DDW983065 DNS983064:DNS983065 DXO983064:DXO983065 EHK983064:EHK983065 ERG983064:ERG983065 FBC983064:FBC983065 FKY983064:FKY983065 FUU983064:FUU983065 GEQ983064:GEQ983065 GOM983064:GOM983065 GYI983064:GYI983065 HIE983064:HIE983065 HSA983064:HSA983065 IBW983064:IBW983065 ILS983064:ILS983065 IVO983064:IVO983065 JFK983064:JFK983065 JPG983064:JPG983065 JZC983064:JZC983065 KIY983064:KIY983065 KSU983064:KSU983065 LCQ983064:LCQ983065 LMM983064:LMM983065 LWI983064:LWI983065 MGE983064:MGE983065 MQA983064:MQA983065 MZW983064:MZW983065 NJS983064:NJS983065 NTO983064:NTO983065 ODK983064:ODK983065 ONG983064:ONG983065 OXC983064:OXC983065 PGY983064:PGY983065 PQU983064:PQU983065 QAQ983064:QAQ983065 QKM983064:QKM983065 QUI983064:QUI983065 REE983064:REE983065 ROA983064:ROA983065 RXW983064:RXW983065 SHS983064:SHS983065 SRO983064:SRO983065 TBK983064:TBK983065 TLG983064:TLG983065 TVC983064:TVC983065 UEY983064:UEY983065 UOU983064:UOU983065 UYQ983064:UYQ983065 VIM983064:VIM983065 VSI983064:VSI983065 WCE983064:WCE983065 WMA983064:WMA983065 JK24:JK25"/>
    <dataValidation allowBlank="1" showInputMessage="1" showErrorMessage="1" prompt="Для выбора выполните двойной щелчок левой клавиши мыши по соответствующей ячейке." sqref="JO24:JO25 X65560:X65562 JM65560:JM65562 TI65560:TI65562 ADE65560:ADE65562 ANA65560:ANA65562 AWW65560:AWW65562 BGS65560:BGS65562 BQO65560:BQO65562 CAK65560:CAK65562 CKG65560:CKG65562 CUC65560:CUC65562 DDY65560:DDY65562 DNU65560:DNU65562 DXQ65560:DXQ65562 EHM65560:EHM65562 ERI65560:ERI65562 FBE65560:FBE65562 FLA65560:FLA65562 FUW65560:FUW65562 GES65560:GES65562 GOO65560:GOO65562 GYK65560:GYK65562 HIG65560:HIG65562 HSC65560:HSC65562 IBY65560:IBY65562 ILU65560:ILU65562 IVQ65560:IVQ65562 JFM65560:JFM65562 JPI65560:JPI65562 JZE65560:JZE65562 KJA65560:KJA65562 KSW65560:KSW65562 LCS65560:LCS65562 LMO65560:LMO65562 LWK65560:LWK65562 MGG65560:MGG65562 MQC65560:MQC65562 MZY65560:MZY65562 NJU65560:NJU65562 NTQ65560:NTQ65562 ODM65560:ODM65562 ONI65560:ONI65562 OXE65560:OXE65562 PHA65560:PHA65562 PQW65560:PQW65562 QAS65560:QAS65562 QKO65560:QKO65562 QUK65560:QUK65562 REG65560:REG65562 ROC65560:ROC65562 RXY65560:RXY65562 SHU65560:SHU65562 SRQ65560:SRQ65562 TBM65560:TBM65562 TLI65560:TLI65562 TVE65560:TVE65562 UFA65560:UFA65562 UOW65560:UOW65562 UYS65560:UYS65562 VIO65560:VIO65562 VSK65560:VSK65562 WCG65560:WCG65562 WMC65560:WMC65562 WVY65560:WVY65562 X131096:X131098 JM131096:JM131098 TI131096:TI131098 ADE131096:ADE131098 ANA131096:ANA131098 AWW131096:AWW131098 BGS131096:BGS131098 BQO131096:BQO131098 CAK131096:CAK131098 CKG131096:CKG131098 CUC131096:CUC131098 DDY131096:DDY131098 DNU131096:DNU131098 DXQ131096:DXQ131098 EHM131096:EHM131098 ERI131096:ERI131098 FBE131096:FBE131098 FLA131096:FLA131098 FUW131096:FUW131098 GES131096:GES131098 GOO131096:GOO131098 GYK131096:GYK131098 HIG131096:HIG131098 HSC131096:HSC131098 IBY131096:IBY131098 ILU131096:ILU131098 IVQ131096:IVQ131098 JFM131096:JFM131098 JPI131096:JPI131098 JZE131096:JZE131098 KJA131096:KJA131098 KSW131096:KSW131098 LCS131096:LCS131098 LMO131096:LMO131098 LWK131096:LWK131098 MGG131096:MGG131098 MQC131096:MQC131098 MZY131096:MZY131098 NJU131096:NJU131098 NTQ131096:NTQ131098 ODM131096:ODM131098 ONI131096:ONI131098 OXE131096:OXE131098 PHA131096:PHA131098 PQW131096:PQW131098 QAS131096:QAS131098 QKO131096:QKO131098 QUK131096:QUK131098 REG131096:REG131098 ROC131096:ROC131098 RXY131096:RXY131098 SHU131096:SHU131098 SRQ131096:SRQ131098 TBM131096:TBM131098 TLI131096:TLI131098 TVE131096:TVE131098 UFA131096:UFA131098 UOW131096:UOW131098 UYS131096:UYS131098 VIO131096:VIO131098 VSK131096:VSK131098 WCG131096:WCG131098 WMC131096:WMC131098 WVY131096:WVY131098 X196632:X196634 JM196632:JM196634 TI196632:TI196634 ADE196632:ADE196634 ANA196632:ANA196634 AWW196632:AWW196634 BGS196632:BGS196634 BQO196632:BQO196634 CAK196632:CAK196634 CKG196632:CKG196634 CUC196632:CUC196634 DDY196632:DDY196634 DNU196632:DNU196634 DXQ196632:DXQ196634 EHM196632:EHM196634 ERI196632:ERI196634 FBE196632:FBE196634 FLA196632:FLA196634 FUW196632:FUW196634 GES196632:GES196634 GOO196632:GOO196634 GYK196632:GYK196634 HIG196632:HIG196634 HSC196632:HSC196634 IBY196632:IBY196634 ILU196632:ILU196634 IVQ196632:IVQ196634 JFM196632:JFM196634 JPI196632:JPI196634 JZE196632:JZE196634 KJA196632:KJA196634 KSW196632:KSW196634 LCS196632:LCS196634 LMO196632:LMO196634 LWK196632:LWK196634 MGG196632:MGG196634 MQC196632:MQC196634 MZY196632:MZY196634 NJU196632:NJU196634 NTQ196632:NTQ196634 ODM196632:ODM196634 ONI196632:ONI196634 OXE196632:OXE196634 PHA196632:PHA196634 PQW196632:PQW196634 QAS196632:QAS196634 QKO196632:QKO196634 QUK196632:QUK196634 REG196632:REG196634 ROC196632:ROC196634 RXY196632:RXY196634 SHU196632:SHU196634 SRQ196632:SRQ196634 TBM196632:TBM196634 TLI196632:TLI196634 TVE196632:TVE196634 UFA196632:UFA196634 UOW196632:UOW196634 UYS196632:UYS196634 VIO196632:VIO196634 VSK196632:VSK196634 WCG196632:WCG196634 WMC196632:WMC196634 WVY196632:WVY196634 X262168:X262170 JM262168:JM262170 TI262168:TI262170 ADE262168:ADE262170 ANA262168:ANA262170 AWW262168:AWW262170 BGS262168:BGS262170 BQO262168:BQO262170 CAK262168:CAK262170 CKG262168:CKG262170 CUC262168:CUC262170 DDY262168:DDY262170 DNU262168:DNU262170 DXQ262168:DXQ262170 EHM262168:EHM262170 ERI262168:ERI262170 FBE262168:FBE262170 FLA262168:FLA262170 FUW262168:FUW262170 GES262168:GES262170 GOO262168:GOO262170 GYK262168:GYK262170 HIG262168:HIG262170 HSC262168:HSC262170 IBY262168:IBY262170 ILU262168:ILU262170 IVQ262168:IVQ262170 JFM262168:JFM262170 JPI262168:JPI262170 JZE262168:JZE262170 KJA262168:KJA262170 KSW262168:KSW262170 LCS262168:LCS262170 LMO262168:LMO262170 LWK262168:LWK262170 MGG262168:MGG262170 MQC262168:MQC262170 MZY262168:MZY262170 NJU262168:NJU262170 NTQ262168:NTQ262170 ODM262168:ODM262170 ONI262168:ONI262170 OXE262168:OXE262170 PHA262168:PHA262170 PQW262168:PQW262170 QAS262168:QAS262170 QKO262168:QKO262170 QUK262168:QUK262170 REG262168:REG262170 ROC262168:ROC262170 RXY262168:RXY262170 SHU262168:SHU262170 SRQ262168:SRQ262170 TBM262168:TBM262170 TLI262168:TLI262170 TVE262168:TVE262170 UFA262168:UFA262170 UOW262168:UOW262170 UYS262168:UYS262170 VIO262168:VIO262170 VSK262168:VSK262170 WCG262168:WCG262170 WMC262168:WMC262170 WVY262168:WVY262170 X327704:X327706 JM327704:JM327706 TI327704:TI327706 ADE327704:ADE327706 ANA327704:ANA327706 AWW327704:AWW327706 BGS327704:BGS327706 BQO327704:BQO327706 CAK327704:CAK327706 CKG327704:CKG327706 CUC327704:CUC327706 DDY327704:DDY327706 DNU327704:DNU327706 DXQ327704:DXQ327706 EHM327704:EHM327706 ERI327704:ERI327706 FBE327704:FBE327706 FLA327704:FLA327706 FUW327704:FUW327706 GES327704:GES327706 GOO327704:GOO327706 GYK327704:GYK327706 HIG327704:HIG327706 HSC327704:HSC327706 IBY327704:IBY327706 ILU327704:ILU327706 IVQ327704:IVQ327706 JFM327704:JFM327706 JPI327704:JPI327706 JZE327704:JZE327706 KJA327704:KJA327706 KSW327704:KSW327706 LCS327704:LCS327706 LMO327704:LMO327706 LWK327704:LWK327706 MGG327704:MGG327706 MQC327704:MQC327706 MZY327704:MZY327706 NJU327704:NJU327706 NTQ327704:NTQ327706 ODM327704:ODM327706 ONI327704:ONI327706 OXE327704:OXE327706 PHA327704:PHA327706 PQW327704:PQW327706 QAS327704:QAS327706 QKO327704:QKO327706 QUK327704:QUK327706 REG327704:REG327706 ROC327704:ROC327706 RXY327704:RXY327706 SHU327704:SHU327706 SRQ327704:SRQ327706 TBM327704:TBM327706 TLI327704:TLI327706 TVE327704:TVE327706 UFA327704:UFA327706 UOW327704:UOW327706 UYS327704:UYS327706 VIO327704:VIO327706 VSK327704:VSK327706 WCG327704:WCG327706 WMC327704:WMC327706 WVY327704:WVY327706 X393240:X393242 JM393240:JM393242 TI393240:TI393242 ADE393240:ADE393242 ANA393240:ANA393242 AWW393240:AWW393242 BGS393240:BGS393242 BQO393240:BQO393242 CAK393240:CAK393242 CKG393240:CKG393242 CUC393240:CUC393242 DDY393240:DDY393242 DNU393240:DNU393242 DXQ393240:DXQ393242 EHM393240:EHM393242 ERI393240:ERI393242 FBE393240:FBE393242 FLA393240:FLA393242 FUW393240:FUW393242 GES393240:GES393242 GOO393240:GOO393242 GYK393240:GYK393242 HIG393240:HIG393242 HSC393240:HSC393242 IBY393240:IBY393242 ILU393240:ILU393242 IVQ393240:IVQ393242 JFM393240:JFM393242 JPI393240:JPI393242 JZE393240:JZE393242 KJA393240:KJA393242 KSW393240:KSW393242 LCS393240:LCS393242 LMO393240:LMO393242 LWK393240:LWK393242 MGG393240:MGG393242 MQC393240:MQC393242 MZY393240:MZY393242 NJU393240:NJU393242 NTQ393240:NTQ393242 ODM393240:ODM393242 ONI393240:ONI393242 OXE393240:OXE393242 PHA393240:PHA393242 PQW393240:PQW393242 QAS393240:QAS393242 QKO393240:QKO393242 QUK393240:QUK393242 REG393240:REG393242 ROC393240:ROC393242 RXY393240:RXY393242 SHU393240:SHU393242 SRQ393240:SRQ393242 TBM393240:TBM393242 TLI393240:TLI393242 TVE393240:TVE393242 UFA393240:UFA393242 UOW393240:UOW393242 UYS393240:UYS393242 VIO393240:VIO393242 VSK393240:VSK393242 WCG393240:WCG393242 WMC393240:WMC393242 WVY393240:WVY393242 X458776:X458778 JM458776:JM458778 TI458776:TI458778 ADE458776:ADE458778 ANA458776:ANA458778 AWW458776:AWW458778 BGS458776:BGS458778 BQO458776:BQO458778 CAK458776:CAK458778 CKG458776:CKG458778 CUC458776:CUC458778 DDY458776:DDY458778 DNU458776:DNU458778 DXQ458776:DXQ458778 EHM458776:EHM458778 ERI458776:ERI458778 FBE458776:FBE458778 FLA458776:FLA458778 FUW458776:FUW458778 GES458776:GES458778 GOO458776:GOO458778 GYK458776:GYK458778 HIG458776:HIG458778 HSC458776:HSC458778 IBY458776:IBY458778 ILU458776:ILU458778 IVQ458776:IVQ458778 JFM458776:JFM458778 JPI458776:JPI458778 JZE458776:JZE458778 KJA458776:KJA458778 KSW458776:KSW458778 LCS458776:LCS458778 LMO458776:LMO458778 LWK458776:LWK458778 MGG458776:MGG458778 MQC458776:MQC458778 MZY458776:MZY458778 NJU458776:NJU458778 NTQ458776:NTQ458778 ODM458776:ODM458778 ONI458776:ONI458778 OXE458776:OXE458778 PHA458776:PHA458778 PQW458776:PQW458778 QAS458776:QAS458778 QKO458776:QKO458778 QUK458776:QUK458778 REG458776:REG458778 ROC458776:ROC458778 RXY458776:RXY458778 SHU458776:SHU458778 SRQ458776:SRQ458778 TBM458776:TBM458778 TLI458776:TLI458778 TVE458776:TVE458778 UFA458776:UFA458778 UOW458776:UOW458778 UYS458776:UYS458778 VIO458776:VIO458778 VSK458776:VSK458778 WCG458776:WCG458778 WMC458776:WMC458778 WVY458776:WVY458778 X524312:X524314 JM524312:JM524314 TI524312:TI524314 ADE524312:ADE524314 ANA524312:ANA524314 AWW524312:AWW524314 BGS524312:BGS524314 BQO524312:BQO524314 CAK524312:CAK524314 CKG524312:CKG524314 CUC524312:CUC524314 DDY524312:DDY524314 DNU524312:DNU524314 DXQ524312:DXQ524314 EHM524312:EHM524314 ERI524312:ERI524314 FBE524312:FBE524314 FLA524312:FLA524314 FUW524312:FUW524314 GES524312:GES524314 GOO524312:GOO524314 GYK524312:GYK524314 HIG524312:HIG524314 HSC524312:HSC524314 IBY524312:IBY524314 ILU524312:ILU524314 IVQ524312:IVQ524314 JFM524312:JFM524314 JPI524312:JPI524314 JZE524312:JZE524314 KJA524312:KJA524314 KSW524312:KSW524314 LCS524312:LCS524314 LMO524312:LMO524314 LWK524312:LWK524314 MGG524312:MGG524314 MQC524312:MQC524314 MZY524312:MZY524314 NJU524312:NJU524314 NTQ524312:NTQ524314 ODM524312:ODM524314 ONI524312:ONI524314 OXE524312:OXE524314 PHA524312:PHA524314 PQW524312:PQW524314 QAS524312:QAS524314 QKO524312:QKO524314 QUK524312:QUK524314 REG524312:REG524314 ROC524312:ROC524314 RXY524312:RXY524314 SHU524312:SHU524314 SRQ524312:SRQ524314 TBM524312:TBM524314 TLI524312:TLI524314 TVE524312:TVE524314 UFA524312:UFA524314 UOW524312:UOW524314 UYS524312:UYS524314 VIO524312:VIO524314 VSK524312:VSK524314 WCG524312:WCG524314 WMC524312:WMC524314 WVY524312:WVY524314 X589848:X589850 JM589848:JM589850 TI589848:TI589850 ADE589848:ADE589850 ANA589848:ANA589850 AWW589848:AWW589850 BGS589848:BGS589850 BQO589848:BQO589850 CAK589848:CAK589850 CKG589848:CKG589850 CUC589848:CUC589850 DDY589848:DDY589850 DNU589848:DNU589850 DXQ589848:DXQ589850 EHM589848:EHM589850 ERI589848:ERI589850 FBE589848:FBE589850 FLA589848:FLA589850 FUW589848:FUW589850 GES589848:GES589850 GOO589848:GOO589850 GYK589848:GYK589850 HIG589848:HIG589850 HSC589848:HSC589850 IBY589848:IBY589850 ILU589848:ILU589850 IVQ589848:IVQ589850 JFM589848:JFM589850 JPI589848:JPI589850 JZE589848:JZE589850 KJA589848:KJA589850 KSW589848:KSW589850 LCS589848:LCS589850 LMO589848:LMO589850 LWK589848:LWK589850 MGG589848:MGG589850 MQC589848:MQC589850 MZY589848:MZY589850 NJU589848:NJU589850 NTQ589848:NTQ589850 ODM589848:ODM589850 ONI589848:ONI589850 OXE589848:OXE589850 PHA589848:PHA589850 PQW589848:PQW589850 QAS589848:QAS589850 QKO589848:QKO589850 QUK589848:QUK589850 REG589848:REG589850 ROC589848:ROC589850 RXY589848:RXY589850 SHU589848:SHU589850 SRQ589848:SRQ589850 TBM589848:TBM589850 TLI589848:TLI589850 TVE589848:TVE589850 UFA589848:UFA589850 UOW589848:UOW589850 UYS589848:UYS589850 VIO589848:VIO589850 VSK589848:VSK589850 WCG589848:WCG589850 WMC589848:WMC589850 WVY589848:WVY589850 X655384:X655386 JM655384:JM655386 TI655384:TI655386 ADE655384:ADE655386 ANA655384:ANA655386 AWW655384:AWW655386 BGS655384:BGS655386 BQO655384:BQO655386 CAK655384:CAK655386 CKG655384:CKG655386 CUC655384:CUC655386 DDY655384:DDY655386 DNU655384:DNU655386 DXQ655384:DXQ655386 EHM655384:EHM655386 ERI655384:ERI655386 FBE655384:FBE655386 FLA655384:FLA655386 FUW655384:FUW655386 GES655384:GES655386 GOO655384:GOO655386 GYK655384:GYK655386 HIG655384:HIG655386 HSC655384:HSC655386 IBY655384:IBY655386 ILU655384:ILU655386 IVQ655384:IVQ655386 JFM655384:JFM655386 JPI655384:JPI655386 JZE655384:JZE655386 KJA655384:KJA655386 KSW655384:KSW655386 LCS655384:LCS655386 LMO655384:LMO655386 LWK655384:LWK655386 MGG655384:MGG655386 MQC655384:MQC655386 MZY655384:MZY655386 NJU655384:NJU655386 NTQ655384:NTQ655386 ODM655384:ODM655386 ONI655384:ONI655386 OXE655384:OXE655386 PHA655384:PHA655386 PQW655384:PQW655386 QAS655384:QAS655386 QKO655384:QKO655386 QUK655384:QUK655386 REG655384:REG655386 ROC655384:ROC655386 RXY655384:RXY655386 SHU655384:SHU655386 SRQ655384:SRQ655386 TBM655384:TBM655386 TLI655384:TLI655386 TVE655384:TVE655386 UFA655384:UFA655386 UOW655384:UOW655386 UYS655384:UYS655386 VIO655384:VIO655386 VSK655384:VSK655386 WCG655384:WCG655386 WMC655384:WMC655386 WVY655384:WVY655386 X720920:X720922 JM720920:JM720922 TI720920:TI720922 ADE720920:ADE720922 ANA720920:ANA720922 AWW720920:AWW720922 BGS720920:BGS720922 BQO720920:BQO720922 CAK720920:CAK720922 CKG720920:CKG720922 CUC720920:CUC720922 DDY720920:DDY720922 DNU720920:DNU720922 DXQ720920:DXQ720922 EHM720920:EHM720922 ERI720920:ERI720922 FBE720920:FBE720922 FLA720920:FLA720922 FUW720920:FUW720922 GES720920:GES720922 GOO720920:GOO720922 GYK720920:GYK720922 HIG720920:HIG720922 HSC720920:HSC720922 IBY720920:IBY720922 ILU720920:ILU720922 IVQ720920:IVQ720922 JFM720920:JFM720922 JPI720920:JPI720922 JZE720920:JZE720922 KJA720920:KJA720922 KSW720920:KSW720922 LCS720920:LCS720922 LMO720920:LMO720922 LWK720920:LWK720922 MGG720920:MGG720922 MQC720920:MQC720922 MZY720920:MZY720922 NJU720920:NJU720922 NTQ720920:NTQ720922 ODM720920:ODM720922 ONI720920:ONI720922 OXE720920:OXE720922 PHA720920:PHA720922 PQW720920:PQW720922 QAS720920:QAS720922 QKO720920:QKO720922 QUK720920:QUK720922 REG720920:REG720922 ROC720920:ROC720922 RXY720920:RXY720922 SHU720920:SHU720922 SRQ720920:SRQ720922 TBM720920:TBM720922 TLI720920:TLI720922 TVE720920:TVE720922 UFA720920:UFA720922 UOW720920:UOW720922 UYS720920:UYS720922 VIO720920:VIO720922 VSK720920:VSK720922 WCG720920:WCG720922 WMC720920:WMC720922 WVY720920:WVY720922 X786456:X786458 JM786456:JM786458 TI786456:TI786458 ADE786456:ADE786458 ANA786456:ANA786458 AWW786456:AWW786458 BGS786456:BGS786458 BQO786456:BQO786458 CAK786456:CAK786458 CKG786456:CKG786458 CUC786456:CUC786458 DDY786456:DDY786458 DNU786456:DNU786458 DXQ786456:DXQ786458 EHM786456:EHM786458 ERI786456:ERI786458 FBE786456:FBE786458 FLA786456:FLA786458 FUW786456:FUW786458 GES786456:GES786458 GOO786456:GOO786458 GYK786456:GYK786458 HIG786456:HIG786458 HSC786456:HSC786458 IBY786456:IBY786458 ILU786456:ILU786458 IVQ786456:IVQ786458 JFM786456:JFM786458 JPI786456:JPI786458 JZE786456:JZE786458 KJA786456:KJA786458 KSW786456:KSW786458 LCS786456:LCS786458 LMO786456:LMO786458 LWK786456:LWK786458 MGG786456:MGG786458 MQC786456:MQC786458 MZY786456:MZY786458 NJU786456:NJU786458 NTQ786456:NTQ786458 ODM786456:ODM786458 ONI786456:ONI786458 OXE786456:OXE786458 PHA786456:PHA786458 PQW786456:PQW786458 QAS786456:QAS786458 QKO786456:QKO786458 QUK786456:QUK786458 REG786456:REG786458 ROC786456:ROC786458 RXY786456:RXY786458 SHU786456:SHU786458 SRQ786456:SRQ786458 TBM786456:TBM786458 TLI786456:TLI786458 TVE786456:TVE786458 UFA786456:UFA786458 UOW786456:UOW786458 UYS786456:UYS786458 VIO786456:VIO786458 VSK786456:VSK786458 WCG786456:WCG786458 WMC786456:WMC786458 WVY786456:WVY786458 X851992:X851994 JM851992:JM851994 TI851992:TI851994 ADE851992:ADE851994 ANA851992:ANA851994 AWW851992:AWW851994 BGS851992:BGS851994 BQO851992:BQO851994 CAK851992:CAK851994 CKG851992:CKG851994 CUC851992:CUC851994 DDY851992:DDY851994 DNU851992:DNU851994 DXQ851992:DXQ851994 EHM851992:EHM851994 ERI851992:ERI851994 FBE851992:FBE851994 FLA851992:FLA851994 FUW851992:FUW851994 GES851992:GES851994 GOO851992:GOO851994 GYK851992:GYK851994 HIG851992:HIG851994 HSC851992:HSC851994 IBY851992:IBY851994 ILU851992:ILU851994 IVQ851992:IVQ851994 JFM851992:JFM851994 JPI851992:JPI851994 JZE851992:JZE851994 KJA851992:KJA851994 KSW851992:KSW851994 LCS851992:LCS851994 LMO851992:LMO851994 LWK851992:LWK851994 MGG851992:MGG851994 MQC851992:MQC851994 MZY851992:MZY851994 NJU851992:NJU851994 NTQ851992:NTQ851994 ODM851992:ODM851994 ONI851992:ONI851994 OXE851992:OXE851994 PHA851992:PHA851994 PQW851992:PQW851994 QAS851992:QAS851994 QKO851992:QKO851994 QUK851992:QUK851994 REG851992:REG851994 ROC851992:ROC851994 RXY851992:RXY851994 SHU851992:SHU851994 SRQ851992:SRQ851994 TBM851992:TBM851994 TLI851992:TLI851994 TVE851992:TVE851994 UFA851992:UFA851994 UOW851992:UOW851994 UYS851992:UYS851994 VIO851992:VIO851994 VSK851992:VSK851994 WCG851992:WCG851994 WMC851992:WMC851994 WVY851992:WVY851994 X917528:X917530 JM917528:JM917530 TI917528:TI917530 ADE917528:ADE917530 ANA917528:ANA917530 AWW917528:AWW917530 BGS917528:BGS917530 BQO917528:BQO917530 CAK917528:CAK917530 CKG917528:CKG917530 CUC917528:CUC917530 DDY917528:DDY917530 DNU917528:DNU917530 DXQ917528:DXQ917530 EHM917528:EHM917530 ERI917528:ERI917530 FBE917528:FBE917530 FLA917528:FLA917530 FUW917528:FUW917530 GES917528:GES917530 GOO917528:GOO917530 GYK917528:GYK917530 HIG917528:HIG917530 HSC917528:HSC917530 IBY917528:IBY917530 ILU917528:ILU917530 IVQ917528:IVQ917530 JFM917528:JFM917530 JPI917528:JPI917530 JZE917528:JZE917530 KJA917528:KJA917530 KSW917528:KSW917530 LCS917528:LCS917530 LMO917528:LMO917530 LWK917528:LWK917530 MGG917528:MGG917530 MQC917528:MQC917530 MZY917528:MZY917530 NJU917528:NJU917530 NTQ917528:NTQ917530 ODM917528:ODM917530 ONI917528:ONI917530 OXE917528:OXE917530 PHA917528:PHA917530 PQW917528:PQW917530 QAS917528:QAS917530 QKO917528:QKO917530 QUK917528:QUK917530 REG917528:REG917530 ROC917528:ROC917530 RXY917528:RXY917530 SHU917528:SHU917530 SRQ917528:SRQ917530 TBM917528:TBM917530 TLI917528:TLI917530 TVE917528:TVE917530 UFA917528:UFA917530 UOW917528:UOW917530 UYS917528:UYS917530 VIO917528:VIO917530 VSK917528:VSK917530 WCG917528:WCG917530 WMC917528:WMC917530 WVY917528:WVY917530 X983064:X983066 JM983064:JM983066 TI983064:TI983066 ADE983064:ADE983066 ANA983064:ANA983066 AWW983064:AWW983066 BGS983064:BGS983066 BQO983064:BQO983066 CAK983064:CAK983066 CKG983064:CKG983066 CUC983064:CUC983066 DDY983064:DDY983066 DNU983064:DNU983066 DXQ983064:DXQ983066 EHM983064:EHM983066 ERI983064:ERI983066 FBE983064:FBE983066 FLA983064:FLA983066 FUW983064:FUW983066 GES983064:GES983066 GOO983064:GOO983066 GYK983064:GYK983066 HIG983064:HIG983066 HSC983064:HSC983066 IBY983064:IBY983066 ILU983064:ILU983066 IVQ983064:IVQ983066 JFM983064:JFM983066 JPI983064:JPI983066 JZE983064:JZE983066 KJA983064:KJA983066 KSW983064:KSW983066 LCS983064:LCS983066 LMO983064:LMO983066 LWK983064:LWK983066 MGG983064:MGG983066 MQC983064:MQC983066 MZY983064:MZY983066 NJU983064:NJU983066 NTQ983064:NTQ983066 ODM983064:ODM983066 ONI983064:ONI983066 OXE983064:OXE983066 PHA983064:PHA983066 PQW983064:PQW983066 QAS983064:QAS983066 QKO983064:QKO983066 QUK983064:QUK983066 REG983064:REG983066 ROC983064:ROC983066 RXY983064:RXY983066 SHU983064:SHU983066 SRQ983064:SRQ983066 TBM983064:TBM983066 TLI983064:TLI983066 TVE983064:TVE983066 UFA983064:UFA983066 UOW983064:UOW983066 UYS983064:UYS983066 VIO983064:VIO983066 VSK983064:VSK983066 WCG983064:WCG983066 WMC983064:WMC983066 WVY983064:WVY983066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WWA983064:WWA983065 Z131096:Z131097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Z196632:Z196633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Z262168:Z262169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Z327704:Z327705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Z393240:Z393241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Z458776:Z458777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Z524312:Z524313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Z589848:Z589849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Z655384:Z655385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Z720920:Z720921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Z786456:Z786457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Z851992:Z851993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Z917528:Z917529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Z983064:Z983065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Z24:Z2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VY24:WVY26 X24:X26 JM24:JM26 TI24:TI26 ADE24:ADE26 ANA24:ANA26 AWW24:AWW26 BGS24:BGS26 BQO24:BQO26 CAK24:CAK26 CKG24:CKG26 CUC24:CUC26 DDY24:DDY26 DNU24:DNU26 DXQ24:DXQ26 EHM24:EHM26 ERI24:ERI26 FBE24:FBE26 FLA24:FLA26 FUW24:FUW26 GES24:GES26 GOO24:GOO26 GYK24:GYK26 HIG24:HIG26 HSC24:HSC26 IBY24:IBY26 ILU24:ILU26 IVQ24:IVQ26 JFM24:JFM26 JPI24:JPI26 JZE24:JZE26 KJA24:KJA26 KSW24:KSW26 LCS24:LCS26 LMO24:LMO26 LWK24:LWK26 MGG24:MGG26 MQC24:MQC26 MZY24:MZY26 NJU24:NJU26 NTQ24:NTQ26 ODM24:ODM26 ONI24:ONI26 OXE24:OXE26 PHA24:PHA26 PQW24:PQW26 QAS24:QAS26 QKO24:QKO26 QUK24:QUK26 REG24:REG26 ROC24:ROC26 RXY24:RXY26 SHU24:SHU26 SRQ24:SRQ26 TBM24:TBM26 TLI24:TLI26 TVE24:TVE26 UFA24:UFA26 UOW24:UOW26 UYS24:UYS26 VIO24:VIO26 VSK24:VSK26 WCG24:WCG26 WMC24:WMC26 Z65560:Z65561"/>
    <dataValidation type="textLength" operator="lessThanOrEqual" allowBlank="1" showInputMessage="1" showErrorMessage="1" errorTitle="Ошибка" error="Допускается ввод не более 900 символов!" prompt="Укажите поставщика" sqref="SX25 ACT25 AMP25 AWL25 BGH25 BQD25 BZZ25 CJV25 CTR25 DDN25 DNJ25 DXF25 EHB25 EQX25 FAT25 FKP25 FUL25 GEH25 GOD25 GXZ25 HHV25 HRR25 IBN25 ILJ25 IVF25 JFB25 JOX25 JYT25 KIP25 KSL25 LCH25 LMD25 LVZ25 MFV25 MPR25 MZN25 NJJ25 NTF25 ODB25 OMX25 OWT25 PGP25 PQL25 QAH25 QKD25 QTZ25 RDV25 RNR25 RXN25 SHJ25 SRF25 TBB25 TKX25 TUT25 UEP25 UOL25 UYH25 VID25 VRZ25 WBV25 WLR25 WVN25 M25 WVN983065 M65561 JB65561 SX65561 ACT65561 AMP65561 AWL65561 BGH65561 BQD65561 BZZ65561 CJV65561 CTR65561 DDN65561 DNJ65561 DXF65561 EHB65561 EQX65561 FAT65561 FKP65561 FUL65561 GEH65561 GOD65561 GXZ65561 HHV65561 HRR65561 IBN65561 ILJ65561 IVF65561 JFB65561 JOX65561 JYT65561 KIP65561 KSL65561 LCH65561 LMD65561 LVZ65561 MFV65561 MPR65561 MZN65561 NJJ65561 NTF65561 ODB65561 OMX65561 OWT65561 PGP65561 PQL65561 QAH65561 QKD65561 QTZ65561 RDV65561 RNR65561 RXN65561 SHJ65561 SRF65561 TBB65561 TKX65561 TUT65561 UEP65561 UOL65561 UYH65561 VID65561 VRZ65561 WBV65561 WLR65561 WVN65561 M131097 JB131097 SX131097 ACT131097 AMP131097 AWL131097 BGH131097 BQD131097 BZZ131097 CJV131097 CTR131097 DDN131097 DNJ131097 DXF131097 EHB131097 EQX131097 FAT131097 FKP131097 FUL131097 GEH131097 GOD131097 GXZ131097 HHV131097 HRR131097 IBN131097 ILJ131097 IVF131097 JFB131097 JOX131097 JYT131097 KIP131097 KSL131097 LCH131097 LMD131097 LVZ131097 MFV131097 MPR131097 MZN131097 NJJ131097 NTF131097 ODB131097 OMX131097 OWT131097 PGP131097 PQL131097 QAH131097 QKD131097 QTZ131097 RDV131097 RNR131097 RXN131097 SHJ131097 SRF131097 TBB131097 TKX131097 TUT131097 UEP131097 UOL131097 UYH131097 VID131097 VRZ131097 WBV131097 WLR131097 WVN131097 M196633 JB196633 SX196633 ACT196633 AMP196633 AWL196633 BGH196633 BQD196633 BZZ196633 CJV196633 CTR196633 DDN196633 DNJ196633 DXF196633 EHB196633 EQX196633 FAT196633 FKP196633 FUL196633 GEH196633 GOD196633 GXZ196633 HHV196633 HRR196633 IBN196633 ILJ196633 IVF196633 JFB196633 JOX196633 JYT196633 KIP196633 KSL196633 LCH196633 LMD196633 LVZ196633 MFV196633 MPR196633 MZN196633 NJJ196633 NTF196633 ODB196633 OMX196633 OWT196633 PGP196633 PQL196633 QAH196633 QKD196633 QTZ196633 RDV196633 RNR196633 RXN196633 SHJ196633 SRF196633 TBB196633 TKX196633 TUT196633 UEP196633 UOL196633 UYH196633 VID196633 VRZ196633 WBV196633 WLR196633 WVN196633 M262169 JB262169 SX262169 ACT262169 AMP262169 AWL262169 BGH262169 BQD262169 BZZ262169 CJV262169 CTR262169 DDN262169 DNJ262169 DXF262169 EHB262169 EQX262169 FAT262169 FKP262169 FUL262169 GEH262169 GOD262169 GXZ262169 HHV262169 HRR262169 IBN262169 ILJ262169 IVF262169 JFB262169 JOX262169 JYT262169 KIP262169 KSL262169 LCH262169 LMD262169 LVZ262169 MFV262169 MPR262169 MZN262169 NJJ262169 NTF262169 ODB262169 OMX262169 OWT262169 PGP262169 PQL262169 QAH262169 QKD262169 QTZ262169 RDV262169 RNR262169 RXN262169 SHJ262169 SRF262169 TBB262169 TKX262169 TUT262169 UEP262169 UOL262169 UYH262169 VID262169 VRZ262169 WBV262169 WLR262169 WVN262169 M327705 JB327705 SX327705 ACT327705 AMP327705 AWL327705 BGH327705 BQD327705 BZZ327705 CJV327705 CTR327705 DDN327705 DNJ327705 DXF327705 EHB327705 EQX327705 FAT327705 FKP327705 FUL327705 GEH327705 GOD327705 GXZ327705 HHV327705 HRR327705 IBN327705 ILJ327705 IVF327705 JFB327705 JOX327705 JYT327705 KIP327705 KSL327705 LCH327705 LMD327705 LVZ327705 MFV327705 MPR327705 MZN327705 NJJ327705 NTF327705 ODB327705 OMX327705 OWT327705 PGP327705 PQL327705 QAH327705 QKD327705 QTZ327705 RDV327705 RNR327705 RXN327705 SHJ327705 SRF327705 TBB327705 TKX327705 TUT327705 UEP327705 UOL327705 UYH327705 VID327705 VRZ327705 WBV327705 WLR327705 WVN327705 M393241 JB393241 SX393241 ACT393241 AMP393241 AWL393241 BGH393241 BQD393241 BZZ393241 CJV393241 CTR393241 DDN393241 DNJ393241 DXF393241 EHB393241 EQX393241 FAT393241 FKP393241 FUL393241 GEH393241 GOD393241 GXZ393241 HHV393241 HRR393241 IBN393241 ILJ393241 IVF393241 JFB393241 JOX393241 JYT393241 KIP393241 KSL393241 LCH393241 LMD393241 LVZ393241 MFV393241 MPR393241 MZN393241 NJJ393241 NTF393241 ODB393241 OMX393241 OWT393241 PGP393241 PQL393241 QAH393241 QKD393241 QTZ393241 RDV393241 RNR393241 RXN393241 SHJ393241 SRF393241 TBB393241 TKX393241 TUT393241 UEP393241 UOL393241 UYH393241 VID393241 VRZ393241 WBV393241 WLR393241 WVN393241 M458777 JB458777 SX458777 ACT458777 AMP458777 AWL458777 BGH458777 BQD458777 BZZ458777 CJV458777 CTR458777 DDN458777 DNJ458777 DXF458777 EHB458777 EQX458777 FAT458777 FKP458777 FUL458777 GEH458777 GOD458777 GXZ458777 HHV458777 HRR458777 IBN458777 ILJ458777 IVF458777 JFB458777 JOX458777 JYT458777 KIP458777 KSL458777 LCH458777 LMD458777 LVZ458777 MFV458777 MPR458777 MZN458777 NJJ458777 NTF458777 ODB458777 OMX458777 OWT458777 PGP458777 PQL458777 QAH458777 QKD458777 QTZ458777 RDV458777 RNR458777 RXN458777 SHJ458777 SRF458777 TBB458777 TKX458777 TUT458777 UEP458777 UOL458777 UYH458777 VID458777 VRZ458777 WBV458777 WLR458777 WVN458777 M524313 JB524313 SX524313 ACT524313 AMP524313 AWL524313 BGH524313 BQD524313 BZZ524313 CJV524313 CTR524313 DDN524313 DNJ524313 DXF524313 EHB524313 EQX524313 FAT524313 FKP524313 FUL524313 GEH524313 GOD524313 GXZ524313 HHV524313 HRR524313 IBN524313 ILJ524313 IVF524313 JFB524313 JOX524313 JYT524313 KIP524313 KSL524313 LCH524313 LMD524313 LVZ524313 MFV524313 MPR524313 MZN524313 NJJ524313 NTF524313 ODB524313 OMX524313 OWT524313 PGP524313 PQL524313 QAH524313 QKD524313 QTZ524313 RDV524313 RNR524313 RXN524313 SHJ524313 SRF524313 TBB524313 TKX524313 TUT524313 UEP524313 UOL524313 UYH524313 VID524313 VRZ524313 WBV524313 WLR524313 WVN524313 M589849 JB589849 SX589849 ACT589849 AMP589849 AWL589849 BGH589849 BQD589849 BZZ589849 CJV589849 CTR589849 DDN589849 DNJ589849 DXF589849 EHB589849 EQX589849 FAT589849 FKP589849 FUL589849 GEH589849 GOD589849 GXZ589849 HHV589849 HRR589849 IBN589849 ILJ589849 IVF589849 JFB589849 JOX589849 JYT589849 KIP589849 KSL589849 LCH589849 LMD589849 LVZ589849 MFV589849 MPR589849 MZN589849 NJJ589849 NTF589849 ODB589849 OMX589849 OWT589849 PGP589849 PQL589849 QAH589849 QKD589849 QTZ589849 RDV589849 RNR589849 RXN589849 SHJ589849 SRF589849 TBB589849 TKX589849 TUT589849 UEP589849 UOL589849 UYH589849 VID589849 VRZ589849 WBV589849 WLR589849 WVN589849 M655385 JB655385 SX655385 ACT655385 AMP655385 AWL655385 BGH655385 BQD655385 BZZ655385 CJV655385 CTR655385 DDN655385 DNJ655385 DXF655385 EHB655385 EQX655385 FAT655385 FKP655385 FUL655385 GEH655385 GOD655385 GXZ655385 HHV655385 HRR655385 IBN655385 ILJ655385 IVF655385 JFB655385 JOX655385 JYT655385 KIP655385 KSL655385 LCH655385 LMD655385 LVZ655385 MFV655385 MPR655385 MZN655385 NJJ655385 NTF655385 ODB655385 OMX655385 OWT655385 PGP655385 PQL655385 QAH655385 QKD655385 QTZ655385 RDV655385 RNR655385 RXN655385 SHJ655385 SRF655385 TBB655385 TKX655385 TUT655385 UEP655385 UOL655385 UYH655385 VID655385 VRZ655385 WBV655385 WLR655385 WVN655385 M720921 JB720921 SX720921 ACT720921 AMP720921 AWL720921 BGH720921 BQD720921 BZZ720921 CJV720921 CTR720921 DDN720921 DNJ720921 DXF720921 EHB720921 EQX720921 FAT720921 FKP720921 FUL720921 GEH720921 GOD720921 GXZ720921 HHV720921 HRR720921 IBN720921 ILJ720921 IVF720921 JFB720921 JOX720921 JYT720921 KIP720921 KSL720921 LCH720921 LMD720921 LVZ720921 MFV720921 MPR720921 MZN720921 NJJ720921 NTF720921 ODB720921 OMX720921 OWT720921 PGP720921 PQL720921 QAH720921 QKD720921 QTZ720921 RDV720921 RNR720921 RXN720921 SHJ720921 SRF720921 TBB720921 TKX720921 TUT720921 UEP720921 UOL720921 UYH720921 VID720921 VRZ720921 WBV720921 WLR720921 WVN720921 M786457 JB786457 SX786457 ACT786457 AMP786457 AWL786457 BGH786457 BQD786457 BZZ786457 CJV786457 CTR786457 DDN786457 DNJ786457 DXF786457 EHB786457 EQX786457 FAT786457 FKP786457 FUL786457 GEH786457 GOD786457 GXZ786457 HHV786457 HRR786457 IBN786457 ILJ786457 IVF786457 JFB786457 JOX786457 JYT786457 KIP786457 KSL786457 LCH786457 LMD786457 LVZ786457 MFV786457 MPR786457 MZN786457 NJJ786457 NTF786457 ODB786457 OMX786457 OWT786457 PGP786457 PQL786457 QAH786457 QKD786457 QTZ786457 RDV786457 RNR786457 RXN786457 SHJ786457 SRF786457 TBB786457 TKX786457 TUT786457 UEP786457 UOL786457 UYH786457 VID786457 VRZ786457 WBV786457 WLR786457 WVN786457 M851993 JB851993 SX851993 ACT851993 AMP851993 AWL851993 BGH851993 BQD851993 BZZ851993 CJV851993 CTR851993 DDN851993 DNJ851993 DXF851993 EHB851993 EQX851993 FAT851993 FKP851993 FUL851993 GEH851993 GOD851993 GXZ851993 HHV851993 HRR851993 IBN851993 ILJ851993 IVF851993 JFB851993 JOX851993 JYT851993 KIP851993 KSL851993 LCH851993 LMD851993 LVZ851993 MFV851993 MPR851993 MZN851993 NJJ851993 NTF851993 ODB851993 OMX851993 OWT851993 PGP851993 PQL851993 QAH851993 QKD851993 QTZ851993 RDV851993 RNR851993 RXN851993 SHJ851993 SRF851993 TBB851993 TKX851993 TUT851993 UEP851993 UOL851993 UYH851993 VID851993 VRZ851993 WBV851993 WLR851993 WVN851993 M917529 JB917529 SX917529 ACT917529 AMP917529 AWL917529 BGH917529 BQD917529 BZZ917529 CJV917529 CTR917529 DDN917529 DNJ917529 DXF917529 EHB917529 EQX917529 FAT917529 FKP917529 FUL917529 GEH917529 GOD917529 GXZ917529 HHV917529 HRR917529 IBN917529 ILJ917529 IVF917529 JFB917529 JOX917529 JYT917529 KIP917529 KSL917529 LCH917529 LMD917529 LVZ917529 MFV917529 MPR917529 MZN917529 NJJ917529 NTF917529 ODB917529 OMX917529 OWT917529 PGP917529 PQL917529 QAH917529 QKD917529 QTZ917529 RDV917529 RNR917529 RXN917529 SHJ917529 SRF917529 TBB917529 TKX917529 TUT917529 UEP917529 UOL917529 UYH917529 VID917529 VRZ917529 WBV917529 WLR917529 WVN917529 M983065 JB983065 SX983065 ACT983065 AMP983065 AWL983065 BGH983065 BQD983065 BZZ983065 CJV983065 CTR983065 DDN983065 DNJ983065 DXF983065 EHB983065 EQX983065 FAT983065 FKP983065 FUL983065 GEH983065 GOD983065 GXZ983065 HHV983065 HRR983065 IBN983065 ILJ983065 IVF983065 JFB983065 JOX983065 JYT983065 KIP983065 KSL983065 LCH983065 LMD983065 LVZ983065 MFV983065 MPR983065 MZN983065 NJJ983065 NTF983065 ODB983065 OMX983065 OWT983065 PGP983065 PQL983065 QAH983065 QKD983065 QTZ983065 RDV983065 RNR983065 RXN983065 SHJ983065 SRF983065 TBB983065 TKX983065 TUT983065 UEP983065 UOL983065 UYH983065 VID983065 VRZ983065 WBV983065 WLR983065 JB25">
      <formula1>900</formula1>
    </dataValidation>
    <dataValidation type="list" allowBlank="1" showInputMessage="1" showErrorMessage="1" errorTitle="Ошибка" error="Выберите значение из списка" prompt="Выберите значение из списка" sqref="M24">
      <formula1>kind_of_heat_transfer</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0">
    <tabColor theme="0" tint="-0.249977111117893"/>
  </sheetPr>
  <dimension ref="A1:T19"/>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209</v>
      </c>
    </row>
    <row r="2" spans="1:20" ht="22.5">
      <c r="F2" s="1197" t="s">
        <v>491</v>
      </c>
      <c r="G2" s="1198"/>
      <c r="H2" s="1199"/>
      <c r="I2" s="434"/>
    </row>
    <row r="3" spans="1:20" ht="3" customHeight="1"/>
    <row r="4" spans="1:20" s="190" customFormat="1" ht="11.25">
      <c r="A4" s="214"/>
      <c r="B4" s="214"/>
      <c r="C4" s="214"/>
      <c r="D4" s="214"/>
      <c r="F4" s="1149" t="s">
        <v>454</v>
      </c>
      <c r="G4" s="1149"/>
      <c r="H4" s="1149"/>
      <c r="I4" s="1200" t="s">
        <v>455</v>
      </c>
      <c r="J4" s="214"/>
      <c r="K4" s="214"/>
      <c r="L4" s="214"/>
      <c r="M4" s="214"/>
      <c r="N4" s="214"/>
      <c r="O4" s="214"/>
      <c r="P4" s="214"/>
      <c r="Q4" s="214"/>
      <c r="R4" s="214"/>
      <c r="S4" s="214"/>
      <c r="T4" s="214"/>
    </row>
    <row r="5" spans="1:20" s="190" customFormat="1" ht="11.25" customHeight="1">
      <c r="A5" s="214"/>
      <c r="B5" s="214"/>
      <c r="C5" s="214"/>
      <c r="D5" s="214"/>
      <c r="F5" s="318" t="s">
        <v>92</v>
      </c>
      <c r="G5" s="335" t="s">
        <v>457</v>
      </c>
      <c r="H5" s="317" t="s">
        <v>442</v>
      </c>
      <c r="I5" s="1200"/>
      <c r="J5" s="214"/>
      <c r="K5" s="214"/>
      <c r="L5" s="214"/>
      <c r="M5" s="214"/>
      <c r="N5" s="214"/>
      <c r="O5" s="214"/>
      <c r="P5" s="214"/>
      <c r="Q5" s="214"/>
      <c r="R5" s="214"/>
      <c r="S5" s="214"/>
      <c r="T5" s="214"/>
    </row>
    <row r="6" spans="1:20" s="190" customFormat="1" ht="12" customHeight="1">
      <c r="A6" s="214"/>
      <c r="B6" s="214"/>
      <c r="C6" s="214"/>
      <c r="D6" s="214"/>
      <c r="F6" s="319" t="s">
        <v>93</v>
      </c>
      <c r="G6" s="321">
        <v>2</v>
      </c>
      <c r="H6" s="322">
        <v>3</v>
      </c>
      <c r="I6" s="320">
        <v>4</v>
      </c>
      <c r="J6" s="214">
        <v>4</v>
      </c>
      <c r="K6" s="214"/>
      <c r="L6" s="214"/>
      <c r="M6" s="214"/>
      <c r="N6" s="214"/>
      <c r="O6" s="214"/>
      <c r="P6" s="214"/>
      <c r="Q6" s="214"/>
      <c r="R6" s="214"/>
      <c r="S6" s="214"/>
      <c r="T6" s="214"/>
    </row>
    <row r="7" spans="1:20" s="190" customFormat="1" ht="18.75">
      <c r="A7" s="214"/>
      <c r="B7" s="214"/>
      <c r="C7" s="214"/>
      <c r="D7" s="214"/>
      <c r="F7" s="333">
        <v>1</v>
      </c>
      <c r="G7" s="415" t="s">
        <v>492</v>
      </c>
      <c r="H7" s="316" t="str">
        <f>IF(dateCh="","",dateCh)</f>
        <v>05.12.2022</v>
      </c>
      <c r="I7" s="196" t="s">
        <v>493</v>
      </c>
      <c r="J7" s="332"/>
      <c r="K7" s="214"/>
      <c r="L7" s="214"/>
      <c r="M7" s="214"/>
      <c r="N7" s="214"/>
      <c r="O7" s="214"/>
      <c r="P7" s="214"/>
      <c r="Q7" s="214"/>
      <c r="R7" s="214"/>
      <c r="S7" s="214"/>
      <c r="T7" s="214"/>
    </row>
    <row r="8" spans="1:20" s="190" customFormat="1" ht="45">
      <c r="A8" s="1201">
        <v>1</v>
      </c>
      <c r="B8" s="214"/>
      <c r="C8" s="214"/>
      <c r="D8" s="214"/>
      <c r="F8" s="333" t="str">
        <f>"2." &amp;mergeValue(A8)</f>
        <v>2.1</v>
      </c>
      <c r="G8" s="415" t="s">
        <v>494</v>
      </c>
      <c r="H8" s="316"/>
      <c r="I8" s="196" t="s">
        <v>590</v>
      </c>
      <c r="J8" s="332"/>
      <c r="K8" s="214"/>
      <c r="L8" s="214"/>
      <c r="M8" s="214"/>
      <c r="N8" s="214"/>
      <c r="O8" s="214"/>
      <c r="P8" s="214"/>
      <c r="Q8" s="214"/>
      <c r="R8" s="214"/>
      <c r="S8" s="214"/>
      <c r="T8" s="214"/>
    </row>
    <row r="9" spans="1:20" s="190" customFormat="1" ht="22.5">
      <c r="A9" s="1201"/>
      <c r="B9" s="214"/>
      <c r="C9" s="214"/>
      <c r="D9" s="214"/>
      <c r="F9" s="333" t="str">
        <f>"3." &amp;mergeValue(A9)</f>
        <v>3.1</v>
      </c>
      <c r="G9" s="415" t="s">
        <v>495</v>
      </c>
      <c r="H9" s="316"/>
      <c r="I9" s="196" t="s">
        <v>588</v>
      </c>
      <c r="J9" s="332"/>
      <c r="K9" s="214"/>
      <c r="L9" s="214"/>
      <c r="M9" s="214"/>
      <c r="N9" s="214"/>
      <c r="O9" s="214"/>
      <c r="P9" s="214"/>
      <c r="Q9" s="214"/>
      <c r="R9" s="214"/>
      <c r="S9" s="214"/>
      <c r="T9" s="214"/>
    </row>
    <row r="10" spans="1:20" s="190" customFormat="1" ht="22.5">
      <c r="A10" s="1201"/>
      <c r="B10" s="214"/>
      <c r="C10" s="214"/>
      <c r="D10" s="214"/>
      <c r="F10" s="333" t="str">
        <f>"4."&amp;mergeValue(A10)</f>
        <v>4.1</v>
      </c>
      <c r="G10" s="415" t="s">
        <v>496</v>
      </c>
      <c r="H10" s="317" t="s">
        <v>458</v>
      </c>
      <c r="I10" s="196"/>
      <c r="J10" s="332"/>
      <c r="K10" s="214"/>
      <c r="L10" s="214"/>
      <c r="M10" s="214"/>
      <c r="N10" s="214"/>
      <c r="O10" s="214"/>
      <c r="P10" s="214"/>
      <c r="Q10" s="214"/>
      <c r="R10" s="214"/>
      <c r="S10" s="214"/>
      <c r="T10" s="214"/>
    </row>
    <row r="11" spans="1:20" s="190" customFormat="1" ht="18.75">
      <c r="A11" s="1201"/>
      <c r="B11" s="1201">
        <v>1</v>
      </c>
      <c r="C11" s="342"/>
      <c r="D11" s="342"/>
      <c r="F11" s="333" t="str">
        <f>"4."&amp;mergeValue(A11) &amp;"."&amp;mergeValue(B11)</f>
        <v>4.1.1</v>
      </c>
      <c r="G11" s="323" t="s">
        <v>592</v>
      </c>
      <c r="H11" s="316" t="str">
        <f>IF(region_name="","",region_name)</f>
        <v>Челябинская область</v>
      </c>
      <c r="I11" s="196" t="s">
        <v>499</v>
      </c>
      <c r="J11" s="332"/>
      <c r="K11" s="214"/>
      <c r="L11" s="214"/>
      <c r="M11" s="214"/>
      <c r="N11" s="214"/>
      <c r="O11" s="214"/>
      <c r="P11" s="214"/>
      <c r="Q11" s="214"/>
      <c r="R11" s="214"/>
      <c r="S11" s="214"/>
      <c r="T11" s="214"/>
    </row>
    <row r="12" spans="1:20" s="190" customFormat="1" ht="22.5">
      <c r="A12" s="1201"/>
      <c r="B12" s="1201"/>
      <c r="C12" s="1201">
        <v>1</v>
      </c>
      <c r="D12" s="342"/>
      <c r="F12" s="333" t="str">
        <f>"4."&amp;mergeValue(A12) &amp;"."&amp;mergeValue(B12)&amp;"."&amp;mergeValue(C12)</f>
        <v>4.1.1.1</v>
      </c>
      <c r="G12" s="339" t="s">
        <v>497</v>
      </c>
      <c r="H12" s="316"/>
      <c r="I12" s="196" t="s">
        <v>500</v>
      </c>
      <c r="J12" s="332"/>
      <c r="K12" s="214"/>
      <c r="L12" s="214"/>
      <c r="M12" s="214"/>
      <c r="N12" s="214"/>
      <c r="O12" s="214"/>
      <c r="P12" s="214"/>
      <c r="Q12" s="214"/>
      <c r="R12" s="214"/>
      <c r="S12" s="214"/>
      <c r="T12" s="214"/>
    </row>
    <row r="13" spans="1:20" s="190" customFormat="1" ht="39" customHeight="1">
      <c r="A13" s="1201"/>
      <c r="B13" s="1201"/>
      <c r="C13" s="1201"/>
      <c r="D13" s="342">
        <v>1</v>
      </c>
      <c r="F13" s="333" t="str">
        <f>"4."&amp;mergeValue(A13) &amp;"."&amp;mergeValue(B13)&amp;"."&amp;mergeValue(C13)&amp;"."&amp;mergeValue(D13)</f>
        <v>4.1.1.1.1</v>
      </c>
      <c r="G13" s="418" t="s">
        <v>498</v>
      </c>
      <c r="H13" s="316"/>
      <c r="I13" s="1202" t="s">
        <v>591</v>
      </c>
      <c r="J13" s="332"/>
      <c r="K13" s="214"/>
      <c r="L13" s="214"/>
      <c r="M13" s="214"/>
      <c r="N13" s="214"/>
      <c r="O13" s="214"/>
      <c r="P13" s="214"/>
      <c r="Q13" s="214"/>
      <c r="R13" s="214"/>
      <c r="S13" s="214"/>
      <c r="T13" s="214"/>
    </row>
    <row r="14" spans="1:20" s="190" customFormat="1" ht="18.75">
      <c r="A14" s="1201"/>
      <c r="B14" s="1201"/>
      <c r="C14" s="1201"/>
      <c r="D14" s="342"/>
      <c r="F14" s="336"/>
      <c r="G14" s="150" t="s">
        <v>4</v>
      </c>
      <c r="H14" s="341"/>
      <c r="I14" s="1202"/>
      <c r="J14" s="332"/>
      <c r="K14" s="214"/>
      <c r="L14" s="214"/>
      <c r="M14" s="214"/>
      <c r="N14" s="214"/>
      <c r="O14" s="214"/>
      <c r="P14" s="214"/>
      <c r="Q14" s="214"/>
      <c r="R14" s="214"/>
      <c r="S14" s="214"/>
      <c r="T14" s="214"/>
    </row>
    <row r="15" spans="1:20" s="190" customFormat="1" ht="18.75">
      <c r="A15" s="1201"/>
      <c r="B15" s="1201"/>
      <c r="C15" s="342"/>
      <c r="D15" s="342"/>
      <c r="F15" s="336"/>
      <c r="G15" s="149" t="s">
        <v>403</v>
      </c>
      <c r="H15" s="337"/>
      <c r="I15" s="338"/>
      <c r="J15" s="332"/>
      <c r="K15" s="214"/>
      <c r="L15" s="214"/>
      <c r="M15" s="214"/>
      <c r="N15" s="214"/>
      <c r="O15" s="214"/>
      <c r="P15" s="214"/>
      <c r="Q15" s="214"/>
      <c r="R15" s="214"/>
      <c r="S15" s="214"/>
      <c r="T15" s="214"/>
    </row>
    <row r="16" spans="1:20" s="190" customFormat="1" ht="18.75">
      <c r="A16" s="1201"/>
      <c r="B16" s="214"/>
      <c r="C16" s="214"/>
      <c r="D16" s="214"/>
      <c r="F16" s="336"/>
      <c r="G16" s="155" t="s">
        <v>506</v>
      </c>
      <c r="H16" s="337"/>
      <c r="I16" s="338"/>
      <c r="J16" s="332"/>
      <c r="K16" s="214"/>
      <c r="L16" s="214"/>
      <c r="M16" s="214"/>
      <c r="N16" s="214"/>
      <c r="O16" s="214"/>
      <c r="P16" s="214"/>
      <c r="Q16" s="214"/>
      <c r="R16" s="214"/>
      <c r="S16" s="214"/>
      <c r="T16" s="214"/>
    </row>
    <row r="17" spans="1:20" s="190" customFormat="1" ht="18.75">
      <c r="A17" s="214"/>
      <c r="B17" s="214"/>
      <c r="C17" s="214"/>
      <c r="D17" s="214"/>
      <c r="F17" s="336"/>
      <c r="G17" s="165" t="s">
        <v>505</v>
      </c>
      <c r="H17" s="337"/>
      <c r="I17" s="338"/>
      <c r="J17" s="332"/>
      <c r="K17" s="214"/>
      <c r="L17" s="214"/>
      <c r="M17" s="214"/>
      <c r="N17" s="214"/>
      <c r="O17" s="214"/>
      <c r="P17" s="214"/>
      <c r="Q17" s="214"/>
      <c r="R17" s="214"/>
      <c r="S17" s="214"/>
      <c r="T17" s="214"/>
    </row>
    <row r="18" spans="1:20" s="325" customFormat="1" ht="3" customHeight="1">
      <c r="A18" s="326"/>
      <c r="B18" s="326"/>
      <c r="C18" s="326"/>
      <c r="D18" s="326"/>
      <c r="F18" s="324"/>
      <c r="G18" s="416"/>
      <c r="H18" s="417"/>
      <c r="I18" s="226"/>
      <c r="J18" s="326"/>
      <c r="K18" s="326"/>
      <c r="L18" s="326"/>
      <c r="M18" s="326"/>
      <c r="N18" s="326"/>
      <c r="O18" s="326"/>
      <c r="P18" s="326"/>
      <c r="Q18" s="326"/>
      <c r="R18" s="326"/>
      <c r="S18" s="326"/>
      <c r="T18" s="326"/>
    </row>
    <row r="19" spans="1:20" s="325" customFormat="1" ht="15" customHeight="1">
      <c r="A19" s="326"/>
      <c r="B19" s="326"/>
      <c r="C19" s="326"/>
      <c r="D19" s="326"/>
      <c r="F19" s="324"/>
      <c r="G19" s="1196" t="s">
        <v>593</v>
      </c>
      <c r="H19" s="1196"/>
      <c r="I19" s="226"/>
      <c r="J19" s="326"/>
      <c r="K19" s="326"/>
      <c r="L19" s="326"/>
      <c r="M19" s="326"/>
      <c r="N19" s="326"/>
      <c r="O19" s="326"/>
      <c r="P19" s="326"/>
      <c r="Q19" s="326"/>
      <c r="R19" s="326"/>
      <c r="S19" s="326"/>
      <c r="T19" s="326"/>
    </row>
  </sheetData>
  <sheetProtection algorithmName="SHA-512" hashValue="e0Vfm1UR6mqbFXmWS2dczgBMsDwjl6AEad6602Lmpy/xriF/D236uuwWqUBAaDKGuQfmU2FyTZfUOG4VGC5J0g==" saltValue="aYbxBo2RO+c6rRtSY1wnLw==" spinCount="100000"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0">
    <tabColor rgb="FFEAEBEE"/>
    <pageSetUpPr fitToPage="1"/>
  </sheetPr>
  <dimension ref="A1:AK34"/>
  <sheetViews>
    <sheetView showGridLines="0" topLeftCell="I4" zoomScaleNormal="100" workbookViewId="0"/>
  </sheetViews>
  <sheetFormatPr defaultColWidth="10.5703125" defaultRowHeight="14.25"/>
  <cols>
    <col min="1" max="6" width="10.5703125" style="500" hidden="1" customWidth="1"/>
    <col min="7" max="8" width="7" style="506" hidden="1" customWidth="1"/>
    <col min="9" max="9" width="3.7109375" style="483" customWidth="1"/>
    <col min="10" max="11" width="3.7109375" style="482" customWidth="1"/>
    <col min="12" max="12" width="12.7109375" style="476" customWidth="1"/>
    <col min="13" max="13" width="47.42578125" style="476" customWidth="1"/>
    <col min="14" max="16" width="3.7109375" style="476" customWidth="1"/>
    <col min="17" max="17" width="23.7109375" style="476" customWidth="1"/>
    <col min="18" max="20" width="3.7109375" style="476" customWidth="1"/>
    <col min="21" max="21" width="23.7109375" style="476" customWidth="1"/>
    <col min="22" max="24" width="3.7109375" style="476" customWidth="1"/>
    <col min="25" max="27" width="23.7109375" style="476" customWidth="1"/>
    <col min="28" max="28" width="11.7109375" style="476" customWidth="1"/>
    <col min="29" max="29" width="3.7109375" style="476" customWidth="1"/>
    <col min="30" max="30" width="11.7109375" style="476" customWidth="1"/>
    <col min="31" max="31" width="8.5703125" style="476" hidden="1" customWidth="1"/>
    <col min="32" max="32" width="4.7109375" style="476" customWidth="1"/>
    <col min="33" max="33" width="115.7109375" style="476" customWidth="1"/>
    <col min="34" max="35" width="10.5703125" style="500"/>
    <col min="36" max="36" width="13.42578125" style="500" customWidth="1"/>
    <col min="37" max="37" width="10.5703125" style="500"/>
    <col min="38" max="246" width="10.5703125" style="476"/>
    <col min="247" max="254" width="0" style="476" hidden="1" customWidth="1"/>
    <col min="255" max="257" width="3.7109375" style="476" customWidth="1"/>
    <col min="258" max="258" width="12.7109375" style="476" customWidth="1"/>
    <col min="259" max="259" width="47.42578125" style="476" customWidth="1"/>
    <col min="260" max="260" width="5.5703125" style="476" customWidth="1"/>
    <col min="261" max="262" width="3.7109375" style="476" customWidth="1"/>
    <col min="263" max="263" width="22" style="476" customWidth="1"/>
    <col min="264" max="264" width="5.5703125" style="476" customWidth="1"/>
    <col min="265" max="266" width="3.7109375" style="476" customWidth="1"/>
    <col min="267" max="267" width="22" style="476" customWidth="1"/>
    <col min="268" max="268" width="5.5703125" style="476" customWidth="1"/>
    <col min="269" max="270" width="3.7109375" style="476" customWidth="1"/>
    <col min="271" max="271" width="22" style="476" customWidth="1"/>
    <col min="272" max="273" width="15.7109375" style="476" customWidth="1"/>
    <col min="274" max="274" width="11.7109375" style="476" customWidth="1"/>
    <col min="275" max="275" width="6.42578125" style="476" bestFit="1" customWidth="1"/>
    <col min="276" max="276" width="11.7109375" style="476" customWidth="1"/>
    <col min="277" max="277" width="0" style="476" hidden="1" customWidth="1"/>
    <col min="278" max="278" width="3.7109375" style="476" customWidth="1"/>
    <col min="279" max="279" width="11.140625" style="476" bestFit="1" customWidth="1"/>
    <col min="280" max="281" width="10.5703125" style="476"/>
    <col min="282" max="282" width="13.42578125" style="476" customWidth="1"/>
    <col min="283" max="502" width="10.5703125" style="476"/>
    <col min="503" max="510" width="0" style="476" hidden="1" customWidth="1"/>
    <col min="511" max="513" width="3.7109375" style="476" customWidth="1"/>
    <col min="514" max="514" width="12.7109375" style="476" customWidth="1"/>
    <col min="515" max="515" width="47.42578125" style="476" customWidth="1"/>
    <col min="516" max="516" width="5.5703125" style="476" customWidth="1"/>
    <col min="517" max="518" width="3.7109375" style="476" customWidth="1"/>
    <col min="519" max="519" width="22" style="476" customWidth="1"/>
    <col min="520" max="520" width="5.5703125" style="476" customWidth="1"/>
    <col min="521" max="522" width="3.7109375" style="476" customWidth="1"/>
    <col min="523" max="523" width="22" style="476" customWidth="1"/>
    <col min="524" max="524" width="5.5703125" style="476" customWidth="1"/>
    <col min="525" max="526" width="3.7109375" style="476" customWidth="1"/>
    <col min="527" max="527" width="22" style="476" customWidth="1"/>
    <col min="528" max="529" width="15.7109375" style="476" customWidth="1"/>
    <col min="530" max="530" width="11.7109375" style="476" customWidth="1"/>
    <col min="531" max="531" width="6.42578125" style="476" bestFit="1" customWidth="1"/>
    <col min="532" max="532" width="11.7109375" style="476" customWidth="1"/>
    <col min="533" max="533" width="0" style="476" hidden="1" customWidth="1"/>
    <col min="534" max="534" width="3.7109375" style="476" customWidth="1"/>
    <col min="535" max="535" width="11.140625" style="476" bestFit="1" customWidth="1"/>
    <col min="536" max="537" width="10.5703125" style="476"/>
    <col min="538" max="538" width="13.42578125" style="476" customWidth="1"/>
    <col min="539" max="758" width="10.5703125" style="476"/>
    <col min="759" max="766" width="0" style="476" hidden="1" customWidth="1"/>
    <col min="767" max="769" width="3.7109375" style="476" customWidth="1"/>
    <col min="770" max="770" width="12.7109375" style="476" customWidth="1"/>
    <col min="771" max="771" width="47.42578125" style="476" customWidth="1"/>
    <col min="772" max="772" width="5.5703125" style="476" customWidth="1"/>
    <col min="773" max="774" width="3.7109375" style="476" customWidth="1"/>
    <col min="775" max="775" width="22" style="476" customWidth="1"/>
    <col min="776" max="776" width="5.5703125" style="476" customWidth="1"/>
    <col min="777" max="778" width="3.7109375" style="476" customWidth="1"/>
    <col min="779" max="779" width="22" style="476" customWidth="1"/>
    <col min="780" max="780" width="5.5703125" style="476" customWidth="1"/>
    <col min="781" max="782" width="3.7109375" style="476" customWidth="1"/>
    <col min="783" max="783" width="22" style="476" customWidth="1"/>
    <col min="784" max="785" width="15.7109375" style="476" customWidth="1"/>
    <col min="786" max="786" width="11.7109375" style="476" customWidth="1"/>
    <col min="787" max="787" width="6.42578125" style="476" bestFit="1" customWidth="1"/>
    <col min="788" max="788" width="11.7109375" style="476" customWidth="1"/>
    <col min="789" max="789" width="0" style="476" hidden="1" customWidth="1"/>
    <col min="790" max="790" width="3.7109375" style="476" customWidth="1"/>
    <col min="791" max="791" width="11.140625" style="476" bestFit="1" customWidth="1"/>
    <col min="792" max="793" width="10.5703125" style="476"/>
    <col min="794" max="794" width="13.42578125" style="476" customWidth="1"/>
    <col min="795" max="1014" width="10.5703125" style="476"/>
    <col min="1015" max="1022" width="0" style="476" hidden="1" customWidth="1"/>
    <col min="1023" max="1025" width="3.7109375" style="476" customWidth="1"/>
    <col min="1026" max="1026" width="12.7109375" style="476" customWidth="1"/>
    <col min="1027" max="1027" width="47.42578125" style="476" customWidth="1"/>
    <col min="1028" max="1028" width="5.5703125" style="476" customWidth="1"/>
    <col min="1029" max="1030" width="3.7109375" style="476" customWidth="1"/>
    <col min="1031" max="1031" width="22" style="476" customWidth="1"/>
    <col min="1032" max="1032" width="5.5703125" style="476" customWidth="1"/>
    <col min="1033" max="1034" width="3.7109375" style="476" customWidth="1"/>
    <col min="1035" max="1035" width="22" style="476" customWidth="1"/>
    <col min="1036" max="1036" width="5.5703125" style="476" customWidth="1"/>
    <col min="1037" max="1038" width="3.7109375" style="476" customWidth="1"/>
    <col min="1039" max="1039" width="22" style="476" customWidth="1"/>
    <col min="1040" max="1041" width="15.7109375" style="476" customWidth="1"/>
    <col min="1042" max="1042" width="11.7109375" style="476" customWidth="1"/>
    <col min="1043" max="1043" width="6.42578125" style="476" bestFit="1" customWidth="1"/>
    <col min="1044" max="1044" width="11.7109375" style="476" customWidth="1"/>
    <col min="1045" max="1045" width="0" style="476" hidden="1" customWidth="1"/>
    <col min="1046" max="1046" width="3.7109375" style="476" customWidth="1"/>
    <col min="1047" max="1047" width="11.140625" style="476" bestFit="1" customWidth="1"/>
    <col min="1048" max="1049" width="10.5703125" style="476"/>
    <col min="1050" max="1050" width="13.42578125" style="476" customWidth="1"/>
    <col min="1051" max="1270" width="10.5703125" style="476"/>
    <col min="1271" max="1278" width="0" style="476" hidden="1" customWidth="1"/>
    <col min="1279" max="1281" width="3.7109375" style="476" customWidth="1"/>
    <col min="1282" max="1282" width="12.7109375" style="476" customWidth="1"/>
    <col min="1283" max="1283" width="47.42578125" style="476" customWidth="1"/>
    <col min="1284" max="1284" width="5.5703125" style="476" customWidth="1"/>
    <col min="1285" max="1286" width="3.7109375" style="476" customWidth="1"/>
    <col min="1287" max="1287" width="22" style="476" customWidth="1"/>
    <col min="1288" max="1288" width="5.5703125" style="476" customWidth="1"/>
    <col min="1289" max="1290" width="3.7109375" style="476" customWidth="1"/>
    <col min="1291" max="1291" width="22" style="476" customWidth="1"/>
    <col min="1292" max="1292" width="5.5703125" style="476" customWidth="1"/>
    <col min="1293" max="1294" width="3.7109375" style="476" customWidth="1"/>
    <col min="1295" max="1295" width="22" style="476" customWidth="1"/>
    <col min="1296" max="1297" width="15.7109375" style="476" customWidth="1"/>
    <col min="1298" max="1298" width="11.7109375" style="476" customWidth="1"/>
    <col min="1299" max="1299" width="6.42578125" style="476" bestFit="1" customWidth="1"/>
    <col min="1300" max="1300" width="11.7109375" style="476" customWidth="1"/>
    <col min="1301" max="1301" width="0" style="476" hidden="1" customWidth="1"/>
    <col min="1302" max="1302" width="3.7109375" style="476" customWidth="1"/>
    <col min="1303" max="1303" width="11.140625" style="476" bestFit="1" customWidth="1"/>
    <col min="1304" max="1305" width="10.5703125" style="476"/>
    <col min="1306" max="1306" width="13.42578125" style="476" customWidth="1"/>
    <col min="1307" max="1526" width="10.5703125" style="476"/>
    <col min="1527" max="1534" width="0" style="476" hidden="1" customWidth="1"/>
    <col min="1535" max="1537" width="3.7109375" style="476" customWidth="1"/>
    <col min="1538" max="1538" width="12.7109375" style="476" customWidth="1"/>
    <col min="1539" max="1539" width="47.42578125" style="476" customWidth="1"/>
    <col min="1540" max="1540" width="5.5703125" style="476" customWidth="1"/>
    <col min="1541" max="1542" width="3.7109375" style="476" customWidth="1"/>
    <col min="1543" max="1543" width="22" style="476" customWidth="1"/>
    <col min="1544" max="1544" width="5.5703125" style="476" customWidth="1"/>
    <col min="1545" max="1546" width="3.7109375" style="476" customWidth="1"/>
    <col min="1547" max="1547" width="22" style="476" customWidth="1"/>
    <col min="1548" max="1548" width="5.5703125" style="476" customWidth="1"/>
    <col min="1549" max="1550" width="3.7109375" style="476" customWidth="1"/>
    <col min="1551" max="1551" width="22" style="476" customWidth="1"/>
    <col min="1552" max="1553" width="15.7109375" style="476" customWidth="1"/>
    <col min="1554" max="1554" width="11.7109375" style="476" customWidth="1"/>
    <col min="1555" max="1555" width="6.42578125" style="476" bestFit="1" customWidth="1"/>
    <col min="1556" max="1556" width="11.7109375" style="476" customWidth="1"/>
    <col min="1557" max="1557" width="0" style="476" hidden="1" customWidth="1"/>
    <col min="1558" max="1558" width="3.7109375" style="476" customWidth="1"/>
    <col min="1559" max="1559" width="11.140625" style="476" bestFit="1" customWidth="1"/>
    <col min="1560" max="1561" width="10.5703125" style="476"/>
    <col min="1562" max="1562" width="13.42578125" style="476" customWidth="1"/>
    <col min="1563" max="1782" width="10.5703125" style="476"/>
    <col min="1783" max="1790" width="0" style="476" hidden="1" customWidth="1"/>
    <col min="1791" max="1793" width="3.7109375" style="476" customWidth="1"/>
    <col min="1794" max="1794" width="12.7109375" style="476" customWidth="1"/>
    <col min="1795" max="1795" width="47.42578125" style="476" customWidth="1"/>
    <col min="1796" max="1796" width="5.5703125" style="476" customWidth="1"/>
    <col min="1797" max="1798" width="3.7109375" style="476" customWidth="1"/>
    <col min="1799" max="1799" width="22" style="476" customWidth="1"/>
    <col min="1800" max="1800" width="5.5703125" style="476" customWidth="1"/>
    <col min="1801" max="1802" width="3.7109375" style="476" customWidth="1"/>
    <col min="1803" max="1803" width="22" style="476" customWidth="1"/>
    <col min="1804" max="1804" width="5.5703125" style="476" customWidth="1"/>
    <col min="1805" max="1806" width="3.7109375" style="476" customWidth="1"/>
    <col min="1807" max="1807" width="22" style="476" customWidth="1"/>
    <col min="1808" max="1809" width="15.7109375" style="476" customWidth="1"/>
    <col min="1810" max="1810" width="11.7109375" style="476" customWidth="1"/>
    <col min="1811" max="1811" width="6.42578125" style="476" bestFit="1" customWidth="1"/>
    <col min="1812" max="1812" width="11.7109375" style="476" customWidth="1"/>
    <col min="1813" max="1813" width="0" style="476" hidden="1" customWidth="1"/>
    <col min="1814" max="1814" width="3.7109375" style="476" customWidth="1"/>
    <col min="1815" max="1815" width="11.140625" style="476" bestFit="1" customWidth="1"/>
    <col min="1816" max="1817" width="10.5703125" style="476"/>
    <col min="1818" max="1818" width="13.42578125" style="476" customWidth="1"/>
    <col min="1819" max="2038" width="10.5703125" style="476"/>
    <col min="2039" max="2046" width="0" style="476" hidden="1" customWidth="1"/>
    <col min="2047" max="2049" width="3.7109375" style="476" customWidth="1"/>
    <col min="2050" max="2050" width="12.7109375" style="476" customWidth="1"/>
    <col min="2051" max="2051" width="47.42578125" style="476" customWidth="1"/>
    <col min="2052" max="2052" width="5.5703125" style="476" customWidth="1"/>
    <col min="2053" max="2054" width="3.7109375" style="476" customWidth="1"/>
    <col min="2055" max="2055" width="22" style="476" customWidth="1"/>
    <col min="2056" max="2056" width="5.5703125" style="476" customWidth="1"/>
    <col min="2057" max="2058" width="3.7109375" style="476" customWidth="1"/>
    <col min="2059" max="2059" width="22" style="476" customWidth="1"/>
    <col min="2060" max="2060" width="5.5703125" style="476" customWidth="1"/>
    <col min="2061" max="2062" width="3.7109375" style="476" customWidth="1"/>
    <col min="2063" max="2063" width="22" style="476" customWidth="1"/>
    <col min="2064" max="2065" width="15.7109375" style="476" customWidth="1"/>
    <col min="2066" max="2066" width="11.7109375" style="476" customWidth="1"/>
    <col min="2067" max="2067" width="6.42578125" style="476" bestFit="1" customWidth="1"/>
    <col min="2068" max="2068" width="11.7109375" style="476" customWidth="1"/>
    <col min="2069" max="2069" width="0" style="476" hidden="1" customWidth="1"/>
    <col min="2070" max="2070" width="3.7109375" style="476" customWidth="1"/>
    <col min="2071" max="2071" width="11.140625" style="476" bestFit="1" customWidth="1"/>
    <col min="2072" max="2073" width="10.5703125" style="476"/>
    <col min="2074" max="2074" width="13.42578125" style="476" customWidth="1"/>
    <col min="2075" max="2294" width="10.5703125" style="476"/>
    <col min="2295" max="2302" width="0" style="476" hidden="1" customWidth="1"/>
    <col min="2303" max="2305" width="3.7109375" style="476" customWidth="1"/>
    <col min="2306" max="2306" width="12.7109375" style="476" customWidth="1"/>
    <col min="2307" max="2307" width="47.42578125" style="476" customWidth="1"/>
    <col min="2308" max="2308" width="5.5703125" style="476" customWidth="1"/>
    <col min="2309" max="2310" width="3.7109375" style="476" customWidth="1"/>
    <col min="2311" max="2311" width="22" style="476" customWidth="1"/>
    <col min="2312" max="2312" width="5.5703125" style="476" customWidth="1"/>
    <col min="2313" max="2314" width="3.7109375" style="476" customWidth="1"/>
    <col min="2315" max="2315" width="22" style="476" customWidth="1"/>
    <col min="2316" max="2316" width="5.5703125" style="476" customWidth="1"/>
    <col min="2317" max="2318" width="3.7109375" style="476" customWidth="1"/>
    <col min="2319" max="2319" width="22" style="476" customWidth="1"/>
    <col min="2320" max="2321" width="15.7109375" style="476" customWidth="1"/>
    <col min="2322" max="2322" width="11.7109375" style="476" customWidth="1"/>
    <col min="2323" max="2323" width="6.42578125" style="476" bestFit="1" customWidth="1"/>
    <col min="2324" max="2324" width="11.7109375" style="476" customWidth="1"/>
    <col min="2325" max="2325" width="0" style="476" hidden="1" customWidth="1"/>
    <col min="2326" max="2326" width="3.7109375" style="476" customWidth="1"/>
    <col min="2327" max="2327" width="11.140625" style="476" bestFit="1" customWidth="1"/>
    <col min="2328" max="2329" width="10.5703125" style="476"/>
    <col min="2330" max="2330" width="13.42578125" style="476" customWidth="1"/>
    <col min="2331" max="2550" width="10.5703125" style="476"/>
    <col min="2551" max="2558" width="0" style="476" hidden="1" customWidth="1"/>
    <col min="2559" max="2561" width="3.7109375" style="476" customWidth="1"/>
    <col min="2562" max="2562" width="12.7109375" style="476" customWidth="1"/>
    <col min="2563" max="2563" width="47.42578125" style="476" customWidth="1"/>
    <col min="2564" max="2564" width="5.5703125" style="476" customWidth="1"/>
    <col min="2565" max="2566" width="3.7109375" style="476" customWidth="1"/>
    <col min="2567" max="2567" width="22" style="476" customWidth="1"/>
    <col min="2568" max="2568" width="5.5703125" style="476" customWidth="1"/>
    <col min="2569" max="2570" width="3.7109375" style="476" customWidth="1"/>
    <col min="2571" max="2571" width="22" style="476" customWidth="1"/>
    <col min="2572" max="2572" width="5.5703125" style="476" customWidth="1"/>
    <col min="2573" max="2574" width="3.7109375" style="476" customWidth="1"/>
    <col min="2575" max="2575" width="22" style="476" customWidth="1"/>
    <col min="2576" max="2577" width="15.7109375" style="476" customWidth="1"/>
    <col min="2578" max="2578" width="11.7109375" style="476" customWidth="1"/>
    <col min="2579" max="2579" width="6.42578125" style="476" bestFit="1" customWidth="1"/>
    <col min="2580" max="2580" width="11.7109375" style="476" customWidth="1"/>
    <col min="2581" max="2581" width="0" style="476" hidden="1" customWidth="1"/>
    <col min="2582" max="2582" width="3.7109375" style="476" customWidth="1"/>
    <col min="2583" max="2583" width="11.140625" style="476" bestFit="1" customWidth="1"/>
    <col min="2584" max="2585" width="10.5703125" style="476"/>
    <col min="2586" max="2586" width="13.42578125" style="476" customWidth="1"/>
    <col min="2587" max="2806" width="10.5703125" style="476"/>
    <col min="2807" max="2814" width="0" style="476" hidden="1" customWidth="1"/>
    <col min="2815" max="2817" width="3.7109375" style="476" customWidth="1"/>
    <col min="2818" max="2818" width="12.7109375" style="476" customWidth="1"/>
    <col min="2819" max="2819" width="47.42578125" style="476" customWidth="1"/>
    <col min="2820" max="2820" width="5.5703125" style="476" customWidth="1"/>
    <col min="2821" max="2822" width="3.7109375" style="476" customWidth="1"/>
    <col min="2823" max="2823" width="22" style="476" customWidth="1"/>
    <col min="2824" max="2824" width="5.5703125" style="476" customWidth="1"/>
    <col min="2825" max="2826" width="3.7109375" style="476" customWidth="1"/>
    <col min="2827" max="2827" width="22" style="476" customWidth="1"/>
    <col min="2828" max="2828" width="5.5703125" style="476" customWidth="1"/>
    <col min="2829" max="2830" width="3.7109375" style="476" customWidth="1"/>
    <col min="2831" max="2831" width="22" style="476" customWidth="1"/>
    <col min="2832" max="2833" width="15.7109375" style="476" customWidth="1"/>
    <col min="2834" max="2834" width="11.7109375" style="476" customWidth="1"/>
    <col min="2835" max="2835" width="6.42578125" style="476" bestFit="1" customWidth="1"/>
    <col min="2836" max="2836" width="11.7109375" style="476" customWidth="1"/>
    <col min="2837" max="2837" width="0" style="476" hidden="1" customWidth="1"/>
    <col min="2838" max="2838" width="3.7109375" style="476" customWidth="1"/>
    <col min="2839" max="2839" width="11.140625" style="476" bestFit="1" customWidth="1"/>
    <col min="2840" max="2841" width="10.5703125" style="476"/>
    <col min="2842" max="2842" width="13.42578125" style="476" customWidth="1"/>
    <col min="2843" max="3062" width="10.5703125" style="476"/>
    <col min="3063" max="3070" width="0" style="476" hidden="1" customWidth="1"/>
    <col min="3071" max="3073" width="3.7109375" style="476" customWidth="1"/>
    <col min="3074" max="3074" width="12.7109375" style="476" customWidth="1"/>
    <col min="3075" max="3075" width="47.42578125" style="476" customWidth="1"/>
    <col min="3076" max="3076" width="5.5703125" style="476" customWidth="1"/>
    <col min="3077" max="3078" width="3.7109375" style="476" customWidth="1"/>
    <col min="3079" max="3079" width="22" style="476" customWidth="1"/>
    <col min="3080" max="3080" width="5.5703125" style="476" customWidth="1"/>
    <col min="3081" max="3082" width="3.7109375" style="476" customWidth="1"/>
    <col min="3083" max="3083" width="22" style="476" customWidth="1"/>
    <col min="3084" max="3084" width="5.5703125" style="476" customWidth="1"/>
    <col min="3085" max="3086" width="3.7109375" style="476" customWidth="1"/>
    <col min="3087" max="3087" width="22" style="476" customWidth="1"/>
    <col min="3088" max="3089" width="15.7109375" style="476" customWidth="1"/>
    <col min="3090" max="3090" width="11.7109375" style="476" customWidth="1"/>
    <col min="3091" max="3091" width="6.42578125" style="476" bestFit="1" customWidth="1"/>
    <col min="3092" max="3092" width="11.7109375" style="476" customWidth="1"/>
    <col min="3093" max="3093" width="0" style="476" hidden="1" customWidth="1"/>
    <col min="3094" max="3094" width="3.7109375" style="476" customWidth="1"/>
    <col min="3095" max="3095" width="11.140625" style="476" bestFit="1" customWidth="1"/>
    <col min="3096" max="3097" width="10.5703125" style="476"/>
    <col min="3098" max="3098" width="13.42578125" style="476" customWidth="1"/>
    <col min="3099" max="3318" width="10.5703125" style="476"/>
    <col min="3319" max="3326" width="0" style="476" hidden="1" customWidth="1"/>
    <col min="3327" max="3329" width="3.7109375" style="476" customWidth="1"/>
    <col min="3330" max="3330" width="12.7109375" style="476" customWidth="1"/>
    <col min="3331" max="3331" width="47.42578125" style="476" customWidth="1"/>
    <col min="3332" max="3332" width="5.5703125" style="476" customWidth="1"/>
    <col min="3333" max="3334" width="3.7109375" style="476" customWidth="1"/>
    <col min="3335" max="3335" width="22" style="476" customWidth="1"/>
    <col min="3336" max="3336" width="5.5703125" style="476" customWidth="1"/>
    <col min="3337" max="3338" width="3.7109375" style="476" customWidth="1"/>
    <col min="3339" max="3339" width="22" style="476" customWidth="1"/>
    <col min="3340" max="3340" width="5.5703125" style="476" customWidth="1"/>
    <col min="3341" max="3342" width="3.7109375" style="476" customWidth="1"/>
    <col min="3343" max="3343" width="22" style="476" customWidth="1"/>
    <col min="3344" max="3345" width="15.7109375" style="476" customWidth="1"/>
    <col min="3346" max="3346" width="11.7109375" style="476" customWidth="1"/>
    <col min="3347" max="3347" width="6.42578125" style="476" bestFit="1" customWidth="1"/>
    <col min="3348" max="3348" width="11.7109375" style="476" customWidth="1"/>
    <col min="3349" max="3349" width="0" style="476" hidden="1" customWidth="1"/>
    <col min="3350" max="3350" width="3.7109375" style="476" customWidth="1"/>
    <col min="3351" max="3351" width="11.140625" style="476" bestFit="1" customWidth="1"/>
    <col min="3352" max="3353" width="10.5703125" style="476"/>
    <col min="3354" max="3354" width="13.42578125" style="476" customWidth="1"/>
    <col min="3355" max="3574" width="10.5703125" style="476"/>
    <col min="3575" max="3582" width="0" style="476" hidden="1" customWidth="1"/>
    <col min="3583" max="3585" width="3.7109375" style="476" customWidth="1"/>
    <col min="3586" max="3586" width="12.7109375" style="476" customWidth="1"/>
    <col min="3587" max="3587" width="47.42578125" style="476" customWidth="1"/>
    <col min="3588" max="3588" width="5.5703125" style="476" customWidth="1"/>
    <col min="3589" max="3590" width="3.7109375" style="476" customWidth="1"/>
    <col min="3591" max="3591" width="22" style="476" customWidth="1"/>
    <col min="3592" max="3592" width="5.5703125" style="476" customWidth="1"/>
    <col min="3593" max="3594" width="3.7109375" style="476" customWidth="1"/>
    <col min="3595" max="3595" width="22" style="476" customWidth="1"/>
    <col min="3596" max="3596" width="5.5703125" style="476" customWidth="1"/>
    <col min="3597" max="3598" width="3.7109375" style="476" customWidth="1"/>
    <col min="3599" max="3599" width="22" style="476" customWidth="1"/>
    <col min="3600" max="3601" width="15.7109375" style="476" customWidth="1"/>
    <col min="3602" max="3602" width="11.7109375" style="476" customWidth="1"/>
    <col min="3603" max="3603" width="6.42578125" style="476" bestFit="1" customWidth="1"/>
    <col min="3604" max="3604" width="11.7109375" style="476" customWidth="1"/>
    <col min="3605" max="3605" width="0" style="476" hidden="1" customWidth="1"/>
    <col min="3606" max="3606" width="3.7109375" style="476" customWidth="1"/>
    <col min="3607" max="3607" width="11.140625" style="476" bestFit="1" customWidth="1"/>
    <col min="3608" max="3609" width="10.5703125" style="476"/>
    <col min="3610" max="3610" width="13.42578125" style="476" customWidth="1"/>
    <col min="3611" max="3830" width="10.5703125" style="476"/>
    <col min="3831" max="3838" width="0" style="476" hidden="1" customWidth="1"/>
    <col min="3839" max="3841" width="3.7109375" style="476" customWidth="1"/>
    <col min="3842" max="3842" width="12.7109375" style="476" customWidth="1"/>
    <col min="3843" max="3843" width="47.42578125" style="476" customWidth="1"/>
    <col min="3844" max="3844" width="5.5703125" style="476" customWidth="1"/>
    <col min="3845" max="3846" width="3.7109375" style="476" customWidth="1"/>
    <col min="3847" max="3847" width="22" style="476" customWidth="1"/>
    <col min="3848" max="3848" width="5.5703125" style="476" customWidth="1"/>
    <col min="3849" max="3850" width="3.7109375" style="476" customWidth="1"/>
    <col min="3851" max="3851" width="22" style="476" customWidth="1"/>
    <col min="3852" max="3852" width="5.5703125" style="476" customWidth="1"/>
    <col min="3853" max="3854" width="3.7109375" style="476" customWidth="1"/>
    <col min="3855" max="3855" width="22" style="476" customWidth="1"/>
    <col min="3856" max="3857" width="15.7109375" style="476" customWidth="1"/>
    <col min="3858" max="3858" width="11.7109375" style="476" customWidth="1"/>
    <col min="3859" max="3859" width="6.42578125" style="476" bestFit="1" customWidth="1"/>
    <col min="3860" max="3860" width="11.7109375" style="476" customWidth="1"/>
    <col min="3861" max="3861" width="0" style="476" hidden="1" customWidth="1"/>
    <col min="3862" max="3862" width="3.7109375" style="476" customWidth="1"/>
    <col min="3863" max="3863" width="11.140625" style="476" bestFit="1" customWidth="1"/>
    <col min="3864" max="3865" width="10.5703125" style="476"/>
    <col min="3866" max="3866" width="13.42578125" style="476" customWidth="1"/>
    <col min="3867" max="4086" width="10.5703125" style="476"/>
    <col min="4087" max="4094" width="0" style="476" hidden="1" customWidth="1"/>
    <col min="4095" max="4097" width="3.7109375" style="476" customWidth="1"/>
    <col min="4098" max="4098" width="12.7109375" style="476" customWidth="1"/>
    <col min="4099" max="4099" width="47.42578125" style="476" customWidth="1"/>
    <col min="4100" max="4100" width="5.5703125" style="476" customWidth="1"/>
    <col min="4101" max="4102" width="3.7109375" style="476" customWidth="1"/>
    <col min="4103" max="4103" width="22" style="476" customWidth="1"/>
    <col min="4104" max="4104" width="5.5703125" style="476" customWidth="1"/>
    <col min="4105" max="4106" width="3.7109375" style="476" customWidth="1"/>
    <col min="4107" max="4107" width="22" style="476" customWidth="1"/>
    <col min="4108" max="4108" width="5.5703125" style="476" customWidth="1"/>
    <col min="4109" max="4110" width="3.7109375" style="476" customWidth="1"/>
    <col min="4111" max="4111" width="22" style="476" customWidth="1"/>
    <col min="4112" max="4113" width="15.7109375" style="476" customWidth="1"/>
    <col min="4114" max="4114" width="11.7109375" style="476" customWidth="1"/>
    <col min="4115" max="4115" width="6.42578125" style="476" bestFit="1" customWidth="1"/>
    <col min="4116" max="4116" width="11.7109375" style="476" customWidth="1"/>
    <col min="4117" max="4117" width="0" style="476" hidden="1" customWidth="1"/>
    <col min="4118" max="4118" width="3.7109375" style="476" customWidth="1"/>
    <col min="4119" max="4119" width="11.140625" style="476" bestFit="1" customWidth="1"/>
    <col min="4120" max="4121" width="10.5703125" style="476"/>
    <col min="4122" max="4122" width="13.42578125" style="476" customWidth="1"/>
    <col min="4123" max="4342" width="10.5703125" style="476"/>
    <col min="4343" max="4350" width="0" style="476" hidden="1" customWidth="1"/>
    <col min="4351" max="4353" width="3.7109375" style="476" customWidth="1"/>
    <col min="4354" max="4354" width="12.7109375" style="476" customWidth="1"/>
    <col min="4355" max="4355" width="47.42578125" style="476" customWidth="1"/>
    <col min="4356" max="4356" width="5.5703125" style="476" customWidth="1"/>
    <col min="4357" max="4358" width="3.7109375" style="476" customWidth="1"/>
    <col min="4359" max="4359" width="22" style="476" customWidth="1"/>
    <col min="4360" max="4360" width="5.5703125" style="476" customWidth="1"/>
    <col min="4361" max="4362" width="3.7109375" style="476" customWidth="1"/>
    <col min="4363" max="4363" width="22" style="476" customWidth="1"/>
    <col min="4364" max="4364" width="5.5703125" style="476" customWidth="1"/>
    <col min="4365" max="4366" width="3.7109375" style="476" customWidth="1"/>
    <col min="4367" max="4367" width="22" style="476" customWidth="1"/>
    <col min="4368" max="4369" width="15.7109375" style="476" customWidth="1"/>
    <col min="4370" max="4370" width="11.7109375" style="476" customWidth="1"/>
    <col min="4371" max="4371" width="6.42578125" style="476" bestFit="1" customWidth="1"/>
    <col min="4372" max="4372" width="11.7109375" style="476" customWidth="1"/>
    <col min="4373" max="4373" width="0" style="476" hidden="1" customWidth="1"/>
    <col min="4374" max="4374" width="3.7109375" style="476" customWidth="1"/>
    <col min="4375" max="4375" width="11.140625" style="476" bestFit="1" customWidth="1"/>
    <col min="4376" max="4377" width="10.5703125" style="476"/>
    <col min="4378" max="4378" width="13.42578125" style="476" customWidth="1"/>
    <col min="4379" max="4598" width="10.5703125" style="476"/>
    <col min="4599" max="4606" width="0" style="476" hidden="1" customWidth="1"/>
    <col min="4607" max="4609" width="3.7109375" style="476" customWidth="1"/>
    <col min="4610" max="4610" width="12.7109375" style="476" customWidth="1"/>
    <col min="4611" max="4611" width="47.42578125" style="476" customWidth="1"/>
    <col min="4612" max="4612" width="5.5703125" style="476" customWidth="1"/>
    <col min="4613" max="4614" width="3.7109375" style="476" customWidth="1"/>
    <col min="4615" max="4615" width="22" style="476" customWidth="1"/>
    <col min="4616" max="4616" width="5.5703125" style="476" customWidth="1"/>
    <col min="4617" max="4618" width="3.7109375" style="476" customWidth="1"/>
    <col min="4619" max="4619" width="22" style="476" customWidth="1"/>
    <col min="4620" max="4620" width="5.5703125" style="476" customWidth="1"/>
    <col min="4621" max="4622" width="3.7109375" style="476" customWidth="1"/>
    <col min="4623" max="4623" width="22" style="476" customWidth="1"/>
    <col min="4624" max="4625" width="15.7109375" style="476" customWidth="1"/>
    <col min="4626" max="4626" width="11.7109375" style="476" customWidth="1"/>
    <col min="4627" max="4627" width="6.42578125" style="476" bestFit="1" customWidth="1"/>
    <col min="4628" max="4628" width="11.7109375" style="476" customWidth="1"/>
    <col min="4629" max="4629" width="0" style="476" hidden="1" customWidth="1"/>
    <col min="4630" max="4630" width="3.7109375" style="476" customWidth="1"/>
    <col min="4631" max="4631" width="11.140625" style="476" bestFit="1" customWidth="1"/>
    <col min="4632" max="4633" width="10.5703125" style="476"/>
    <col min="4634" max="4634" width="13.42578125" style="476" customWidth="1"/>
    <col min="4635" max="4854" width="10.5703125" style="476"/>
    <col min="4855" max="4862" width="0" style="476" hidden="1" customWidth="1"/>
    <col min="4863" max="4865" width="3.7109375" style="476" customWidth="1"/>
    <col min="4866" max="4866" width="12.7109375" style="476" customWidth="1"/>
    <col min="4867" max="4867" width="47.42578125" style="476" customWidth="1"/>
    <col min="4868" max="4868" width="5.5703125" style="476" customWidth="1"/>
    <col min="4869" max="4870" width="3.7109375" style="476" customWidth="1"/>
    <col min="4871" max="4871" width="22" style="476" customWidth="1"/>
    <col min="4872" max="4872" width="5.5703125" style="476" customWidth="1"/>
    <col min="4873" max="4874" width="3.7109375" style="476" customWidth="1"/>
    <col min="4875" max="4875" width="22" style="476" customWidth="1"/>
    <col min="4876" max="4876" width="5.5703125" style="476" customWidth="1"/>
    <col min="4877" max="4878" width="3.7109375" style="476" customWidth="1"/>
    <col min="4879" max="4879" width="22" style="476" customWidth="1"/>
    <col min="4880" max="4881" width="15.7109375" style="476" customWidth="1"/>
    <col min="4882" max="4882" width="11.7109375" style="476" customWidth="1"/>
    <col min="4883" max="4883" width="6.42578125" style="476" bestFit="1" customWidth="1"/>
    <col min="4884" max="4884" width="11.7109375" style="476" customWidth="1"/>
    <col min="4885" max="4885" width="0" style="476" hidden="1" customWidth="1"/>
    <col min="4886" max="4886" width="3.7109375" style="476" customWidth="1"/>
    <col min="4887" max="4887" width="11.140625" style="476" bestFit="1" customWidth="1"/>
    <col min="4888" max="4889" width="10.5703125" style="476"/>
    <col min="4890" max="4890" width="13.42578125" style="476" customWidth="1"/>
    <col min="4891" max="5110" width="10.5703125" style="476"/>
    <col min="5111" max="5118" width="0" style="476" hidden="1" customWidth="1"/>
    <col min="5119" max="5121" width="3.7109375" style="476" customWidth="1"/>
    <col min="5122" max="5122" width="12.7109375" style="476" customWidth="1"/>
    <col min="5123" max="5123" width="47.42578125" style="476" customWidth="1"/>
    <col min="5124" max="5124" width="5.5703125" style="476" customWidth="1"/>
    <col min="5125" max="5126" width="3.7109375" style="476" customWidth="1"/>
    <col min="5127" max="5127" width="22" style="476" customWidth="1"/>
    <col min="5128" max="5128" width="5.5703125" style="476" customWidth="1"/>
    <col min="5129" max="5130" width="3.7109375" style="476" customWidth="1"/>
    <col min="5131" max="5131" width="22" style="476" customWidth="1"/>
    <col min="5132" max="5132" width="5.5703125" style="476" customWidth="1"/>
    <col min="5133" max="5134" width="3.7109375" style="476" customWidth="1"/>
    <col min="5135" max="5135" width="22" style="476" customWidth="1"/>
    <col min="5136" max="5137" width="15.7109375" style="476" customWidth="1"/>
    <col min="5138" max="5138" width="11.7109375" style="476" customWidth="1"/>
    <col min="5139" max="5139" width="6.42578125" style="476" bestFit="1" customWidth="1"/>
    <col min="5140" max="5140" width="11.7109375" style="476" customWidth="1"/>
    <col min="5141" max="5141" width="0" style="476" hidden="1" customWidth="1"/>
    <col min="5142" max="5142" width="3.7109375" style="476" customWidth="1"/>
    <col min="5143" max="5143" width="11.140625" style="476" bestFit="1" customWidth="1"/>
    <col min="5144" max="5145" width="10.5703125" style="476"/>
    <col min="5146" max="5146" width="13.42578125" style="476" customWidth="1"/>
    <col min="5147" max="5366" width="10.5703125" style="476"/>
    <col min="5367" max="5374" width="0" style="476" hidden="1" customWidth="1"/>
    <col min="5375" max="5377" width="3.7109375" style="476" customWidth="1"/>
    <col min="5378" max="5378" width="12.7109375" style="476" customWidth="1"/>
    <col min="5379" max="5379" width="47.42578125" style="476" customWidth="1"/>
    <col min="5380" max="5380" width="5.5703125" style="476" customWidth="1"/>
    <col min="5381" max="5382" width="3.7109375" style="476" customWidth="1"/>
    <col min="5383" max="5383" width="22" style="476" customWidth="1"/>
    <col min="5384" max="5384" width="5.5703125" style="476" customWidth="1"/>
    <col min="5385" max="5386" width="3.7109375" style="476" customWidth="1"/>
    <col min="5387" max="5387" width="22" style="476" customWidth="1"/>
    <col min="5388" max="5388" width="5.5703125" style="476" customWidth="1"/>
    <col min="5389" max="5390" width="3.7109375" style="476" customWidth="1"/>
    <col min="5391" max="5391" width="22" style="476" customWidth="1"/>
    <col min="5392" max="5393" width="15.7109375" style="476" customWidth="1"/>
    <col min="5394" max="5394" width="11.7109375" style="476" customWidth="1"/>
    <col min="5395" max="5395" width="6.42578125" style="476" bestFit="1" customWidth="1"/>
    <col min="5396" max="5396" width="11.7109375" style="476" customWidth="1"/>
    <col min="5397" max="5397" width="0" style="476" hidden="1" customWidth="1"/>
    <col min="5398" max="5398" width="3.7109375" style="476" customWidth="1"/>
    <col min="5399" max="5399" width="11.140625" style="476" bestFit="1" customWidth="1"/>
    <col min="5400" max="5401" width="10.5703125" style="476"/>
    <col min="5402" max="5402" width="13.42578125" style="476" customWidth="1"/>
    <col min="5403" max="5622" width="10.5703125" style="476"/>
    <col min="5623" max="5630" width="0" style="476" hidden="1" customWidth="1"/>
    <col min="5631" max="5633" width="3.7109375" style="476" customWidth="1"/>
    <col min="5634" max="5634" width="12.7109375" style="476" customWidth="1"/>
    <col min="5635" max="5635" width="47.42578125" style="476" customWidth="1"/>
    <col min="5636" max="5636" width="5.5703125" style="476" customWidth="1"/>
    <col min="5637" max="5638" width="3.7109375" style="476" customWidth="1"/>
    <col min="5639" max="5639" width="22" style="476" customWidth="1"/>
    <col min="5640" max="5640" width="5.5703125" style="476" customWidth="1"/>
    <col min="5641" max="5642" width="3.7109375" style="476" customWidth="1"/>
    <col min="5643" max="5643" width="22" style="476" customWidth="1"/>
    <col min="5644" max="5644" width="5.5703125" style="476" customWidth="1"/>
    <col min="5645" max="5646" width="3.7109375" style="476" customWidth="1"/>
    <col min="5647" max="5647" width="22" style="476" customWidth="1"/>
    <col min="5648" max="5649" width="15.7109375" style="476" customWidth="1"/>
    <col min="5650" max="5650" width="11.7109375" style="476" customWidth="1"/>
    <col min="5651" max="5651" width="6.42578125" style="476" bestFit="1" customWidth="1"/>
    <col min="5652" max="5652" width="11.7109375" style="476" customWidth="1"/>
    <col min="5653" max="5653" width="0" style="476" hidden="1" customWidth="1"/>
    <col min="5654" max="5654" width="3.7109375" style="476" customWidth="1"/>
    <col min="5655" max="5655" width="11.140625" style="476" bestFit="1" customWidth="1"/>
    <col min="5656" max="5657" width="10.5703125" style="476"/>
    <col min="5658" max="5658" width="13.42578125" style="476" customWidth="1"/>
    <col min="5659" max="5878" width="10.5703125" style="476"/>
    <col min="5879" max="5886" width="0" style="476" hidden="1" customWidth="1"/>
    <col min="5887" max="5889" width="3.7109375" style="476" customWidth="1"/>
    <col min="5890" max="5890" width="12.7109375" style="476" customWidth="1"/>
    <col min="5891" max="5891" width="47.42578125" style="476" customWidth="1"/>
    <col min="5892" max="5892" width="5.5703125" style="476" customWidth="1"/>
    <col min="5893" max="5894" width="3.7109375" style="476" customWidth="1"/>
    <col min="5895" max="5895" width="22" style="476" customWidth="1"/>
    <col min="5896" max="5896" width="5.5703125" style="476" customWidth="1"/>
    <col min="5897" max="5898" width="3.7109375" style="476" customWidth="1"/>
    <col min="5899" max="5899" width="22" style="476" customWidth="1"/>
    <col min="5900" max="5900" width="5.5703125" style="476" customWidth="1"/>
    <col min="5901" max="5902" width="3.7109375" style="476" customWidth="1"/>
    <col min="5903" max="5903" width="22" style="476" customWidth="1"/>
    <col min="5904" max="5905" width="15.7109375" style="476" customWidth="1"/>
    <col min="5906" max="5906" width="11.7109375" style="476" customWidth="1"/>
    <col min="5907" max="5907" width="6.42578125" style="476" bestFit="1" customWidth="1"/>
    <col min="5908" max="5908" width="11.7109375" style="476" customWidth="1"/>
    <col min="5909" max="5909" width="0" style="476" hidden="1" customWidth="1"/>
    <col min="5910" max="5910" width="3.7109375" style="476" customWidth="1"/>
    <col min="5911" max="5911" width="11.140625" style="476" bestFit="1" customWidth="1"/>
    <col min="5912" max="5913" width="10.5703125" style="476"/>
    <col min="5914" max="5914" width="13.42578125" style="476" customWidth="1"/>
    <col min="5915" max="6134" width="10.5703125" style="476"/>
    <col min="6135" max="6142" width="0" style="476" hidden="1" customWidth="1"/>
    <col min="6143" max="6145" width="3.7109375" style="476" customWidth="1"/>
    <col min="6146" max="6146" width="12.7109375" style="476" customWidth="1"/>
    <col min="6147" max="6147" width="47.42578125" style="476" customWidth="1"/>
    <col min="6148" max="6148" width="5.5703125" style="476" customWidth="1"/>
    <col min="6149" max="6150" width="3.7109375" style="476" customWidth="1"/>
    <col min="6151" max="6151" width="22" style="476" customWidth="1"/>
    <col min="6152" max="6152" width="5.5703125" style="476" customWidth="1"/>
    <col min="6153" max="6154" width="3.7109375" style="476" customWidth="1"/>
    <col min="6155" max="6155" width="22" style="476" customWidth="1"/>
    <col min="6156" max="6156" width="5.5703125" style="476" customWidth="1"/>
    <col min="6157" max="6158" width="3.7109375" style="476" customWidth="1"/>
    <col min="6159" max="6159" width="22" style="476" customWidth="1"/>
    <col min="6160" max="6161" width="15.7109375" style="476" customWidth="1"/>
    <col min="6162" max="6162" width="11.7109375" style="476" customWidth="1"/>
    <col min="6163" max="6163" width="6.42578125" style="476" bestFit="1" customWidth="1"/>
    <col min="6164" max="6164" width="11.7109375" style="476" customWidth="1"/>
    <col min="6165" max="6165" width="0" style="476" hidden="1" customWidth="1"/>
    <col min="6166" max="6166" width="3.7109375" style="476" customWidth="1"/>
    <col min="6167" max="6167" width="11.140625" style="476" bestFit="1" customWidth="1"/>
    <col min="6168" max="6169" width="10.5703125" style="476"/>
    <col min="6170" max="6170" width="13.42578125" style="476" customWidth="1"/>
    <col min="6171" max="6390" width="10.5703125" style="476"/>
    <col min="6391" max="6398" width="0" style="476" hidden="1" customWidth="1"/>
    <col min="6399" max="6401" width="3.7109375" style="476" customWidth="1"/>
    <col min="6402" max="6402" width="12.7109375" style="476" customWidth="1"/>
    <col min="6403" max="6403" width="47.42578125" style="476" customWidth="1"/>
    <col min="6404" max="6404" width="5.5703125" style="476" customWidth="1"/>
    <col min="6405" max="6406" width="3.7109375" style="476" customWidth="1"/>
    <col min="6407" max="6407" width="22" style="476" customWidth="1"/>
    <col min="6408" max="6408" width="5.5703125" style="476" customWidth="1"/>
    <col min="6409" max="6410" width="3.7109375" style="476" customWidth="1"/>
    <col min="6411" max="6411" width="22" style="476" customWidth="1"/>
    <col min="6412" max="6412" width="5.5703125" style="476" customWidth="1"/>
    <col min="6413" max="6414" width="3.7109375" style="476" customWidth="1"/>
    <col min="6415" max="6415" width="22" style="476" customWidth="1"/>
    <col min="6416" max="6417" width="15.7109375" style="476" customWidth="1"/>
    <col min="6418" max="6418" width="11.7109375" style="476" customWidth="1"/>
    <col min="6419" max="6419" width="6.42578125" style="476" bestFit="1" customWidth="1"/>
    <col min="6420" max="6420" width="11.7109375" style="476" customWidth="1"/>
    <col min="6421" max="6421" width="0" style="476" hidden="1" customWidth="1"/>
    <col min="6422" max="6422" width="3.7109375" style="476" customWidth="1"/>
    <col min="6423" max="6423" width="11.140625" style="476" bestFit="1" customWidth="1"/>
    <col min="6424" max="6425" width="10.5703125" style="476"/>
    <col min="6426" max="6426" width="13.42578125" style="476" customWidth="1"/>
    <col min="6427" max="6646" width="10.5703125" style="476"/>
    <col min="6647" max="6654" width="0" style="476" hidden="1" customWidth="1"/>
    <col min="6655" max="6657" width="3.7109375" style="476" customWidth="1"/>
    <col min="6658" max="6658" width="12.7109375" style="476" customWidth="1"/>
    <col min="6659" max="6659" width="47.42578125" style="476" customWidth="1"/>
    <col min="6660" max="6660" width="5.5703125" style="476" customWidth="1"/>
    <col min="6661" max="6662" width="3.7109375" style="476" customWidth="1"/>
    <col min="6663" max="6663" width="22" style="476" customWidth="1"/>
    <col min="6664" max="6664" width="5.5703125" style="476" customWidth="1"/>
    <col min="6665" max="6666" width="3.7109375" style="476" customWidth="1"/>
    <col min="6667" max="6667" width="22" style="476" customWidth="1"/>
    <col min="6668" max="6668" width="5.5703125" style="476" customWidth="1"/>
    <col min="6669" max="6670" width="3.7109375" style="476" customWidth="1"/>
    <col min="6671" max="6671" width="22" style="476" customWidth="1"/>
    <col min="6672" max="6673" width="15.7109375" style="476" customWidth="1"/>
    <col min="6674" max="6674" width="11.7109375" style="476" customWidth="1"/>
    <col min="6675" max="6675" width="6.42578125" style="476" bestFit="1" customWidth="1"/>
    <col min="6676" max="6676" width="11.7109375" style="476" customWidth="1"/>
    <col min="6677" max="6677" width="0" style="476" hidden="1" customWidth="1"/>
    <col min="6678" max="6678" width="3.7109375" style="476" customWidth="1"/>
    <col min="6679" max="6679" width="11.140625" style="476" bestFit="1" customWidth="1"/>
    <col min="6680" max="6681" width="10.5703125" style="476"/>
    <col min="6682" max="6682" width="13.42578125" style="476" customWidth="1"/>
    <col min="6683" max="6902" width="10.5703125" style="476"/>
    <col min="6903" max="6910" width="0" style="476" hidden="1" customWidth="1"/>
    <col min="6911" max="6913" width="3.7109375" style="476" customWidth="1"/>
    <col min="6914" max="6914" width="12.7109375" style="476" customWidth="1"/>
    <col min="6915" max="6915" width="47.42578125" style="476" customWidth="1"/>
    <col min="6916" max="6916" width="5.5703125" style="476" customWidth="1"/>
    <col min="6917" max="6918" width="3.7109375" style="476" customWidth="1"/>
    <col min="6919" max="6919" width="22" style="476" customWidth="1"/>
    <col min="6920" max="6920" width="5.5703125" style="476" customWidth="1"/>
    <col min="6921" max="6922" width="3.7109375" style="476" customWidth="1"/>
    <col min="6923" max="6923" width="22" style="476" customWidth="1"/>
    <col min="6924" max="6924" width="5.5703125" style="476" customWidth="1"/>
    <col min="6925" max="6926" width="3.7109375" style="476" customWidth="1"/>
    <col min="6927" max="6927" width="22" style="476" customWidth="1"/>
    <col min="6928" max="6929" width="15.7109375" style="476" customWidth="1"/>
    <col min="6930" max="6930" width="11.7109375" style="476" customWidth="1"/>
    <col min="6931" max="6931" width="6.42578125" style="476" bestFit="1" customWidth="1"/>
    <col min="6932" max="6932" width="11.7109375" style="476" customWidth="1"/>
    <col min="6933" max="6933" width="0" style="476" hidden="1" customWidth="1"/>
    <col min="6934" max="6934" width="3.7109375" style="476" customWidth="1"/>
    <col min="6935" max="6935" width="11.140625" style="476" bestFit="1" customWidth="1"/>
    <col min="6936" max="6937" width="10.5703125" style="476"/>
    <col min="6938" max="6938" width="13.42578125" style="476" customWidth="1"/>
    <col min="6939" max="7158" width="10.5703125" style="476"/>
    <col min="7159" max="7166" width="0" style="476" hidden="1" customWidth="1"/>
    <col min="7167" max="7169" width="3.7109375" style="476" customWidth="1"/>
    <col min="7170" max="7170" width="12.7109375" style="476" customWidth="1"/>
    <col min="7171" max="7171" width="47.42578125" style="476" customWidth="1"/>
    <col min="7172" max="7172" width="5.5703125" style="476" customWidth="1"/>
    <col min="7173" max="7174" width="3.7109375" style="476" customWidth="1"/>
    <col min="7175" max="7175" width="22" style="476" customWidth="1"/>
    <col min="7176" max="7176" width="5.5703125" style="476" customWidth="1"/>
    <col min="7177" max="7178" width="3.7109375" style="476" customWidth="1"/>
    <col min="7179" max="7179" width="22" style="476" customWidth="1"/>
    <col min="7180" max="7180" width="5.5703125" style="476" customWidth="1"/>
    <col min="7181" max="7182" width="3.7109375" style="476" customWidth="1"/>
    <col min="7183" max="7183" width="22" style="476" customWidth="1"/>
    <col min="7184" max="7185" width="15.7109375" style="476" customWidth="1"/>
    <col min="7186" max="7186" width="11.7109375" style="476" customWidth="1"/>
    <col min="7187" max="7187" width="6.42578125" style="476" bestFit="1" customWidth="1"/>
    <col min="7188" max="7188" width="11.7109375" style="476" customWidth="1"/>
    <col min="7189" max="7189" width="0" style="476" hidden="1" customWidth="1"/>
    <col min="7190" max="7190" width="3.7109375" style="476" customWidth="1"/>
    <col min="7191" max="7191" width="11.140625" style="476" bestFit="1" customWidth="1"/>
    <col min="7192" max="7193" width="10.5703125" style="476"/>
    <col min="7194" max="7194" width="13.42578125" style="476" customWidth="1"/>
    <col min="7195" max="7414" width="10.5703125" style="476"/>
    <col min="7415" max="7422" width="0" style="476" hidden="1" customWidth="1"/>
    <col min="7423" max="7425" width="3.7109375" style="476" customWidth="1"/>
    <col min="7426" max="7426" width="12.7109375" style="476" customWidth="1"/>
    <col min="7427" max="7427" width="47.42578125" style="476" customWidth="1"/>
    <col min="7428" max="7428" width="5.5703125" style="476" customWidth="1"/>
    <col min="7429" max="7430" width="3.7109375" style="476" customWidth="1"/>
    <col min="7431" max="7431" width="22" style="476" customWidth="1"/>
    <col min="7432" max="7432" width="5.5703125" style="476" customWidth="1"/>
    <col min="7433" max="7434" width="3.7109375" style="476" customWidth="1"/>
    <col min="7435" max="7435" width="22" style="476" customWidth="1"/>
    <col min="7436" max="7436" width="5.5703125" style="476" customWidth="1"/>
    <col min="7437" max="7438" width="3.7109375" style="476" customWidth="1"/>
    <col min="7439" max="7439" width="22" style="476" customWidth="1"/>
    <col min="7440" max="7441" width="15.7109375" style="476" customWidth="1"/>
    <col min="7442" max="7442" width="11.7109375" style="476" customWidth="1"/>
    <col min="7443" max="7443" width="6.42578125" style="476" bestFit="1" customWidth="1"/>
    <col min="7444" max="7444" width="11.7109375" style="476" customWidth="1"/>
    <col min="7445" max="7445" width="0" style="476" hidden="1" customWidth="1"/>
    <col min="7446" max="7446" width="3.7109375" style="476" customWidth="1"/>
    <col min="7447" max="7447" width="11.140625" style="476" bestFit="1" customWidth="1"/>
    <col min="7448" max="7449" width="10.5703125" style="476"/>
    <col min="7450" max="7450" width="13.42578125" style="476" customWidth="1"/>
    <col min="7451" max="7670" width="10.5703125" style="476"/>
    <col min="7671" max="7678" width="0" style="476" hidden="1" customWidth="1"/>
    <col min="7679" max="7681" width="3.7109375" style="476" customWidth="1"/>
    <col min="7682" max="7682" width="12.7109375" style="476" customWidth="1"/>
    <col min="7683" max="7683" width="47.42578125" style="476" customWidth="1"/>
    <col min="7684" max="7684" width="5.5703125" style="476" customWidth="1"/>
    <col min="7685" max="7686" width="3.7109375" style="476" customWidth="1"/>
    <col min="7687" max="7687" width="22" style="476" customWidth="1"/>
    <col min="7688" max="7688" width="5.5703125" style="476" customWidth="1"/>
    <col min="7689" max="7690" width="3.7109375" style="476" customWidth="1"/>
    <col min="7691" max="7691" width="22" style="476" customWidth="1"/>
    <col min="7692" max="7692" width="5.5703125" style="476" customWidth="1"/>
    <col min="7693" max="7694" width="3.7109375" style="476" customWidth="1"/>
    <col min="7695" max="7695" width="22" style="476" customWidth="1"/>
    <col min="7696" max="7697" width="15.7109375" style="476" customWidth="1"/>
    <col min="7698" max="7698" width="11.7109375" style="476" customWidth="1"/>
    <col min="7699" max="7699" width="6.42578125" style="476" bestFit="1" customWidth="1"/>
    <col min="7700" max="7700" width="11.7109375" style="476" customWidth="1"/>
    <col min="7701" max="7701" width="0" style="476" hidden="1" customWidth="1"/>
    <col min="7702" max="7702" width="3.7109375" style="476" customWidth="1"/>
    <col min="7703" max="7703" width="11.140625" style="476" bestFit="1" customWidth="1"/>
    <col min="7704" max="7705" width="10.5703125" style="476"/>
    <col min="7706" max="7706" width="13.42578125" style="476" customWidth="1"/>
    <col min="7707" max="7926" width="10.5703125" style="476"/>
    <col min="7927" max="7934" width="0" style="476" hidden="1" customWidth="1"/>
    <col min="7935" max="7937" width="3.7109375" style="476" customWidth="1"/>
    <col min="7938" max="7938" width="12.7109375" style="476" customWidth="1"/>
    <col min="7939" max="7939" width="47.42578125" style="476" customWidth="1"/>
    <col min="7940" max="7940" width="5.5703125" style="476" customWidth="1"/>
    <col min="7941" max="7942" width="3.7109375" style="476" customWidth="1"/>
    <col min="7943" max="7943" width="22" style="476" customWidth="1"/>
    <col min="7944" max="7944" width="5.5703125" style="476" customWidth="1"/>
    <col min="7945" max="7946" width="3.7109375" style="476" customWidth="1"/>
    <col min="7947" max="7947" width="22" style="476" customWidth="1"/>
    <col min="7948" max="7948" width="5.5703125" style="476" customWidth="1"/>
    <col min="7949" max="7950" width="3.7109375" style="476" customWidth="1"/>
    <col min="7951" max="7951" width="22" style="476" customWidth="1"/>
    <col min="7952" max="7953" width="15.7109375" style="476" customWidth="1"/>
    <col min="7954" max="7954" width="11.7109375" style="476" customWidth="1"/>
    <col min="7955" max="7955" width="6.42578125" style="476" bestFit="1" customWidth="1"/>
    <col min="7956" max="7956" width="11.7109375" style="476" customWidth="1"/>
    <col min="7957" max="7957" width="0" style="476" hidden="1" customWidth="1"/>
    <col min="7958" max="7958" width="3.7109375" style="476" customWidth="1"/>
    <col min="7959" max="7959" width="11.140625" style="476" bestFit="1" customWidth="1"/>
    <col min="7960" max="7961" width="10.5703125" style="476"/>
    <col min="7962" max="7962" width="13.42578125" style="476" customWidth="1"/>
    <col min="7963" max="8182" width="10.5703125" style="476"/>
    <col min="8183" max="8190" width="0" style="476" hidden="1" customWidth="1"/>
    <col min="8191" max="8193" width="3.7109375" style="476" customWidth="1"/>
    <col min="8194" max="8194" width="12.7109375" style="476" customWidth="1"/>
    <col min="8195" max="8195" width="47.42578125" style="476" customWidth="1"/>
    <col min="8196" max="8196" width="5.5703125" style="476" customWidth="1"/>
    <col min="8197" max="8198" width="3.7109375" style="476" customWidth="1"/>
    <col min="8199" max="8199" width="22" style="476" customWidth="1"/>
    <col min="8200" max="8200" width="5.5703125" style="476" customWidth="1"/>
    <col min="8201" max="8202" width="3.7109375" style="476" customWidth="1"/>
    <col min="8203" max="8203" width="22" style="476" customWidth="1"/>
    <col min="8204" max="8204" width="5.5703125" style="476" customWidth="1"/>
    <col min="8205" max="8206" width="3.7109375" style="476" customWidth="1"/>
    <col min="8207" max="8207" width="22" style="476" customWidth="1"/>
    <col min="8208" max="8209" width="15.7109375" style="476" customWidth="1"/>
    <col min="8210" max="8210" width="11.7109375" style="476" customWidth="1"/>
    <col min="8211" max="8211" width="6.42578125" style="476" bestFit="1" customWidth="1"/>
    <col min="8212" max="8212" width="11.7109375" style="476" customWidth="1"/>
    <col min="8213" max="8213" width="0" style="476" hidden="1" customWidth="1"/>
    <col min="8214" max="8214" width="3.7109375" style="476" customWidth="1"/>
    <col min="8215" max="8215" width="11.140625" style="476" bestFit="1" customWidth="1"/>
    <col min="8216" max="8217" width="10.5703125" style="476"/>
    <col min="8218" max="8218" width="13.42578125" style="476" customWidth="1"/>
    <col min="8219" max="8438" width="10.5703125" style="476"/>
    <col min="8439" max="8446" width="0" style="476" hidden="1" customWidth="1"/>
    <col min="8447" max="8449" width="3.7109375" style="476" customWidth="1"/>
    <col min="8450" max="8450" width="12.7109375" style="476" customWidth="1"/>
    <col min="8451" max="8451" width="47.42578125" style="476" customWidth="1"/>
    <col min="8452" max="8452" width="5.5703125" style="476" customWidth="1"/>
    <col min="8453" max="8454" width="3.7109375" style="476" customWidth="1"/>
    <col min="8455" max="8455" width="22" style="476" customWidth="1"/>
    <col min="8456" max="8456" width="5.5703125" style="476" customWidth="1"/>
    <col min="8457" max="8458" width="3.7109375" style="476" customWidth="1"/>
    <col min="8459" max="8459" width="22" style="476" customWidth="1"/>
    <col min="8460" max="8460" width="5.5703125" style="476" customWidth="1"/>
    <col min="8461" max="8462" width="3.7109375" style="476" customWidth="1"/>
    <col min="8463" max="8463" width="22" style="476" customWidth="1"/>
    <col min="8464" max="8465" width="15.7109375" style="476" customWidth="1"/>
    <col min="8466" max="8466" width="11.7109375" style="476" customWidth="1"/>
    <col min="8467" max="8467" width="6.42578125" style="476" bestFit="1" customWidth="1"/>
    <col min="8468" max="8468" width="11.7109375" style="476" customWidth="1"/>
    <col min="8469" max="8469" width="0" style="476" hidden="1" customWidth="1"/>
    <col min="8470" max="8470" width="3.7109375" style="476" customWidth="1"/>
    <col min="8471" max="8471" width="11.140625" style="476" bestFit="1" customWidth="1"/>
    <col min="8472" max="8473" width="10.5703125" style="476"/>
    <col min="8474" max="8474" width="13.42578125" style="476" customWidth="1"/>
    <col min="8475" max="8694" width="10.5703125" style="476"/>
    <col min="8695" max="8702" width="0" style="476" hidden="1" customWidth="1"/>
    <col min="8703" max="8705" width="3.7109375" style="476" customWidth="1"/>
    <col min="8706" max="8706" width="12.7109375" style="476" customWidth="1"/>
    <col min="8707" max="8707" width="47.42578125" style="476" customWidth="1"/>
    <col min="8708" max="8708" width="5.5703125" style="476" customWidth="1"/>
    <col min="8709" max="8710" width="3.7109375" style="476" customWidth="1"/>
    <col min="8711" max="8711" width="22" style="476" customWidth="1"/>
    <col min="8712" max="8712" width="5.5703125" style="476" customWidth="1"/>
    <col min="8713" max="8714" width="3.7109375" style="476" customWidth="1"/>
    <col min="8715" max="8715" width="22" style="476" customWidth="1"/>
    <col min="8716" max="8716" width="5.5703125" style="476" customWidth="1"/>
    <col min="8717" max="8718" width="3.7109375" style="476" customWidth="1"/>
    <col min="8719" max="8719" width="22" style="476" customWidth="1"/>
    <col min="8720" max="8721" width="15.7109375" style="476" customWidth="1"/>
    <col min="8722" max="8722" width="11.7109375" style="476" customWidth="1"/>
    <col min="8723" max="8723" width="6.42578125" style="476" bestFit="1" customWidth="1"/>
    <col min="8724" max="8724" width="11.7109375" style="476" customWidth="1"/>
    <col min="8725" max="8725" width="0" style="476" hidden="1" customWidth="1"/>
    <col min="8726" max="8726" width="3.7109375" style="476" customWidth="1"/>
    <col min="8727" max="8727" width="11.140625" style="476" bestFit="1" customWidth="1"/>
    <col min="8728" max="8729" width="10.5703125" style="476"/>
    <col min="8730" max="8730" width="13.42578125" style="476" customWidth="1"/>
    <col min="8731" max="8950" width="10.5703125" style="476"/>
    <col min="8951" max="8958" width="0" style="476" hidden="1" customWidth="1"/>
    <col min="8959" max="8961" width="3.7109375" style="476" customWidth="1"/>
    <col min="8962" max="8962" width="12.7109375" style="476" customWidth="1"/>
    <col min="8963" max="8963" width="47.42578125" style="476" customWidth="1"/>
    <col min="8964" max="8964" width="5.5703125" style="476" customWidth="1"/>
    <col min="8965" max="8966" width="3.7109375" style="476" customWidth="1"/>
    <col min="8967" max="8967" width="22" style="476" customWidth="1"/>
    <col min="8968" max="8968" width="5.5703125" style="476" customWidth="1"/>
    <col min="8969" max="8970" width="3.7109375" style="476" customWidth="1"/>
    <col min="8971" max="8971" width="22" style="476" customWidth="1"/>
    <col min="8972" max="8972" width="5.5703125" style="476" customWidth="1"/>
    <col min="8973" max="8974" width="3.7109375" style="476" customWidth="1"/>
    <col min="8975" max="8975" width="22" style="476" customWidth="1"/>
    <col min="8976" max="8977" width="15.7109375" style="476" customWidth="1"/>
    <col min="8978" max="8978" width="11.7109375" style="476" customWidth="1"/>
    <col min="8979" max="8979" width="6.42578125" style="476" bestFit="1" customWidth="1"/>
    <col min="8980" max="8980" width="11.7109375" style="476" customWidth="1"/>
    <col min="8981" max="8981" width="0" style="476" hidden="1" customWidth="1"/>
    <col min="8982" max="8982" width="3.7109375" style="476" customWidth="1"/>
    <col min="8983" max="8983" width="11.140625" style="476" bestFit="1" customWidth="1"/>
    <col min="8984" max="8985" width="10.5703125" style="476"/>
    <col min="8986" max="8986" width="13.42578125" style="476" customWidth="1"/>
    <col min="8987" max="9206" width="10.5703125" style="476"/>
    <col min="9207" max="9214" width="0" style="476" hidden="1" customWidth="1"/>
    <col min="9215" max="9217" width="3.7109375" style="476" customWidth="1"/>
    <col min="9218" max="9218" width="12.7109375" style="476" customWidth="1"/>
    <col min="9219" max="9219" width="47.42578125" style="476" customWidth="1"/>
    <col min="9220" max="9220" width="5.5703125" style="476" customWidth="1"/>
    <col min="9221" max="9222" width="3.7109375" style="476" customWidth="1"/>
    <col min="9223" max="9223" width="22" style="476" customWidth="1"/>
    <col min="9224" max="9224" width="5.5703125" style="476" customWidth="1"/>
    <col min="9225" max="9226" width="3.7109375" style="476" customWidth="1"/>
    <col min="9227" max="9227" width="22" style="476" customWidth="1"/>
    <col min="9228" max="9228" width="5.5703125" style="476" customWidth="1"/>
    <col min="9229" max="9230" width="3.7109375" style="476" customWidth="1"/>
    <col min="9231" max="9231" width="22" style="476" customWidth="1"/>
    <col min="9232" max="9233" width="15.7109375" style="476" customWidth="1"/>
    <col min="9234" max="9234" width="11.7109375" style="476" customWidth="1"/>
    <col min="9235" max="9235" width="6.42578125" style="476" bestFit="1" customWidth="1"/>
    <col min="9236" max="9236" width="11.7109375" style="476" customWidth="1"/>
    <col min="9237" max="9237" width="0" style="476" hidden="1" customWidth="1"/>
    <col min="9238" max="9238" width="3.7109375" style="476" customWidth="1"/>
    <col min="9239" max="9239" width="11.140625" style="476" bestFit="1" customWidth="1"/>
    <col min="9240" max="9241" width="10.5703125" style="476"/>
    <col min="9242" max="9242" width="13.42578125" style="476" customWidth="1"/>
    <col min="9243" max="9462" width="10.5703125" style="476"/>
    <col min="9463" max="9470" width="0" style="476" hidden="1" customWidth="1"/>
    <col min="9471" max="9473" width="3.7109375" style="476" customWidth="1"/>
    <col min="9474" max="9474" width="12.7109375" style="476" customWidth="1"/>
    <col min="9475" max="9475" width="47.42578125" style="476" customWidth="1"/>
    <col min="9476" max="9476" width="5.5703125" style="476" customWidth="1"/>
    <col min="9477" max="9478" width="3.7109375" style="476" customWidth="1"/>
    <col min="9479" max="9479" width="22" style="476" customWidth="1"/>
    <col min="9480" max="9480" width="5.5703125" style="476" customWidth="1"/>
    <col min="9481" max="9482" width="3.7109375" style="476" customWidth="1"/>
    <col min="9483" max="9483" width="22" style="476" customWidth="1"/>
    <col min="9484" max="9484" width="5.5703125" style="476" customWidth="1"/>
    <col min="9485" max="9486" width="3.7109375" style="476" customWidth="1"/>
    <col min="9487" max="9487" width="22" style="476" customWidth="1"/>
    <col min="9488" max="9489" width="15.7109375" style="476" customWidth="1"/>
    <col min="9490" max="9490" width="11.7109375" style="476" customWidth="1"/>
    <col min="9491" max="9491" width="6.42578125" style="476" bestFit="1" customWidth="1"/>
    <col min="9492" max="9492" width="11.7109375" style="476" customWidth="1"/>
    <col min="9493" max="9493" width="0" style="476" hidden="1" customWidth="1"/>
    <col min="9494" max="9494" width="3.7109375" style="476" customWidth="1"/>
    <col min="9495" max="9495" width="11.140625" style="476" bestFit="1" customWidth="1"/>
    <col min="9496" max="9497" width="10.5703125" style="476"/>
    <col min="9498" max="9498" width="13.42578125" style="476" customWidth="1"/>
    <col min="9499" max="9718" width="10.5703125" style="476"/>
    <col min="9719" max="9726" width="0" style="476" hidden="1" customWidth="1"/>
    <col min="9727" max="9729" width="3.7109375" style="476" customWidth="1"/>
    <col min="9730" max="9730" width="12.7109375" style="476" customWidth="1"/>
    <col min="9731" max="9731" width="47.42578125" style="476" customWidth="1"/>
    <col min="9732" max="9732" width="5.5703125" style="476" customWidth="1"/>
    <col min="9733" max="9734" width="3.7109375" style="476" customWidth="1"/>
    <col min="9735" max="9735" width="22" style="476" customWidth="1"/>
    <col min="9736" max="9736" width="5.5703125" style="476" customWidth="1"/>
    <col min="9737" max="9738" width="3.7109375" style="476" customWidth="1"/>
    <col min="9739" max="9739" width="22" style="476" customWidth="1"/>
    <col min="9740" max="9740" width="5.5703125" style="476" customWidth="1"/>
    <col min="9741" max="9742" width="3.7109375" style="476" customWidth="1"/>
    <col min="9743" max="9743" width="22" style="476" customWidth="1"/>
    <col min="9744" max="9745" width="15.7109375" style="476" customWidth="1"/>
    <col min="9746" max="9746" width="11.7109375" style="476" customWidth="1"/>
    <col min="9747" max="9747" width="6.42578125" style="476" bestFit="1" customWidth="1"/>
    <col min="9748" max="9748" width="11.7109375" style="476" customWidth="1"/>
    <col min="9749" max="9749" width="0" style="476" hidden="1" customWidth="1"/>
    <col min="9750" max="9750" width="3.7109375" style="476" customWidth="1"/>
    <col min="9751" max="9751" width="11.140625" style="476" bestFit="1" customWidth="1"/>
    <col min="9752" max="9753" width="10.5703125" style="476"/>
    <col min="9754" max="9754" width="13.42578125" style="476" customWidth="1"/>
    <col min="9755" max="9974" width="10.5703125" style="476"/>
    <col min="9975" max="9982" width="0" style="476" hidden="1" customWidth="1"/>
    <col min="9983" max="9985" width="3.7109375" style="476" customWidth="1"/>
    <col min="9986" max="9986" width="12.7109375" style="476" customWidth="1"/>
    <col min="9987" max="9987" width="47.42578125" style="476" customWidth="1"/>
    <col min="9988" max="9988" width="5.5703125" style="476" customWidth="1"/>
    <col min="9989" max="9990" width="3.7109375" style="476" customWidth="1"/>
    <col min="9991" max="9991" width="22" style="476" customWidth="1"/>
    <col min="9992" max="9992" width="5.5703125" style="476" customWidth="1"/>
    <col min="9993" max="9994" width="3.7109375" style="476" customWidth="1"/>
    <col min="9995" max="9995" width="22" style="476" customWidth="1"/>
    <col min="9996" max="9996" width="5.5703125" style="476" customWidth="1"/>
    <col min="9997" max="9998" width="3.7109375" style="476" customWidth="1"/>
    <col min="9999" max="9999" width="22" style="476" customWidth="1"/>
    <col min="10000" max="10001" width="15.7109375" style="476" customWidth="1"/>
    <col min="10002" max="10002" width="11.7109375" style="476" customWidth="1"/>
    <col min="10003" max="10003" width="6.42578125" style="476" bestFit="1" customWidth="1"/>
    <col min="10004" max="10004" width="11.7109375" style="476" customWidth="1"/>
    <col min="10005" max="10005" width="0" style="476" hidden="1" customWidth="1"/>
    <col min="10006" max="10006" width="3.7109375" style="476" customWidth="1"/>
    <col min="10007" max="10007" width="11.140625" style="476" bestFit="1" customWidth="1"/>
    <col min="10008" max="10009" width="10.5703125" style="476"/>
    <col min="10010" max="10010" width="13.42578125" style="476" customWidth="1"/>
    <col min="10011" max="10230" width="10.5703125" style="476"/>
    <col min="10231" max="10238" width="0" style="476" hidden="1" customWidth="1"/>
    <col min="10239" max="10241" width="3.7109375" style="476" customWidth="1"/>
    <col min="10242" max="10242" width="12.7109375" style="476" customWidth="1"/>
    <col min="10243" max="10243" width="47.42578125" style="476" customWidth="1"/>
    <col min="10244" max="10244" width="5.5703125" style="476" customWidth="1"/>
    <col min="10245" max="10246" width="3.7109375" style="476" customWidth="1"/>
    <col min="10247" max="10247" width="22" style="476" customWidth="1"/>
    <col min="10248" max="10248" width="5.5703125" style="476" customWidth="1"/>
    <col min="10249" max="10250" width="3.7109375" style="476" customWidth="1"/>
    <col min="10251" max="10251" width="22" style="476" customWidth="1"/>
    <col min="10252" max="10252" width="5.5703125" style="476" customWidth="1"/>
    <col min="10253" max="10254" width="3.7109375" style="476" customWidth="1"/>
    <col min="10255" max="10255" width="22" style="476" customWidth="1"/>
    <col min="10256" max="10257" width="15.7109375" style="476" customWidth="1"/>
    <col min="10258" max="10258" width="11.7109375" style="476" customWidth="1"/>
    <col min="10259" max="10259" width="6.42578125" style="476" bestFit="1" customWidth="1"/>
    <col min="10260" max="10260" width="11.7109375" style="476" customWidth="1"/>
    <col min="10261" max="10261" width="0" style="476" hidden="1" customWidth="1"/>
    <col min="10262" max="10262" width="3.7109375" style="476" customWidth="1"/>
    <col min="10263" max="10263" width="11.140625" style="476" bestFit="1" customWidth="1"/>
    <col min="10264" max="10265" width="10.5703125" style="476"/>
    <col min="10266" max="10266" width="13.42578125" style="476" customWidth="1"/>
    <col min="10267" max="10486" width="10.5703125" style="476"/>
    <col min="10487" max="10494" width="0" style="476" hidden="1" customWidth="1"/>
    <col min="10495" max="10497" width="3.7109375" style="476" customWidth="1"/>
    <col min="10498" max="10498" width="12.7109375" style="476" customWidth="1"/>
    <col min="10499" max="10499" width="47.42578125" style="476" customWidth="1"/>
    <col min="10500" max="10500" width="5.5703125" style="476" customWidth="1"/>
    <col min="10501" max="10502" width="3.7109375" style="476" customWidth="1"/>
    <col min="10503" max="10503" width="22" style="476" customWidth="1"/>
    <col min="10504" max="10504" width="5.5703125" style="476" customWidth="1"/>
    <col min="10505" max="10506" width="3.7109375" style="476" customWidth="1"/>
    <col min="10507" max="10507" width="22" style="476" customWidth="1"/>
    <col min="10508" max="10508" width="5.5703125" style="476" customWidth="1"/>
    <col min="10509" max="10510" width="3.7109375" style="476" customWidth="1"/>
    <col min="10511" max="10511" width="22" style="476" customWidth="1"/>
    <col min="10512" max="10513" width="15.7109375" style="476" customWidth="1"/>
    <col min="10514" max="10514" width="11.7109375" style="476" customWidth="1"/>
    <col min="10515" max="10515" width="6.42578125" style="476" bestFit="1" customWidth="1"/>
    <col min="10516" max="10516" width="11.7109375" style="476" customWidth="1"/>
    <col min="10517" max="10517" width="0" style="476" hidden="1" customWidth="1"/>
    <col min="10518" max="10518" width="3.7109375" style="476" customWidth="1"/>
    <col min="10519" max="10519" width="11.140625" style="476" bestFit="1" customWidth="1"/>
    <col min="10520" max="10521" width="10.5703125" style="476"/>
    <col min="10522" max="10522" width="13.42578125" style="476" customWidth="1"/>
    <col min="10523" max="10742" width="10.5703125" style="476"/>
    <col min="10743" max="10750" width="0" style="476" hidden="1" customWidth="1"/>
    <col min="10751" max="10753" width="3.7109375" style="476" customWidth="1"/>
    <col min="10754" max="10754" width="12.7109375" style="476" customWidth="1"/>
    <col min="10755" max="10755" width="47.42578125" style="476" customWidth="1"/>
    <col min="10756" max="10756" width="5.5703125" style="476" customWidth="1"/>
    <col min="10757" max="10758" width="3.7109375" style="476" customWidth="1"/>
    <col min="10759" max="10759" width="22" style="476" customWidth="1"/>
    <col min="10760" max="10760" width="5.5703125" style="476" customWidth="1"/>
    <col min="10761" max="10762" width="3.7109375" style="476" customWidth="1"/>
    <col min="10763" max="10763" width="22" style="476" customWidth="1"/>
    <col min="10764" max="10764" width="5.5703125" style="476" customWidth="1"/>
    <col min="10765" max="10766" width="3.7109375" style="476" customWidth="1"/>
    <col min="10767" max="10767" width="22" style="476" customWidth="1"/>
    <col min="10768" max="10769" width="15.7109375" style="476" customWidth="1"/>
    <col min="10770" max="10770" width="11.7109375" style="476" customWidth="1"/>
    <col min="10771" max="10771" width="6.42578125" style="476" bestFit="1" customWidth="1"/>
    <col min="10772" max="10772" width="11.7109375" style="476" customWidth="1"/>
    <col min="10773" max="10773" width="0" style="476" hidden="1" customWidth="1"/>
    <col min="10774" max="10774" width="3.7109375" style="476" customWidth="1"/>
    <col min="10775" max="10775" width="11.140625" style="476" bestFit="1" customWidth="1"/>
    <col min="10776" max="10777" width="10.5703125" style="476"/>
    <col min="10778" max="10778" width="13.42578125" style="476" customWidth="1"/>
    <col min="10779" max="10998" width="10.5703125" style="476"/>
    <col min="10999" max="11006" width="0" style="476" hidden="1" customWidth="1"/>
    <col min="11007" max="11009" width="3.7109375" style="476" customWidth="1"/>
    <col min="11010" max="11010" width="12.7109375" style="476" customWidth="1"/>
    <col min="11011" max="11011" width="47.42578125" style="476" customWidth="1"/>
    <col min="11012" max="11012" width="5.5703125" style="476" customWidth="1"/>
    <col min="11013" max="11014" width="3.7109375" style="476" customWidth="1"/>
    <col min="11015" max="11015" width="22" style="476" customWidth="1"/>
    <col min="11016" max="11016" width="5.5703125" style="476" customWidth="1"/>
    <col min="11017" max="11018" width="3.7109375" style="476" customWidth="1"/>
    <col min="11019" max="11019" width="22" style="476" customWidth="1"/>
    <col min="11020" max="11020" width="5.5703125" style="476" customWidth="1"/>
    <col min="11021" max="11022" width="3.7109375" style="476" customWidth="1"/>
    <col min="11023" max="11023" width="22" style="476" customWidth="1"/>
    <col min="11024" max="11025" width="15.7109375" style="476" customWidth="1"/>
    <col min="11026" max="11026" width="11.7109375" style="476" customWidth="1"/>
    <col min="11027" max="11027" width="6.42578125" style="476" bestFit="1" customWidth="1"/>
    <col min="11028" max="11028" width="11.7109375" style="476" customWidth="1"/>
    <col min="11029" max="11029" width="0" style="476" hidden="1" customWidth="1"/>
    <col min="11030" max="11030" width="3.7109375" style="476" customWidth="1"/>
    <col min="11031" max="11031" width="11.140625" style="476" bestFit="1" customWidth="1"/>
    <col min="11032" max="11033" width="10.5703125" style="476"/>
    <col min="11034" max="11034" width="13.42578125" style="476" customWidth="1"/>
    <col min="11035" max="11254" width="10.5703125" style="476"/>
    <col min="11255" max="11262" width="0" style="476" hidden="1" customWidth="1"/>
    <col min="11263" max="11265" width="3.7109375" style="476" customWidth="1"/>
    <col min="11266" max="11266" width="12.7109375" style="476" customWidth="1"/>
    <col min="11267" max="11267" width="47.42578125" style="476" customWidth="1"/>
    <col min="11268" max="11268" width="5.5703125" style="476" customWidth="1"/>
    <col min="11269" max="11270" width="3.7109375" style="476" customWidth="1"/>
    <col min="11271" max="11271" width="22" style="476" customWidth="1"/>
    <col min="11272" max="11272" width="5.5703125" style="476" customWidth="1"/>
    <col min="11273" max="11274" width="3.7109375" style="476" customWidth="1"/>
    <col min="11275" max="11275" width="22" style="476" customWidth="1"/>
    <col min="11276" max="11276" width="5.5703125" style="476" customWidth="1"/>
    <col min="11277" max="11278" width="3.7109375" style="476" customWidth="1"/>
    <col min="11279" max="11279" width="22" style="476" customWidth="1"/>
    <col min="11280" max="11281" width="15.7109375" style="476" customWidth="1"/>
    <col min="11282" max="11282" width="11.7109375" style="476" customWidth="1"/>
    <col min="11283" max="11283" width="6.42578125" style="476" bestFit="1" customWidth="1"/>
    <col min="11284" max="11284" width="11.7109375" style="476" customWidth="1"/>
    <col min="11285" max="11285" width="0" style="476" hidden="1" customWidth="1"/>
    <col min="11286" max="11286" width="3.7109375" style="476" customWidth="1"/>
    <col min="11287" max="11287" width="11.140625" style="476" bestFit="1" customWidth="1"/>
    <col min="11288" max="11289" width="10.5703125" style="476"/>
    <col min="11290" max="11290" width="13.42578125" style="476" customWidth="1"/>
    <col min="11291" max="11510" width="10.5703125" style="476"/>
    <col min="11511" max="11518" width="0" style="476" hidden="1" customWidth="1"/>
    <col min="11519" max="11521" width="3.7109375" style="476" customWidth="1"/>
    <col min="11522" max="11522" width="12.7109375" style="476" customWidth="1"/>
    <col min="11523" max="11523" width="47.42578125" style="476" customWidth="1"/>
    <col min="11524" max="11524" width="5.5703125" style="476" customWidth="1"/>
    <col min="11525" max="11526" width="3.7109375" style="476" customWidth="1"/>
    <col min="11527" max="11527" width="22" style="476" customWidth="1"/>
    <col min="11528" max="11528" width="5.5703125" style="476" customWidth="1"/>
    <col min="11529" max="11530" width="3.7109375" style="476" customWidth="1"/>
    <col min="11531" max="11531" width="22" style="476" customWidth="1"/>
    <col min="11532" max="11532" width="5.5703125" style="476" customWidth="1"/>
    <col min="11533" max="11534" width="3.7109375" style="476" customWidth="1"/>
    <col min="11535" max="11535" width="22" style="476" customWidth="1"/>
    <col min="11536" max="11537" width="15.7109375" style="476" customWidth="1"/>
    <col min="11538" max="11538" width="11.7109375" style="476" customWidth="1"/>
    <col min="11539" max="11539" width="6.42578125" style="476" bestFit="1" customWidth="1"/>
    <col min="11540" max="11540" width="11.7109375" style="476" customWidth="1"/>
    <col min="11541" max="11541" width="0" style="476" hidden="1" customWidth="1"/>
    <col min="11542" max="11542" width="3.7109375" style="476" customWidth="1"/>
    <col min="11543" max="11543" width="11.140625" style="476" bestFit="1" customWidth="1"/>
    <col min="11544" max="11545" width="10.5703125" style="476"/>
    <col min="11546" max="11546" width="13.42578125" style="476" customWidth="1"/>
    <col min="11547" max="11766" width="10.5703125" style="476"/>
    <col min="11767" max="11774" width="0" style="476" hidden="1" customWidth="1"/>
    <col min="11775" max="11777" width="3.7109375" style="476" customWidth="1"/>
    <col min="11778" max="11778" width="12.7109375" style="476" customWidth="1"/>
    <col min="11779" max="11779" width="47.42578125" style="476" customWidth="1"/>
    <col min="11780" max="11780" width="5.5703125" style="476" customWidth="1"/>
    <col min="11781" max="11782" width="3.7109375" style="476" customWidth="1"/>
    <col min="11783" max="11783" width="22" style="476" customWidth="1"/>
    <col min="11784" max="11784" width="5.5703125" style="476" customWidth="1"/>
    <col min="11785" max="11786" width="3.7109375" style="476" customWidth="1"/>
    <col min="11787" max="11787" width="22" style="476" customWidth="1"/>
    <col min="11788" max="11788" width="5.5703125" style="476" customWidth="1"/>
    <col min="11789" max="11790" width="3.7109375" style="476" customWidth="1"/>
    <col min="11791" max="11791" width="22" style="476" customWidth="1"/>
    <col min="11792" max="11793" width="15.7109375" style="476" customWidth="1"/>
    <col min="11794" max="11794" width="11.7109375" style="476" customWidth="1"/>
    <col min="11795" max="11795" width="6.42578125" style="476" bestFit="1" customWidth="1"/>
    <col min="11796" max="11796" width="11.7109375" style="476" customWidth="1"/>
    <col min="11797" max="11797" width="0" style="476" hidden="1" customWidth="1"/>
    <col min="11798" max="11798" width="3.7109375" style="476" customWidth="1"/>
    <col min="11799" max="11799" width="11.140625" style="476" bestFit="1" customWidth="1"/>
    <col min="11800" max="11801" width="10.5703125" style="476"/>
    <col min="11802" max="11802" width="13.42578125" style="476" customWidth="1"/>
    <col min="11803" max="12022" width="10.5703125" style="476"/>
    <col min="12023" max="12030" width="0" style="476" hidden="1" customWidth="1"/>
    <col min="12031" max="12033" width="3.7109375" style="476" customWidth="1"/>
    <col min="12034" max="12034" width="12.7109375" style="476" customWidth="1"/>
    <col min="12035" max="12035" width="47.42578125" style="476" customWidth="1"/>
    <col min="12036" max="12036" width="5.5703125" style="476" customWidth="1"/>
    <col min="12037" max="12038" width="3.7109375" style="476" customWidth="1"/>
    <col min="12039" max="12039" width="22" style="476" customWidth="1"/>
    <col min="12040" max="12040" width="5.5703125" style="476" customWidth="1"/>
    <col min="12041" max="12042" width="3.7109375" style="476" customWidth="1"/>
    <col min="12043" max="12043" width="22" style="476" customWidth="1"/>
    <col min="12044" max="12044" width="5.5703125" style="476" customWidth="1"/>
    <col min="12045" max="12046" width="3.7109375" style="476" customWidth="1"/>
    <col min="12047" max="12047" width="22" style="476" customWidth="1"/>
    <col min="12048" max="12049" width="15.7109375" style="476" customWidth="1"/>
    <col min="12050" max="12050" width="11.7109375" style="476" customWidth="1"/>
    <col min="12051" max="12051" width="6.42578125" style="476" bestFit="1" customWidth="1"/>
    <col min="12052" max="12052" width="11.7109375" style="476" customWidth="1"/>
    <col min="12053" max="12053" width="0" style="476" hidden="1" customWidth="1"/>
    <col min="12054" max="12054" width="3.7109375" style="476" customWidth="1"/>
    <col min="12055" max="12055" width="11.140625" style="476" bestFit="1" customWidth="1"/>
    <col min="12056" max="12057" width="10.5703125" style="476"/>
    <col min="12058" max="12058" width="13.42578125" style="476" customWidth="1"/>
    <col min="12059" max="12278" width="10.5703125" style="476"/>
    <col min="12279" max="12286" width="0" style="476" hidden="1" customWidth="1"/>
    <col min="12287" max="12289" width="3.7109375" style="476" customWidth="1"/>
    <col min="12290" max="12290" width="12.7109375" style="476" customWidth="1"/>
    <col min="12291" max="12291" width="47.42578125" style="476" customWidth="1"/>
    <col min="12292" max="12292" width="5.5703125" style="476" customWidth="1"/>
    <col min="12293" max="12294" width="3.7109375" style="476" customWidth="1"/>
    <col min="12295" max="12295" width="22" style="476" customWidth="1"/>
    <col min="12296" max="12296" width="5.5703125" style="476" customWidth="1"/>
    <col min="12297" max="12298" width="3.7109375" style="476" customWidth="1"/>
    <col min="12299" max="12299" width="22" style="476" customWidth="1"/>
    <col min="12300" max="12300" width="5.5703125" style="476" customWidth="1"/>
    <col min="12301" max="12302" width="3.7109375" style="476" customWidth="1"/>
    <col min="12303" max="12303" width="22" style="476" customWidth="1"/>
    <col min="12304" max="12305" width="15.7109375" style="476" customWidth="1"/>
    <col min="12306" max="12306" width="11.7109375" style="476" customWidth="1"/>
    <col min="12307" max="12307" width="6.42578125" style="476" bestFit="1" customWidth="1"/>
    <col min="12308" max="12308" width="11.7109375" style="476" customWidth="1"/>
    <col min="12309" max="12309" width="0" style="476" hidden="1" customWidth="1"/>
    <col min="12310" max="12310" width="3.7109375" style="476" customWidth="1"/>
    <col min="12311" max="12311" width="11.140625" style="476" bestFit="1" customWidth="1"/>
    <col min="12312" max="12313" width="10.5703125" style="476"/>
    <col min="12314" max="12314" width="13.42578125" style="476" customWidth="1"/>
    <col min="12315" max="12534" width="10.5703125" style="476"/>
    <col min="12535" max="12542" width="0" style="476" hidden="1" customWidth="1"/>
    <col min="12543" max="12545" width="3.7109375" style="476" customWidth="1"/>
    <col min="12546" max="12546" width="12.7109375" style="476" customWidth="1"/>
    <col min="12547" max="12547" width="47.42578125" style="476" customWidth="1"/>
    <col min="12548" max="12548" width="5.5703125" style="476" customWidth="1"/>
    <col min="12549" max="12550" width="3.7109375" style="476" customWidth="1"/>
    <col min="12551" max="12551" width="22" style="476" customWidth="1"/>
    <col min="12552" max="12552" width="5.5703125" style="476" customWidth="1"/>
    <col min="12553" max="12554" width="3.7109375" style="476" customWidth="1"/>
    <col min="12555" max="12555" width="22" style="476" customWidth="1"/>
    <col min="12556" max="12556" width="5.5703125" style="476" customWidth="1"/>
    <col min="12557" max="12558" width="3.7109375" style="476" customWidth="1"/>
    <col min="12559" max="12559" width="22" style="476" customWidth="1"/>
    <col min="12560" max="12561" width="15.7109375" style="476" customWidth="1"/>
    <col min="12562" max="12562" width="11.7109375" style="476" customWidth="1"/>
    <col min="12563" max="12563" width="6.42578125" style="476" bestFit="1" customWidth="1"/>
    <col min="12564" max="12564" width="11.7109375" style="476" customWidth="1"/>
    <col min="12565" max="12565" width="0" style="476" hidden="1" customWidth="1"/>
    <col min="12566" max="12566" width="3.7109375" style="476" customWidth="1"/>
    <col min="12567" max="12567" width="11.140625" style="476" bestFit="1" customWidth="1"/>
    <col min="12568" max="12569" width="10.5703125" style="476"/>
    <col min="12570" max="12570" width="13.42578125" style="476" customWidth="1"/>
    <col min="12571" max="12790" width="10.5703125" style="476"/>
    <col min="12791" max="12798" width="0" style="476" hidden="1" customWidth="1"/>
    <col min="12799" max="12801" width="3.7109375" style="476" customWidth="1"/>
    <col min="12802" max="12802" width="12.7109375" style="476" customWidth="1"/>
    <col min="12803" max="12803" width="47.42578125" style="476" customWidth="1"/>
    <col min="12804" max="12804" width="5.5703125" style="476" customWidth="1"/>
    <col min="12805" max="12806" width="3.7109375" style="476" customWidth="1"/>
    <col min="12807" max="12807" width="22" style="476" customWidth="1"/>
    <col min="12808" max="12808" width="5.5703125" style="476" customWidth="1"/>
    <col min="12809" max="12810" width="3.7109375" style="476" customWidth="1"/>
    <col min="12811" max="12811" width="22" style="476" customWidth="1"/>
    <col min="12812" max="12812" width="5.5703125" style="476" customWidth="1"/>
    <col min="12813" max="12814" width="3.7109375" style="476" customWidth="1"/>
    <col min="12815" max="12815" width="22" style="476" customWidth="1"/>
    <col min="12816" max="12817" width="15.7109375" style="476" customWidth="1"/>
    <col min="12818" max="12818" width="11.7109375" style="476" customWidth="1"/>
    <col min="12819" max="12819" width="6.42578125" style="476" bestFit="1" customWidth="1"/>
    <col min="12820" max="12820" width="11.7109375" style="476" customWidth="1"/>
    <col min="12821" max="12821" width="0" style="476" hidden="1" customWidth="1"/>
    <col min="12822" max="12822" width="3.7109375" style="476" customWidth="1"/>
    <col min="12823" max="12823" width="11.140625" style="476" bestFit="1" customWidth="1"/>
    <col min="12824" max="12825" width="10.5703125" style="476"/>
    <col min="12826" max="12826" width="13.42578125" style="476" customWidth="1"/>
    <col min="12827" max="13046" width="10.5703125" style="476"/>
    <col min="13047" max="13054" width="0" style="476" hidden="1" customWidth="1"/>
    <col min="13055" max="13057" width="3.7109375" style="476" customWidth="1"/>
    <col min="13058" max="13058" width="12.7109375" style="476" customWidth="1"/>
    <col min="13059" max="13059" width="47.42578125" style="476" customWidth="1"/>
    <col min="13060" max="13060" width="5.5703125" style="476" customWidth="1"/>
    <col min="13061" max="13062" width="3.7109375" style="476" customWidth="1"/>
    <col min="13063" max="13063" width="22" style="476" customWidth="1"/>
    <col min="13064" max="13064" width="5.5703125" style="476" customWidth="1"/>
    <col min="13065" max="13066" width="3.7109375" style="476" customWidth="1"/>
    <col min="13067" max="13067" width="22" style="476" customWidth="1"/>
    <col min="13068" max="13068" width="5.5703125" style="476" customWidth="1"/>
    <col min="13069" max="13070" width="3.7109375" style="476" customWidth="1"/>
    <col min="13071" max="13071" width="22" style="476" customWidth="1"/>
    <col min="13072" max="13073" width="15.7109375" style="476" customWidth="1"/>
    <col min="13074" max="13074" width="11.7109375" style="476" customWidth="1"/>
    <col min="13075" max="13075" width="6.42578125" style="476" bestFit="1" customWidth="1"/>
    <col min="13076" max="13076" width="11.7109375" style="476" customWidth="1"/>
    <col min="13077" max="13077" width="0" style="476" hidden="1" customWidth="1"/>
    <col min="13078" max="13078" width="3.7109375" style="476" customWidth="1"/>
    <col min="13079" max="13079" width="11.140625" style="476" bestFit="1" customWidth="1"/>
    <col min="13080" max="13081" width="10.5703125" style="476"/>
    <col min="13082" max="13082" width="13.42578125" style="476" customWidth="1"/>
    <col min="13083" max="13302" width="10.5703125" style="476"/>
    <col min="13303" max="13310" width="0" style="476" hidden="1" customWidth="1"/>
    <col min="13311" max="13313" width="3.7109375" style="476" customWidth="1"/>
    <col min="13314" max="13314" width="12.7109375" style="476" customWidth="1"/>
    <col min="13315" max="13315" width="47.42578125" style="476" customWidth="1"/>
    <col min="13316" max="13316" width="5.5703125" style="476" customWidth="1"/>
    <col min="13317" max="13318" width="3.7109375" style="476" customWidth="1"/>
    <col min="13319" max="13319" width="22" style="476" customWidth="1"/>
    <col min="13320" max="13320" width="5.5703125" style="476" customWidth="1"/>
    <col min="13321" max="13322" width="3.7109375" style="476" customWidth="1"/>
    <col min="13323" max="13323" width="22" style="476" customWidth="1"/>
    <col min="13324" max="13324" width="5.5703125" style="476" customWidth="1"/>
    <col min="13325" max="13326" width="3.7109375" style="476" customWidth="1"/>
    <col min="13327" max="13327" width="22" style="476" customWidth="1"/>
    <col min="13328" max="13329" width="15.7109375" style="476" customWidth="1"/>
    <col min="13330" max="13330" width="11.7109375" style="476" customWidth="1"/>
    <col min="13331" max="13331" width="6.42578125" style="476" bestFit="1" customWidth="1"/>
    <col min="13332" max="13332" width="11.7109375" style="476" customWidth="1"/>
    <col min="13333" max="13333" width="0" style="476" hidden="1" customWidth="1"/>
    <col min="13334" max="13334" width="3.7109375" style="476" customWidth="1"/>
    <col min="13335" max="13335" width="11.140625" style="476" bestFit="1" customWidth="1"/>
    <col min="13336" max="13337" width="10.5703125" style="476"/>
    <col min="13338" max="13338" width="13.42578125" style="476" customWidth="1"/>
    <col min="13339" max="13558" width="10.5703125" style="476"/>
    <col min="13559" max="13566" width="0" style="476" hidden="1" customWidth="1"/>
    <col min="13567" max="13569" width="3.7109375" style="476" customWidth="1"/>
    <col min="13570" max="13570" width="12.7109375" style="476" customWidth="1"/>
    <col min="13571" max="13571" width="47.42578125" style="476" customWidth="1"/>
    <col min="13572" max="13572" width="5.5703125" style="476" customWidth="1"/>
    <col min="13573" max="13574" width="3.7109375" style="476" customWidth="1"/>
    <col min="13575" max="13575" width="22" style="476" customWidth="1"/>
    <col min="13576" max="13576" width="5.5703125" style="476" customWidth="1"/>
    <col min="13577" max="13578" width="3.7109375" style="476" customWidth="1"/>
    <col min="13579" max="13579" width="22" style="476" customWidth="1"/>
    <col min="13580" max="13580" width="5.5703125" style="476" customWidth="1"/>
    <col min="13581" max="13582" width="3.7109375" style="476" customWidth="1"/>
    <col min="13583" max="13583" width="22" style="476" customWidth="1"/>
    <col min="13584" max="13585" width="15.7109375" style="476" customWidth="1"/>
    <col min="13586" max="13586" width="11.7109375" style="476" customWidth="1"/>
    <col min="13587" max="13587" width="6.42578125" style="476" bestFit="1" customWidth="1"/>
    <col min="13588" max="13588" width="11.7109375" style="476" customWidth="1"/>
    <col min="13589" max="13589" width="0" style="476" hidden="1" customWidth="1"/>
    <col min="13590" max="13590" width="3.7109375" style="476" customWidth="1"/>
    <col min="13591" max="13591" width="11.140625" style="476" bestFit="1" customWidth="1"/>
    <col min="13592" max="13593" width="10.5703125" style="476"/>
    <col min="13594" max="13594" width="13.42578125" style="476" customWidth="1"/>
    <col min="13595" max="13814" width="10.5703125" style="476"/>
    <col min="13815" max="13822" width="0" style="476" hidden="1" customWidth="1"/>
    <col min="13823" max="13825" width="3.7109375" style="476" customWidth="1"/>
    <col min="13826" max="13826" width="12.7109375" style="476" customWidth="1"/>
    <col min="13827" max="13827" width="47.42578125" style="476" customWidth="1"/>
    <col min="13828" max="13828" width="5.5703125" style="476" customWidth="1"/>
    <col min="13829" max="13830" width="3.7109375" style="476" customWidth="1"/>
    <col min="13831" max="13831" width="22" style="476" customWidth="1"/>
    <col min="13832" max="13832" width="5.5703125" style="476" customWidth="1"/>
    <col min="13833" max="13834" width="3.7109375" style="476" customWidth="1"/>
    <col min="13835" max="13835" width="22" style="476" customWidth="1"/>
    <col min="13836" max="13836" width="5.5703125" style="476" customWidth="1"/>
    <col min="13837" max="13838" width="3.7109375" style="476" customWidth="1"/>
    <col min="13839" max="13839" width="22" style="476" customWidth="1"/>
    <col min="13840" max="13841" width="15.7109375" style="476" customWidth="1"/>
    <col min="13842" max="13842" width="11.7109375" style="476" customWidth="1"/>
    <col min="13843" max="13843" width="6.42578125" style="476" bestFit="1" customWidth="1"/>
    <col min="13844" max="13844" width="11.7109375" style="476" customWidth="1"/>
    <col min="13845" max="13845" width="0" style="476" hidden="1" customWidth="1"/>
    <col min="13846" max="13846" width="3.7109375" style="476" customWidth="1"/>
    <col min="13847" max="13847" width="11.140625" style="476" bestFit="1" customWidth="1"/>
    <col min="13848" max="13849" width="10.5703125" style="476"/>
    <col min="13850" max="13850" width="13.42578125" style="476" customWidth="1"/>
    <col min="13851" max="14070" width="10.5703125" style="476"/>
    <col min="14071" max="14078" width="0" style="476" hidden="1" customWidth="1"/>
    <col min="14079" max="14081" width="3.7109375" style="476" customWidth="1"/>
    <col min="14082" max="14082" width="12.7109375" style="476" customWidth="1"/>
    <col min="14083" max="14083" width="47.42578125" style="476" customWidth="1"/>
    <col min="14084" max="14084" width="5.5703125" style="476" customWidth="1"/>
    <col min="14085" max="14086" width="3.7109375" style="476" customWidth="1"/>
    <col min="14087" max="14087" width="22" style="476" customWidth="1"/>
    <col min="14088" max="14088" width="5.5703125" style="476" customWidth="1"/>
    <col min="14089" max="14090" width="3.7109375" style="476" customWidth="1"/>
    <col min="14091" max="14091" width="22" style="476" customWidth="1"/>
    <col min="14092" max="14092" width="5.5703125" style="476" customWidth="1"/>
    <col min="14093" max="14094" width="3.7109375" style="476" customWidth="1"/>
    <col min="14095" max="14095" width="22" style="476" customWidth="1"/>
    <col min="14096" max="14097" width="15.7109375" style="476" customWidth="1"/>
    <col min="14098" max="14098" width="11.7109375" style="476" customWidth="1"/>
    <col min="14099" max="14099" width="6.42578125" style="476" bestFit="1" customWidth="1"/>
    <col min="14100" max="14100" width="11.7109375" style="476" customWidth="1"/>
    <col min="14101" max="14101" width="0" style="476" hidden="1" customWidth="1"/>
    <col min="14102" max="14102" width="3.7109375" style="476" customWidth="1"/>
    <col min="14103" max="14103" width="11.140625" style="476" bestFit="1" customWidth="1"/>
    <col min="14104" max="14105" width="10.5703125" style="476"/>
    <col min="14106" max="14106" width="13.42578125" style="476" customWidth="1"/>
    <col min="14107" max="14326" width="10.5703125" style="476"/>
    <col min="14327" max="14334" width="0" style="476" hidden="1" customWidth="1"/>
    <col min="14335" max="14337" width="3.7109375" style="476" customWidth="1"/>
    <col min="14338" max="14338" width="12.7109375" style="476" customWidth="1"/>
    <col min="14339" max="14339" width="47.42578125" style="476" customWidth="1"/>
    <col min="14340" max="14340" width="5.5703125" style="476" customWidth="1"/>
    <col min="14341" max="14342" width="3.7109375" style="476" customWidth="1"/>
    <col min="14343" max="14343" width="22" style="476" customWidth="1"/>
    <col min="14344" max="14344" width="5.5703125" style="476" customWidth="1"/>
    <col min="14345" max="14346" width="3.7109375" style="476" customWidth="1"/>
    <col min="14347" max="14347" width="22" style="476" customWidth="1"/>
    <col min="14348" max="14348" width="5.5703125" style="476" customWidth="1"/>
    <col min="14349" max="14350" width="3.7109375" style="476" customWidth="1"/>
    <col min="14351" max="14351" width="22" style="476" customWidth="1"/>
    <col min="14352" max="14353" width="15.7109375" style="476" customWidth="1"/>
    <col min="14354" max="14354" width="11.7109375" style="476" customWidth="1"/>
    <col min="14355" max="14355" width="6.42578125" style="476" bestFit="1" customWidth="1"/>
    <col min="14356" max="14356" width="11.7109375" style="476" customWidth="1"/>
    <col min="14357" max="14357" width="0" style="476" hidden="1" customWidth="1"/>
    <col min="14358" max="14358" width="3.7109375" style="476" customWidth="1"/>
    <col min="14359" max="14359" width="11.140625" style="476" bestFit="1" customWidth="1"/>
    <col min="14360" max="14361" width="10.5703125" style="476"/>
    <col min="14362" max="14362" width="13.42578125" style="476" customWidth="1"/>
    <col min="14363" max="14582" width="10.5703125" style="476"/>
    <col min="14583" max="14590" width="0" style="476" hidden="1" customWidth="1"/>
    <col min="14591" max="14593" width="3.7109375" style="476" customWidth="1"/>
    <col min="14594" max="14594" width="12.7109375" style="476" customWidth="1"/>
    <col min="14595" max="14595" width="47.42578125" style="476" customWidth="1"/>
    <col min="14596" max="14596" width="5.5703125" style="476" customWidth="1"/>
    <col min="14597" max="14598" width="3.7109375" style="476" customWidth="1"/>
    <col min="14599" max="14599" width="22" style="476" customWidth="1"/>
    <col min="14600" max="14600" width="5.5703125" style="476" customWidth="1"/>
    <col min="14601" max="14602" width="3.7109375" style="476" customWidth="1"/>
    <col min="14603" max="14603" width="22" style="476" customWidth="1"/>
    <col min="14604" max="14604" width="5.5703125" style="476" customWidth="1"/>
    <col min="14605" max="14606" width="3.7109375" style="476" customWidth="1"/>
    <col min="14607" max="14607" width="22" style="476" customWidth="1"/>
    <col min="14608" max="14609" width="15.7109375" style="476" customWidth="1"/>
    <col min="14610" max="14610" width="11.7109375" style="476" customWidth="1"/>
    <col min="14611" max="14611" width="6.42578125" style="476" bestFit="1" customWidth="1"/>
    <col min="14612" max="14612" width="11.7109375" style="476" customWidth="1"/>
    <col min="14613" max="14613" width="0" style="476" hidden="1" customWidth="1"/>
    <col min="14614" max="14614" width="3.7109375" style="476" customWidth="1"/>
    <col min="14615" max="14615" width="11.140625" style="476" bestFit="1" customWidth="1"/>
    <col min="14616" max="14617" width="10.5703125" style="476"/>
    <col min="14618" max="14618" width="13.42578125" style="476" customWidth="1"/>
    <col min="14619" max="14838" width="10.5703125" style="476"/>
    <col min="14839" max="14846" width="0" style="476" hidden="1" customWidth="1"/>
    <col min="14847" max="14849" width="3.7109375" style="476" customWidth="1"/>
    <col min="14850" max="14850" width="12.7109375" style="476" customWidth="1"/>
    <col min="14851" max="14851" width="47.42578125" style="476" customWidth="1"/>
    <col min="14852" max="14852" width="5.5703125" style="476" customWidth="1"/>
    <col min="14853" max="14854" width="3.7109375" style="476" customWidth="1"/>
    <col min="14855" max="14855" width="22" style="476" customWidth="1"/>
    <col min="14856" max="14856" width="5.5703125" style="476" customWidth="1"/>
    <col min="14857" max="14858" width="3.7109375" style="476" customWidth="1"/>
    <col min="14859" max="14859" width="22" style="476" customWidth="1"/>
    <col min="14860" max="14860" width="5.5703125" style="476" customWidth="1"/>
    <col min="14861" max="14862" width="3.7109375" style="476" customWidth="1"/>
    <col min="14863" max="14863" width="22" style="476" customWidth="1"/>
    <col min="14864" max="14865" width="15.7109375" style="476" customWidth="1"/>
    <col min="14866" max="14866" width="11.7109375" style="476" customWidth="1"/>
    <col min="14867" max="14867" width="6.42578125" style="476" bestFit="1" customWidth="1"/>
    <col min="14868" max="14868" width="11.7109375" style="476" customWidth="1"/>
    <col min="14869" max="14869" width="0" style="476" hidden="1" customWidth="1"/>
    <col min="14870" max="14870" width="3.7109375" style="476" customWidth="1"/>
    <col min="14871" max="14871" width="11.140625" style="476" bestFit="1" customWidth="1"/>
    <col min="14872" max="14873" width="10.5703125" style="476"/>
    <col min="14874" max="14874" width="13.42578125" style="476" customWidth="1"/>
    <col min="14875" max="15094" width="10.5703125" style="476"/>
    <col min="15095" max="15102" width="0" style="476" hidden="1" customWidth="1"/>
    <col min="15103" max="15105" width="3.7109375" style="476" customWidth="1"/>
    <col min="15106" max="15106" width="12.7109375" style="476" customWidth="1"/>
    <col min="15107" max="15107" width="47.42578125" style="476" customWidth="1"/>
    <col min="15108" max="15108" width="5.5703125" style="476" customWidth="1"/>
    <col min="15109" max="15110" width="3.7109375" style="476" customWidth="1"/>
    <col min="15111" max="15111" width="22" style="476" customWidth="1"/>
    <col min="15112" max="15112" width="5.5703125" style="476" customWidth="1"/>
    <col min="15113" max="15114" width="3.7109375" style="476" customWidth="1"/>
    <col min="15115" max="15115" width="22" style="476" customWidth="1"/>
    <col min="15116" max="15116" width="5.5703125" style="476" customWidth="1"/>
    <col min="15117" max="15118" width="3.7109375" style="476" customWidth="1"/>
    <col min="15119" max="15119" width="22" style="476" customWidth="1"/>
    <col min="15120" max="15121" width="15.7109375" style="476" customWidth="1"/>
    <col min="15122" max="15122" width="11.7109375" style="476" customWidth="1"/>
    <col min="15123" max="15123" width="6.42578125" style="476" bestFit="1" customWidth="1"/>
    <col min="15124" max="15124" width="11.7109375" style="476" customWidth="1"/>
    <col min="15125" max="15125" width="0" style="476" hidden="1" customWidth="1"/>
    <col min="15126" max="15126" width="3.7109375" style="476" customWidth="1"/>
    <col min="15127" max="15127" width="11.140625" style="476" bestFit="1" customWidth="1"/>
    <col min="15128" max="15129" width="10.5703125" style="476"/>
    <col min="15130" max="15130" width="13.42578125" style="476" customWidth="1"/>
    <col min="15131" max="15350" width="10.5703125" style="476"/>
    <col min="15351" max="15358" width="0" style="476" hidden="1" customWidth="1"/>
    <col min="15359" max="15361" width="3.7109375" style="476" customWidth="1"/>
    <col min="15362" max="15362" width="12.7109375" style="476" customWidth="1"/>
    <col min="15363" max="15363" width="47.42578125" style="476" customWidth="1"/>
    <col min="15364" max="15364" width="5.5703125" style="476" customWidth="1"/>
    <col min="15365" max="15366" width="3.7109375" style="476" customWidth="1"/>
    <col min="15367" max="15367" width="22" style="476" customWidth="1"/>
    <col min="15368" max="15368" width="5.5703125" style="476" customWidth="1"/>
    <col min="15369" max="15370" width="3.7109375" style="476" customWidth="1"/>
    <col min="15371" max="15371" width="22" style="476" customWidth="1"/>
    <col min="15372" max="15372" width="5.5703125" style="476" customWidth="1"/>
    <col min="15373" max="15374" width="3.7109375" style="476" customWidth="1"/>
    <col min="15375" max="15375" width="22" style="476" customWidth="1"/>
    <col min="15376" max="15377" width="15.7109375" style="476" customWidth="1"/>
    <col min="15378" max="15378" width="11.7109375" style="476" customWidth="1"/>
    <col min="15379" max="15379" width="6.42578125" style="476" bestFit="1" customWidth="1"/>
    <col min="15380" max="15380" width="11.7109375" style="476" customWidth="1"/>
    <col min="15381" max="15381" width="0" style="476" hidden="1" customWidth="1"/>
    <col min="15382" max="15382" width="3.7109375" style="476" customWidth="1"/>
    <col min="15383" max="15383" width="11.140625" style="476" bestFit="1" customWidth="1"/>
    <col min="15384" max="15385" width="10.5703125" style="476"/>
    <col min="15386" max="15386" width="13.42578125" style="476" customWidth="1"/>
    <col min="15387" max="15606" width="10.5703125" style="476"/>
    <col min="15607" max="15614" width="0" style="476" hidden="1" customWidth="1"/>
    <col min="15615" max="15617" width="3.7109375" style="476" customWidth="1"/>
    <col min="15618" max="15618" width="12.7109375" style="476" customWidth="1"/>
    <col min="15619" max="15619" width="47.42578125" style="476" customWidth="1"/>
    <col min="15620" max="15620" width="5.5703125" style="476" customWidth="1"/>
    <col min="15621" max="15622" width="3.7109375" style="476" customWidth="1"/>
    <col min="15623" max="15623" width="22" style="476" customWidth="1"/>
    <col min="15624" max="15624" width="5.5703125" style="476" customWidth="1"/>
    <col min="15625" max="15626" width="3.7109375" style="476" customWidth="1"/>
    <col min="15627" max="15627" width="22" style="476" customWidth="1"/>
    <col min="15628" max="15628" width="5.5703125" style="476" customWidth="1"/>
    <col min="15629" max="15630" width="3.7109375" style="476" customWidth="1"/>
    <col min="15631" max="15631" width="22" style="476" customWidth="1"/>
    <col min="15632" max="15633" width="15.7109375" style="476" customWidth="1"/>
    <col min="15634" max="15634" width="11.7109375" style="476" customWidth="1"/>
    <col min="15635" max="15635" width="6.42578125" style="476" bestFit="1" customWidth="1"/>
    <col min="15636" max="15636" width="11.7109375" style="476" customWidth="1"/>
    <col min="15637" max="15637" width="0" style="476" hidden="1" customWidth="1"/>
    <col min="15638" max="15638" width="3.7109375" style="476" customWidth="1"/>
    <col min="15639" max="15639" width="11.140625" style="476" bestFit="1" customWidth="1"/>
    <col min="15640" max="15641" width="10.5703125" style="476"/>
    <col min="15642" max="15642" width="13.42578125" style="476" customWidth="1"/>
    <col min="15643" max="15862" width="10.5703125" style="476"/>
    <col min="15863" max="15870" width="0" style="476" hidden="1" customWidth="1"/>
    <col min="15871" max="15873" width="3.7109375" style="476" customWidth="1"/>
    <col min="15874" max="15874" width="12.7109375" style="476" customWidth="1"/>
    <col min="15875" max="15875" width="47.42578125" style="476" customWidth="1"/>
    <col min="15876" max="15876" width="5.5703125" style="476" customWidth="1"/>
    <col min="15877" max="15878" width="3.7109375" style="476" customWidth="1"/>
    <col min="15879" max="15879" width="22" style="476" customWidth="1"/>
    <col min="15880" max="15880" width="5.5703125" style="476" customWidth="1"/>
    <col min="15881" max="15882" width="3.7109375" style="476" customWidth="1"/>
    <col min="15883" max="15883" width="22" style="476" customWidth="1"/>
    <col min="15884" max="15884" width="5.5703125" style="476" customWidth="1"/>
    <col min="15885" max="15886" width="3.7109375" style="476" customWidth="1"/>
    <col min="15887" max="15887" width="22" style="476" customWidth="1"/>
    <col min="15888" max="15889" width="15.7109375" style="476" customWidth="1"/>
    <col min="15890" max="15890" width="11.7109375" style="476" customWidth="1"/>
    <col min="15891" max="15891" width="6.42578125" style="476" bestFit="1" customWidth="1"/>
    <col min="15892" max="15892" width="11.7109375" style="476" customWidth="1"/>
    <col min="15893" max="15893" width="0" style="476" hidden="1" customWidth="1"/>
    <col min="15894" max="15894" width="3.7109375" style="476" customWidth="1"/>
    <col min="15895" max="15895" width="11.140625" style="476" bestFit="1" customWidth="1"/>
    <col min="15896" max="15897" width="10.5703125" style="476"/>
    <col min="15898" max="15898" width="13.42578125" style="476" customWidth="1"/>
    <col min="15899" max="16118" width="10.5703125" style="476"/>
    <col min="16119" max="16126" width="0" style="476" hidden="1" customWidth="1"/>
    <col min="16127" max="16129" width="3.7109375" style="476" customWidth="1"/>
    <col min="16130" max="16130" width="12.7109375" style="476" customWidth="1"/>
    <col min="16131" max="16131" width="47.42578125" style="476" customWidth="1"/>
    <col min="16132" max="16132" width="5.5703125" style="476" customWidth="1"/>
    <col min="16133" max="16134" width="3.7109375" style="476" customWidth="1"/>
    <col min="16135" max="16135" width="22" style="476" customWidth="1"/>
    <col min="16136" max="16136" width="5.5703125" style="476" customWidth="1"/>
    <col min="16137" max="16138" width="3.7109375" style="476" customWidth="1"/>
    <col min="16139" max="16139" width="22" style="476" customWidth="1"/>
    <col min="16140" max="16140" width="5.5703125" style="476" customWidth="1"/>
    <col min="16141" max="16142" width="3.7109375" style="476" customWidth="1"/>
    <col min="16143" max="16143" width="22" style="476" customWidth="1"/>
    <col min="16144" max="16145" width="15.7109375" style="476" customWidth="1"/>
    <col min="16146" max="16146" width="11.7109375" style="476" customWidth="1"/>
    <col min="16147" max="16147" width="6.42578125" style="476" bestFit="1" customWidth="1"/>
    <col min="16148" max="16148" width="11.7109375" style="476" customWidth="1"/>
    <col min="16149" max="16149" width="0" style="476" hidden="1" customWidth="1"/>
    <col min="16150" max="16150" width="3.7109375" style="476" customWidth="1"/>
    <col min="16151" max="16151" width="11.140625" style="476" bestFit="1" customWidth="1"/>
    <col min="16152" max="16153" width="10.5703125" style="476"/>
    <col min="16154" max="16154" width="13.42578125" style="476" customWidth="1"/>
    <col min="16155" max="16384" width="10.5703125" style="476"/>
  </cols>
  <sheetData>
    <row r="1" spans="1:37" hidden="1"/>
    <row r="2" spans="1:37" hidden="1"/>
    <row r="3" spans="1:37" hidden="1"/>
    <row r="4" spans="1:37" ht="3" customHeight="1">
      <c r="J4" s="481"/>
      <c r="K4" s="481"/>
      <c r="L4" s="477"/>
      <c r="M4" s="477"/>
      <c r="N4" s="477"/>
      <c r="O4" s="477"/>
      <c r="P4" s="477"/>
      <c r="Q4" s="477"/>
      <c r="R4" s="477"/>
      <c r="S4" s="477"/>
      <c r="T4" s="477"/>
      <c r="U4" s="477"/>
      <c r="V4" s="477"/>
      <c r="W4" s="477"/>
      <c r="X4" s="477"/>
      <c r="Y4" s="477"/>
      <c r="Z4" s="484"/>
      <c r="AA4" s="484"/>
      <c r="AB4" s="484"/>
      <c r="AC4" s="484"/>
      <c r="AD4" s="484"/>
      <c r="AE4" s="477"/>
    </row>
    <row r="5" spans="1:37" ht="22.5" customHeight="1">
      <c r="J5" s="481"/>
      <c r="K5" s="481"/>
      <c r="L5" s="1217" t="s">
        <v>674</v>
      </c>
      <c r="M5" s="1217"/>
      <c r="N5" s="1217"/>
      <c r="O5" s="1217"/>
      <c r="P5" s="1217"/>
      <c r="Q5" s="1217"/>
      <c r="R5" s="1217"/>
      <c r="S5" s="1217"/>
      <c r="T5" s="1217"/>
      <c r="U5" s="579"/>
      <c r="V5" s="579"/>
      <c r="W5" s="523"/>
      <c r="X5" s="523"/>
      <c r="Y5" s="585"/>
      <c r="Z5" s="585"/>
      <c r="AA5" s="585"/>
      <c r="AB5" s="585"/>
      <c r="AC5" s="585"/>
      <c r="AD5" s="585"/>
      <c r="AE5" s="497"/>
    </row>
    <row r="6" spans="1:37" ht="3" customHeight="1">
      <c r="J6" s="481"/>
      <c r="K6" s="481"/>
      <c r="L6" s="477"/>
      <c r="M6" s="477"/>
      <c r="N6" s="477"/>
      <c r="O6" s="480"/>
      <c r="P6" s="480"/>
      <c r="Q6" s="480"/>
      <c r="R6" s="480"/>
      <c r="S6" s="480"/>
      <c r="T6" s="480"/>
      <c r="U6" s="477"/>
    </row>
    <row r="7" spans="1:37" s="523" customFormat="1" ht="22.5">
      <c r="A7" s="585"/>
      <c r="B7" s="585"/>
      <c r="C7" s="585"/>
      <c r="D7" s="585"/>
      <c r="E7" s="585"/>
      <c r="F7" s="585"/>
      <c r="G7" s="591"/>
      <c r="H7" s="591"/>
      <c r="I7" s="531"/>
      <c r="J7" s="529"/>
      <c r="K7" s="529"/>
      <c r="L7" s="524"/>
      <c r="M7" s="672" t="s">
        <v>502</v>
      </c>
      <c r="N7" s="1223" t="str">
        <f>IF(NameOrPr_ch="",IF(NameOrPr="","",NameOrPr),NameOrPr_ch)</f>
        <v>Министерство тарифного регулирования и энергетики Челябинской области</v>
      </c>
      <c r="O7" s="1223"/>
      <c r="P7" s="1223"/>
      <c r="Q7" s="1223"/>
      <c r="R7" s="1223"/>
      <c r="S7" s="1223"/>
      <c r="T7" s="1223"/>
      <c r="U7" s="669"/>
      <c r="AH7" s="585"/>
      <c r="AI7" s="585"/>
      <c r="AJ7" s="585"/>
      <c r="AK7" s="585"/>
    </row>
    <row r="8" spans="1:37" s="491" customFormat="1" ht="18.75">
      <c r="A8" s="505"/>
      <c r="B8" s="505"/>
      <c r="C8" s="505"/>
      <c r="D8" s="505"/>
      <c r="E8" s="505"/>
      <c r="F8" s="505"/>
      <c r="G8" s="505"/>
      <c r="H8" s="505"/>
      <c r="L8" s="499"/>
      <c r="M8" s="672" t="s">
        <v>596</v>
      </c>
      <c r="N8" s="1223" t="str">
        <f>IF(datePr_ch="",IF(datePr="","",datePr),datePr_ch)</f>
        <v>05.12.2022</v>
      </c>
      <c r="O8" s="1223"/>
      <c r="P8" s="1223"/>
      <c r="Q8" s="1223"/>
      <c r="R8" s="1223"/>
      <c r="S8" s="1223"/>
      <c r="T8" s="1223"/>
      <c r="U8" s="667"/>
      <c r="V8" s="570"/>
      <c r="W8" s="570"/>
      <c r="X8" s="570"/>
      <c r="Y8" s="570"/>
      <c r="Z8" s="570"/>
      <c r="AA8" s="570"/>
      <c r="AH8" s="505"/>
      <c r="AI8" s="505"/>
      <c r="AJ8" s="505"/>
      <c r="AK8" s="505"/>
    </row>
    <row r="9" spans="1:37" s="491" customFormat="1" ht="18.75">
      <c r="A9" s="505"/>
      <c r="B9" s="505"/>
      <c r="C9" s="505"/>
      <c r="D9" s="505"/>
      <c r="E9" s="505"/>
      <c r="F9" s="505"/>
      <c r="G9" s="505"/>
      <c r="H9" s="505"/>
      <c r="L9" s="552"/>
      <c r="M9" s="672" t="s">
        <v>595</v>
      </c>
      <c r="N9" s="1223" t="str">
        <f>IF(numberPr_ch="",IF(numberPr="","",numberPr),numberPr_ch)</f>
        <v>105/9</v>
      </c>
      <c r="O9" s="1223"/>
      <c r="P9" s="1223"/>
      <c r="Q9" s="1223"/>
      <c r="R9" s="1223"/>
      <c r="S9" s="1223"/>
      <c r="T9" s="1223"/>
      <c r="U9" s="667"/>
      <c r="V9" s="570"/>
      <c r="W9" s="570"/>
      <c r="X9" s="570"/>
      <c r="Y9" s="570"/>
      <c r="Z9" s="570"/>
      <c r="AA9" s="570"/>
      <c r="AH9" s="505"/>
      <c r="AI9" s="505"/>
      <c r="AJ9" s="505"/>
      <c r="AK9" s="505"/>
    </row>
    <row r="10" spans="1:37" s="491" customFormat="1" ht="18.75">
      <c r="A10" s="505"/>
      <c r="B10" s="505"/>
      <c r="C10" s="505"/>
      <c r="D10" s="505"/>
      <c r="E10" s="505"/>
      <c r="F10" s="505"/>
      <c r="G10" s="505"/>
      <c r="H10" s="505"/>
      <c r="L10" s="552"/>
      <c r="M10" s="672" t="s">
        <v>501</v>
      </c>
      <c r="N10" s="1223" t="str">
        <f>IF(IstPub_ch="",IF(IstPub="","",IstPub),IstPub_ch)</f>
        <v>Официальный сайт Министерства тарифного регулирования и энергетики Челябинской области</v>
      </c>
      <c r="O10" s="1223"/>
      <c r="P10" s="1223"/>
      <c r="Q10" s="1223"/>
      <c r="R10" s="1223"/>
      <c r="S10" s="1223"/>
      <c r="T10" s="1223"/>
      <c r="U10" s="667"/>
      <c r="V10" s="570"/>
      <c r="W10" s="570"/>
      <c r="X10" s="570"/>
      <c r="Y10" s="570"/>
      <c r="Z10" s="570"/>
      <c r="AA10" s="570"/>
      <c r="AH10" s="505"/>
      <c r="AI10" s="505"/>
      <c r="AJ10" s="505"/>
      <c r="AK10" s="505"/>
    </row>
    <row r="11" spans="1:37" s="772" customFormat="1" ht="18.75" hidden="1">
      <c r="A11" s="773"/>
      <c r="B11" s="773"/>
      <c r="C11" s="773"/>
      <c r="D11" s="773"/>
      <c r="E11" s="773"/>
      <c r="F11" s="773"/>
      <c r="G11" s="773"/>
      <c r="H11" s="773"/>
      <c r="L11" s="761"/>
      <c r="M11" s="750"/>
      <c r="N11" s="749"/>
      <c r="O11" s="749"/>
      <c r="P11" s="749"/>
      <c r="Q11" s="749"/>
      <c r="R11" s="749"/>
      <c r="S11" s="749"/>
      <c r="T11" s="749"/>
      <c r="U11" s="667"/>
      <c r="Z11" s="771" t="s">
        <v>721</v>
      </c>
      <c r="AA11" s="771" t="s">
        <v>722</v>
      </c>
      <c r="AH11" s="773"/>
      <c r="AI11" s="773"/>
      <c r="AJ11" s="773"/>
      <c r="AK11" s="773"/>
    </row>
    <row r="12" spans="1:37" s="491" customFormat="1" ht="11.25" hidden="1">
      <c r="A12" s="505"/>
      <c r="B12" s="505"/>
      <c r="C12" s="505"/>
      <c r="D12" s="505"/>
      <c r="E12" s="505"/>
      <c r="F12" s="505"/>
      <c r="G12" s="505"/>
      <c r="H12" s="505"/>
      <c r="L12" s="1218"/>
      <c r="M12" s="1218"/>
      <c r="N12" s="566"/>
      <c r="O12" s="1253"/>
      <c r="P12" s="1253"/>
      <c r="Q12" s="1253"/>
      <c r="R12" s="1253"/>
      <c r="S12" s="1253"/>
      <c r="T12" s="1253"/>
      <c r="U12" s="486"/>
      <c r="AE12" s="503" t="s">
        <v>373</v>
      </c>
      <c r="AH12" s="505"/>
      <c r="AI12" s="505"/>
      <c r="AJ12" s="505"/>
      <c r="AK12" s="505"/>
    </row>
    <row r="13" spans="1:37">
      <c r="J13" s="481"/>
      <c r="K13" s="481"/>
      <c r="L13" s="477"/>
      <c r="M13" s="477"/>
      <c r="N13" s="477"/>
      <c r="O13" s="1244"/>
      <c r="P13" s="1244"/>
      <c r="Q13" s="1244"/>
      <c r="R13" s="1244"/>
      <c r="S13" s="1244"/>
      <c r="T13" s="1244"/>
      <c r="U13" s="599"/>
      <c r="Z13" s="1244"/>
      <c r="AA13" s="1244"/>
      <c r="AB13" s="1244"/>
      <c r="AC13" s="1244"/>
      <c r="AD13" s="1244"/>
      <c r="AE13" s="1244"/>
    </row>
    <row r="14" spans="1:37">
      <c r="J14" s="481"/>
      <c r="K14" s="481"/>
      <c r="L14" s="1149" t="s">
        <v>454</v>
      </c>
      <c r="M14" s="1149"/>
      <c r="N14" s="1149"/>
      <c r="O14" s="1149"/>
      <c r="P14" s="1149"/>
      <c r="Q14" s="1149"/>
      <c r="R14" s="1149"/>
      <c r="S14" s="1149"/>
      <c r="T14" s="1149"/>
      <c r="U14" s="1149"/>
      <c r="V14" s="1149"/>
      <c r="W14" s="1149"/>
      <c r="X14" s="1149"/>
      <c r="Y14" s="1149"/>
      <c r="Z14" s="1149"/>
      <c r="AA14" s="1149"/>
      <c r="AB14" s="1149"/>
      <c r="AC14" s="1149"/>
      <c r="AD14" s="1149"/>
      <c r="AE14" s="1149"/>
      <c r="AF14" s="1149"/>
      <c r="AG14" s="1149" t="s">
        <v>455</v>
      </c>
    </row>
    <row r="15" spans="1:37" ht="14.25" customHeight="1">
      <c r="J15" s="481"/>
      <c r="K15" s="481"/>
      <c r="L15" s="1230" t="s">
        <v>92</v>
      </c>
      <c r="M15" s="1230" t="s">
        <v>676</v>
      </c>
      <c r="N15" s="1266" t="s">
        <v>628</v>
      </c>
      <c r="O15" s="1266"/>
      <c r="P15" s="1266"/>
      <c r="Q15" s="1266"/>
      <c r="R15" s="1266" t="s">
        <v>629</v>
      </c>
      <c r="S15" s="1266"/>
      <c r="T15" s="1266"/>
      <c r="U15" s="1266"/>
      <c r="V15" s="1266" t="s">
        <v>630</v>
      </c>
      <c r="W15" s="1266"/>
      <c r="X15" s="1266"/>
      <c r="Y15" s="1266"/>
      <c r="Z15" s="1230" t="s">
        <v>641</v>
      </c>
      <c r="AA15" s="1230"/>
      <c r="AB15" s="1230"/>
      <c r="AC15" s="1230"/>
      <c r="AD15" s="1230"/>
      <c r="AE15" s="1230" t="s">
        <v>341</v>
      </c>
      <c r="AF15" s="1243" t="s">
        <v>275</v>
      </c>
      <c r="AG15" s="1149"/>
    </row>
    <row r="16" spans="1:37" s="523" customFormat="1" ht="27.75" customHeight="1">
      <c r="A16" s="585"/>
      <c r="B16" s="585"/>
      <c r="C16" s="585"/>
      <c r="D16" s="585"/>
      <c r="E16" s="585"/>
      <c r="F16" s="585"/>
      <c r="G16" s="591"/>
      <c r="H16" s="591"/>
      <c r="I16" s="531"/>
      <c r="J16" s="529"/>
      <c r="K16" s="529"/>
      <c r="L16" s="1230"/>
      <c r="M16" s="1230"/>
      <c r="N16" s="1266"/>
      <c r="O16" s="1266"/>
      <c r="P16" s="1266"/>
      <c r="Q16" s="1266"/>
      <c r="R16" s="1266"/>
      <c r="S16" s="1266"/>
      <c r="T16" s="1266"/>
      <c r="U16" s="1266"/>
      <c r="V16" s="1266"/>
      <c r="W16" s="1266"/>
      <c r="X16" s="1266"/>
      <c r="Y16" s="1266"/>
      <c r="Z16" s="1149" t="s">
        <v>679</v>
      </c>
      <c r="AA16" s="1149"/>
      <c r="AB16" s="1149" t="s">
        <v>654</v>
      </c>
      <c r="AC16" s="1149"/>
      <c r="AD16" s="1149"/>
      <c r="AE16" s="1230"/>
      <c r="AF16" s="1243"/>
      <c r="AG16" s="1149"/>
      <c r="AH16" s="585"/>
      <c r="AI16" s="585"/>
      <c r="AJ16" s="585"/>
      <c r="AK16" s="585"/>
    </row>
    <row r="17" spans="1:37" ht="14.25" customHeight="1">
      <c r="J17" s="481"/>
      <c r="K17" s="481"/>
      <c r="L17" s="1230"/>
      <c r="M17" s="1230"/>
      <c r="N17" s="1266"/>
      <c r="O17" s="1266"/>
      <c r="P17" s="1266"/>
      <c r="Q17" s="1266"/>
      <c r="R17" s="1266"/>
      <c r="S17" s="1266"/>
      <c r="T17" s="1266"/>
      <c r="U17" s="1266"/>
      <c r="V17" s="1266"/>
      <c r="W17" s="1266"/>
      <c r="X17" s="1266"/>
      <c r="Y17" s="1266"/>
      <c r="Z17" s="534" t="s">
        <v>677</v>
      </c>
      <c r="AA17" s="534" t="s">
        <v>678</v>
      </c>
      <c r="AB17" s="536" t="s">
        <v>274</v>
      </c>
      <c r="AC17" s="1254" t="s">
        <v>273</v>
      </c>
      <c r="AD17" s="1254"/>
      <c r="AE17" s="1230"/>
      <c r="AF17" s="1243"/>
      <c r="AG17" s="1149"/>
    </row>
    <row r="18" spans="1:37">
      <c r="J18" s="481"/>
      <c r="K18" s="489">
        <v>1</v>
      </c>
      <c r="L18" s="478" t="s">
        <v>93</v>
      </c>
      <c r="M18" s="478" t="s">
        <v>49</v>
      </c>
      <c r="N18" s="1259">
        <f ca="1">OFFSET(N18,0,-1)+1</f>
        <v>3</v>
      </c>
      <c r="O18" s="1259"/>
      <c r="P18" s="1259"/>
      <c r="Q18" s="1259"/>
      <c r="R18" s="1259">
        <f ca="1">OFFSET(N18,0,0)+1</f>
        <v>4</v>
      </c>
      <c r="S18" s="1259"/>
      <c r="T18" s="1259"/>
      <c r="U18" s="1259"/>
      <c r="V18" s="674"/>
      <c r="W18" s="674"/>
      <c r="X18" s="674"/>
      <c r="Y18" s="675">
        <f ca="1">OFFSET(R18,0,0)+1</f>
        <v>5</v>
      </c>
      <c r="Z18" s="487">
        <f ca="1">OFFSET(Z18,0,-1)+1</f>
        <v>6</v>
      </c>
      <c r="AA18" s="487">
        <f ca="1">OFFSET(AA18,0,-1)+1</f>
        <v>7</v>
      </c>
      <c r="AB18" s="487">
        <f ca="1">OFFSET(AB18,0,-1)+1</f>
        <v>8</v>
      </c>
      <c r="AC18" s="1259">
        <f ca="1">OFFSET(AC18,0,-1)+1</f>
        <v>9</v>
      </c>
      <c r="AD18" s="1259"/>
      <c r="AE18" s="487">
        <f ca="1">OFFSET(AE18,0,-2)+1</f>
        <v>10</v>
      </c>
      <c r="AF18" s="523"/>
      <c r="AG18" s="487">
        <f ca="1">OFFSET(AG18,0,-2)+1</f>
        <v>11</v>
      </c>
    </row>
    <row r="19" spans="1:37" ht="22.5">
      <c r="A19" s="1203">
        <v>1</v>
      </c>
      <c r="B19" s="1015"/>
      <c r="C19" s="1015"/>
      <c r="D19" s="1015"/>
      <c r="E19" s="1015"/>
      <c r="F19" s="1008"/>
      <c r="G19" s="1014"/>
      <c r="H19" s="1014"/>
      <c r="I19" s="996"/>
      <c r="J19" s="995"/>
      <c r="K19" s="995"/>
      <c r="L19" s="593">
        <f>mergeValue(A19)</f>
        <v>1</v>
      </c>
      <c r="M19" s="641" t="s">
        <v>20</v>
      </c>
      <c r="N19" s="1260"/>
      <c r="O19" s="1260"/>
      <c r="P19" s="1260"/>
      <c r="Q19" s="1260"/>
      <c r="R19" s="1260"/>
      <c r="S19" s="1260"/>
      <c r="T19" s="1260"/>
      <c r="U19" s="1260"/>
      <c r="V19" s="1260"/>
      <c r="W19" s="1260"/>
      <c r="X19" s="1260"/>
      <c r="Y19" s="1260"/>
      <c r="Z19" s="1260"/>
      <c r="AA19" s="1260"/>
      <c r="AB19" s="1260"/>
      <c r="AC19" s="1260"/>
      <c r="AD19" s="1260"/>
      <c r="AE19" s="1260"/>
      <c r="AF19" s="1260"/>
      <c r="AG19" s="581" t="s">
        <v>476</v>
      </c>
    </row>
    <row r="20" spans="1:37" ht="22.5">
      <c r="A20" s="1203"/>
      <c r="B20" s="1203">
        <v>1</v>
      </c>
      <c r="C20" s="1015"/>
      <c r="D20" s="1015"/>
      <c r="E20" s="1015"/>
      <c r="F20" s="1008"/>
      <c r="G20" s="1017"/>
      <c r="H20" s="1018"/>
      <c r="I20" s="997"/>
      <c r="J20" s="992"/>
      <c r="K20" s="990"/>
      <c r="L20" s="593" t="str">
        <f>mergeValue(A20) &amp;"."&amp; mergeValue(B20)</f>
        <v>1.1</v>
      </c>
      <c r="M20" s="546" t="s">
        <v>16</v>
      </c>
      <c r="N20" s="1261"/>
      <c r="O20" s="1261"/>
      <c r="P20" s="1261"/>
      <c r="Q20" s="1261"/>
      <c r="R20" s="1261"/>
      <c r="S20" s="1261"/>
      <c r="T20" s="1261"/>
      <c r="U20" s="1261"/>
      <c r="V20" s="1261"/>
      <c r="W20" s="1261"/>
      <c r="X20" s="1261"/>
      <c r="Y20" s="1261"/>
      <c r="Z20" s="1261"/>
      <c r="AA20" s="1261"/>
      <c r="AB20" s="1261"/>
      <c r="AC20" s="1261"/>
      <c r="AD20" s="1261"/>
      <c r="AE20" s="1261"/>
      <c r="AF20" s="1261"/>
      <c r="AG20" s="581" t="s">
        <v>477</v>
      </c>
    </row>
    <row r="21" spans="1:37" ht="22.5">
      <c r="A21" s="1203"/>
      <c r="B21" s="1203"/>
      <c r="C21" s="1203">
        <v>1</v>
      </c>
      <c r="D21" s="1015"/>
      <c r="E21" s="1015"/>
      <c r="F21" s="1008"/>
      <c r="G21" s="1017"/>
      <c r="H21" s="1018"/>
      <c r="I21" s="997"/>
      <c r="J21" s="992"/>
      <c r="K21" s="990"/>
      <c r="L21" s="593" t="str">
        <f>mergeValue(A21) &amp;"."&amp; mergeValue(B21)&amp;"."&amp; mergeValue(C21)</f>
        <v>1.1.1</v>
      </c>
      <c r="M21" s="547" t="s">
        <v>7</v>
      </c>
      <c r="N21" s="1261"/>
      <c r="O21" s="1261"/>
      <c r="P21" s="1261"/>
      <c r="Q21" s="1261"/>
      <c r="R21" s="1261"/>
      <c r="S21" s="1261"/>
      <c r="T21" s="1261"/>
      <c r="U21" s="1261"/>
      <c r="V21" s="1261"/>
      <c r="W21" s="1261"/>
      <c r="X21" s="1261"/>
      <c r="Y21" s="1261"/>
      <c r="Z21" s="1261"/>
      <c r="AA21" s="1261"/>
      <c r="AB21" s="1261"/>
      <c r="AC21" s="1261"/>
      <c r="AD21" s="1261"/>
      <c r="AE21" s="1261"/>
      <c r="AF21" s="1261"/>
      <c r="AG21" s="581" t="s">
        <v>633</v>
      </c>
    </row>
    <row r="22" spans="1:37" ht="15" customHeight="1">
      <c r="A22" s="1203"/>
      <c r="B22" s="1203"/>
      <c r="C22" s="1203"/>
      <c r="D22" s="1203">
        <v>1</v>
      </c>
      <c r="E22" s="1015"/>
      <c r="F22" s="1008"/>
      <c r="G22" s="1017"/>
      <c r="H22" s="1018"/>
      <c r="I22" s="997"/>
      <c r="J22" s="992"/>
      <c r="K22" s="990"/>
      <c r="L22" s="593" t="str">
        <f>mergeValue(A22) &amp;"."&amp; mergeValue(B22)&amp;"."&amp; mergeValue(C22)&amp;"."&amp; mergeValue(D22)</f>
        <v>1.1.1.1</v>
      </c>
      <c r="M22" s="548" t="s">
        <v>22</v>
      </c>
      <c r="N22" s="1261"/>
      <c r="O22" s="1261"/>
      <c r="P22" s="1261"/>
      <c r="Q22" s="1261"/>
      <c r="R22" s="1261"/>
      <c r="S22" s="1261"/>
      <c r="T22" s="1261"/>
      <c r="U22" s="1261"/>
      <c r="V22" s="1261"/>
      <c r="W22" s="1261"/>
      <c r="X22" s="1261"/>
      <c r="Y22" s="1261"/>
      <c r="Z22" s="1261"/>
      <c r="AA22" s="1261"/>
      <c r="AB22" s="1261"/>
      <c r="AC22" s="1261"/>
      <c r="AD22" s="1261"/>
      <c r="AE22" s="1261"/>
      <c r="AF22" s="1261"/>
      <c r="AG22" s="581" t="s">
        <v>680</v>
      </c>
    </row>
    <row r="23" spans="1:37" ht="20.100000000000001" customHeight="1">
      <c r="A23" s="1203"/>
      <c r="B23" s="1203"/>
      <c r="C23" s="1203"/>
      <c r="D23" s="1203"/>
      <c r="E23" s="1203">
        <v>1</v>
      </c>
      <c r="F23" s="1008"/>
      <c r="G23" s="1017"/>
      <c r="H23" s="1018"/>
      <c r="I23" s="1019"/>
      <c r="J23" s="1009"/>
      <c r="K23" s="1148"/>
      <c r="L23" s="1264" t="str">
        <f>mergeValue(A23) &amp;"."&amp; mergeValue(B23)&amp;"."&amp; mergeValue(C23)&amp;"."&amp; mergeValue(D23)&amp;"."&amp; mergeValue(E23)</f>
        <v>1.1.1.1.1</v>
      </c>
      <c r="M23" s="1265"/>
      <c r="N23" s="1210" t="s">
        <v>85</v>
      </c>
      <c r="O23" s="1272"/>
      <c r="P23" s="1270">
        <v>1</v>
      </c>
      <c r="Q23" s="1262"/>
      <c r="R23" s="1210" t="s">
        <v>85</v>
      </c>
      <c r="S23" s="1272"/>
      <c r="T23" s="1270">
        <v>1</v>
      </c>
      <c r="U23" s="1262"/>
      <c r="V23" s="1210" t="s">
        <v>85</v>
      </c>
      <c r="W23" s="561"/>
      <c r="X23" s="539">
        <v>1</v>
      </c>
      <c r="Y23" s="1096"/>
      <c r="Z23" s="671"/>
      <c r="AA23" s="671"/>
      <c r="AB23" s="1238"/>
      <c r="AC23" s="1210" t="s">
        <v>84</v>
      </c>
      <c r="AD23" s="1238"/>
      <c r="AE23" s="1210" t="s">
        <v>85</v>
      </c>
      <c r="AF23" s="578"/>
      <c r="AG23" s="1267" t="s">
        <v>681</v>
      </c>
      <c r="AH23" s="500" t="str">
        <f>strCheckDate(Z24:AF24)</f>
        <v/>
      </c>
      <c r="AI23" s="504" t="str">
        <f>IF(AND(COUNTIF(AJ18:AJ27,AJ23)&gt;1,AJ23&lt;&gt;""),"ErrUnique:HasDoubleConn","")</f>
        <v/>
      </c>
      <c r="AJ23" s="504"/>
      <c r="AK23" s="504"/>
    </row>
    <row r="24" spans="1:37" ht="20.100000000000001" customHeight="1">
      <c r="A24" s="1203"/>
      <c r="B24" s="1203"/>
      <c r="C24" s="1203"/>
      <c r="D24" s="1203"/>
      <c r="E24" s="1203"/>
      <c r="F24" s="1008"/>
      <c r="G24" s="1017"/>
      <c r="H24" s="1018"/>
      <c r="I24" s="1019"/>
      <c r="J24" s="1009"/>
      <c r="K24" s="1148"/>
      <c r="L24" s="1264"/>
      <c r="M24" s="1265"/>
      <c r="N24" s="1210"/>
      <c r="O24" s="1272"/>
      <c r="P24" s="1270"/>
      <c r="Q24" s="1271"/>
      <c r="R24" s="1210"/>
      <c r="S24" s="1272"/>
      <c r="T24" s="1270"/>
      <c r="U24" s="1263"/>
      <c r="V24" s="1210"/>
      <c r="W24" s="601"/>
      <c r="X24" s="565"/>
      <c r="Y24" s="565"/>
      <c r="Z24" s="572"/>
      <c r="AA24" s="603" t="str">
        <f>AB23 &amp; "-" &amp; AD23</f>
        <v>-</v>
      </c>
      <c r="AB24" s="1209"/>
      <c r="AC24" s="1210"/>
      <c r="AD24" s="1209"/>
      <c r="AE24" s="1210"/>
      <c r="AF24" s="673"/>
      <c r="AG24" s="1268"/>
      <c r="AI24" s="504"/>
      <c r="AJ24" s="504"/>
      <c r="AK24" s="504"/>
    </row>
    <row r="25" spans="1:37" ht="20.100000000000001" customHeight="1">
      <c r="A25" s="1203"/>
      <c r="B25" s="1203"/>
      <c r="C25" s="1203"/>
      <c r="D25" s="1203"/>
      <c r="E25" s="1203"/>
      <c r="F25" s="1008"/>
      <c r="G25" s="1017"/>
      <c r="H25" s="1018"/>
      <c r="I25" s="1019"/>
      <c r="J25" s="1009"/>
      <c r="K25" s="1148"/>
      <c r="L25" s="1264"/>
      <c r="M25" s="1265"/>
      <c r="N25" s="1210"/>
      <c r="O25" s="1272"/>
      <c r="P25" s="1270"/>
      <c r="Q25" s="1263"/>
      <c r="R25" s="1210"/>
      <c r="S25" s="602"/>
      <c r="T25" s="558"/>
      <c r="U25" s="565"/>
      <c r="V25" s="571"/>
      <c r="W25" s="571"/>
      <c r="X25" s="571"/>
      <c r="Y25" s="571"/>
      <c r="Z25" s="572"/>
      <c r="AA25" s="572"/>
      <c r="AB25" s="573"/>
      <c r="AC25" s="564"/>
      <c r="AD25" s="564"/>
      <c r="AE25" s="573"/>
      <c r="AF25" s="564"/>
      <c r="AG25" s="1268"/>
      <c r="AI25" s="504"/>
      <c r="AJ25" s="504"/>
      <c r="AK25" s="504"/>
    </row>
    <row r="26" spans="1:37" ht="20.100000000000001" customHeight="1">
      <c r="A26" s="1203"/>
      <c r="B26" s="1203"/>
      <c r="C26" s="1203"/>
      <c r="D26" s="1203"/>
      <c r="E26" s="1203"/>
      <c r="F26" s="1008"/>
      <c r="G26" s="1017"/>
      <c r="H26" s="1018"/>
      <c r="I26" s="1019"/>
      <c r="J26" s="1009"/>
      <c r="K26" s="1148"/>
      <c r="L26" s="1264"/>
      <c r="M26" s="1265"/>
      <c r="N26" s="1210"/>
      <c r="O26" s="574"/>
      <c r="P26" s="576"/>
      <c r="Q26" s="575"/>
      <c r="R26" s="571"/>
      <c r="S26" s="571"/>
      <c r="T26" s="571"/>
      <c r="U26" s="571"/>
      <c r="V26" s="571"/>
      <c r="W26" s="571"/>
      <c r="X26" s="571"/>
      <c r="Y26" s="571"/>
      <c r="Z26" s="572"/>
      <c r="AA26" s="572"/>
      <c r="AB26" s="573"/>
      <c r="AC26" s="564"/>
      <c r="AD26" s="564"/>
      <c r="AE26" s="573"/>
      <c r="AF26" s="564"/>
      <c r="AG26" s="1268"/>
      <c r="AI26" s="504"/>
      <c r="AJ26" s="504"/>
      <c r="AK26" s="504"/>
    </row>
    <row r="27" spans="1:37" s="475" customFormat="1" ht="15" customHeight="1">
      <c r="A27" s="1203"/>
      <c r="B27" s="1203"/>
      <c r="C27" s="1203"/>
      <c r="D27" s="1203"/>
      <c r="E27" s="1016"/>
      <c r="F27" s="1010"/>
      <c r="G27" s="1012"/>
      <c r="H27" s="1010"/>
      <c r="I27" s="1019"/>
      <c r="J27" s="1009"/>
      <c r="K27" s="1003"/>
      <c r="L27" s="538"/>
      <c r="M27" s="551" t="s">
        <v>5</v>
      </c>
      <c r="N27" s="551"/>
      <c r="O27" s="551"/>
      <c r="P27" s="551"/>
      <c r="Q27" s="551"/>
      <c r="R27" s="551"/>
      <c r="S27" s="551"/>
      <c r="T27" s="551"/>
      <c r="U27" s="551"/>
      <c r="V27" s="551"/>
      <c r="W27" s="551"/>
      <c r="X27" s="551"/>
      <c r="Y27" s="551"/>
      <c r="Z27" s="551"/>
      <c r="AA27" s="551"/>
      <c r="AB27" s="551"/>
      <c r="AC27" s="551"/>
      <c r="AD27" s="551"/>
      <c r="AE27" s="551"/>
      <c r="AF27" s="551"/>
      <c r="AG27" s="1269"/>
      <c r="AH27" s="501"/>
      <c r="AI27" s="501"/>
      <c r="AJ27" s="213"/>
      <c r="AK27" s="213"/>
    </row>
    <row r="28" spans="1:37" s="475" customFormat="1" ht="15" customHeight="1">
      <c r="A28" s="1203"/>
      <c r="B28" s="1203"/>
      <c r="C28" s="1203"/>
      <c r="D28" s="1016"/>
      <c r="E28" s="1016"/>
      <c r="F28" s="1010"/>
      <c r="G28" s="1017"/>
      <c r="H28" s="1010"/>
      <c r="I28" s="1003"/>
      <c r="J28" s="994"/>
      <c r="K28" s="1003"/>
      <c r="L28" s="538"/>
      <c r="M28" s="550" t="s">
        <v>17</v>
      </c>
      <c r="N28" s="550"/>
      <c r="O28" s="550"/>
      <c r="P28" s="550"/>
      <c r="Q28" s="550"/>
      <c r="R28" s="550"/>
      <c r="S28" s="550"/>
      <c r="T28" s="550"/>
      <c r="U28" s="550"/>
      <c r="V28" s="550"/>
      <c r="W28" s="550"/>
      <c r="X28" s="550"/>
      <c r="Y28" s="550"/>
      <c r="Z28" s="550"/>
      <c r="AA28" s="550"/>
      <c r="AB28" s="550"/>
      <c r="AC28" s="550"/>
      <c r="AD28" s="550"/>
      <c r="AE28" s="550"/>
      <c r="AF28" s="564"/>
      <c r="AG28" s="560"/>
      <c r="AH28" s="501"/>
      <c r="AI28" s="501"/>
      <c r="AJ28" s="213"/>
      <c r="AK28" s="213"/>
    </row>
    <row r="29" spans="1:37" s="475" customFormat="1" ht="15" customHeight="1">
      <c r="A29" s="1203"/>
      <c r="B29" s="1203"/>
      <c r="C29" s="1016"/>
      <c r="D29" s="1016"/>
      <c r="E29" s="1016"/>
      <c r="F29" s="1010"/>
      <c r="G29" s="1017"/>
      <c r="H29" s="1010"/>
      <c r="I29" s="1003"/>
      <c r="J29" s="994"/>
      <c r="K29" s="1003"/>
      <c r="L29" s="538"/>
      <c r="M29" s="549" t="s">
        <v>18</v>
      </c>
      <c r="N29" s="549"/>
      <c r="O29" s="549"/>
      <c r="P29" s="549"/>
      <c r="Q29" s="549"/>
      <c r="R29" s="549"/>
      <c r="S29" s="549"/>
      <c r="T29" s="549"/>
      <c r="U29" s="549"/>
      <c r="V29" s="549"/>
      <c r="W29" s="549"/>
      <c r="X29" s="549"/>
      <c r="Y29" s="549"/>
      <c r="Z29" s="545"/>
      <c r="AA29" s="545"/>
      <c r="AB29" s="573"/>
      <c r="AC29" s="564"/>
      <c r="AD29" s="563"/>
      <c r="AE29" s="549"/>
      <c r="AF29" s="564"/>
      <c r="AG29" s="560"/>
      <c r="AH29" s="501"/>
      <c r="AI29" s="501"/>
      <c r="AJ29" s="501"/>
      <c r="AK29" s="501"/>
    </row>
    <row r="30" spans="1:37" s="475" customFormat="1" ht="15" customHeight="1">
      <c r="A30" s="1203"/>
      <c r="B30" s="1016"/>
      <c r="C30" s="1016"/>
      <c r="D30" s="1016"/>
      <c r="E30" s="1016"/>
      <c r="F30" s="1010"/>
      <c r="G30" s="1017"/>
      <c r="H30" s="1010"/>
      <c r="I30" s="1003"/>
      <c r="J30" s="994"/>
      <c r="K30" s="1003"/>
      <c r="L30" s="538"/>
      <c r="M30" s="558" t="s">
        <v>19</v>
      </c>
      <c r="N30" s="558"/>
      <c r="O30" s="558"/>
      <c r="P30" s="558"/>
      <c r="Q30" s="558"/>
      <c r="R30" s="558"/>
      <c r="S30" s="558"/>
      <c r="T30" s="558"/>
      <c r="U30" s="558"/>
      <c r="V30" s="558"/>
      <c r="W30" s="558"/>
      <c r="X30" s="558"/>
      <c r="Y30" s="558"/>
      <c r="Z30" s="545"/>
      <c r="AA30" s="545"/>
      <c r="AB30" s="573"/>
      <c r="AC30" s="564"/>
      <c r="AD30" s="563"/>
      <c r="AE30" s="549"/>
      <c r="AF30" s="564"/>
      <c r="AG30" s="560"/>
      <c r="AH30" s="501"/>
      <c r="AI30" s="501"/>
      <c r="AJ30" s="501"/>
      <c r="AK30" s="501"/>
    </row>
    <row r="31" spans="1:37" s="475" customFormat="1" ht="15" customHeight="1">
      <c r="A31" s="989"/>
      <c r="B31" s="989"/>
      <c r="C31" s="989"/>
      <c r="D31" s="989"/>
      <c r="E31" s="989"/>
      <c r="F31" s="989"/>
      <c r="G31" s="1002"/>
      <c r="H31" s="1003"/>
      <c r="I31" s="993"/>
      <c r="J31" s="994"/>
      <c r="K31" s="989"/>
      <c r="L31" s="538"/>
      <c r="M31" s="565" t="s">
        <v>309</v>
      </c>
      <c r="N31" s="565"/>
      <c r="O31" s="565"/>
      <c r="P31" s="565"/>
      <c r="Q31" s="565"/>
      <c r="R31" s="565"/>
      <c r="S31" s="565"/>
      <c r="T31" s="565"/>
      <c r="U31" s="565"/>
      <c r="V31" s="565"/>
      <c r="W31" s="565"/>
      <c r="X31" s="565"/>
      <c r="Y31" s="565"/>
      <c r="Z31" s="545"/>
      <c r="AA31" s="545"/>
      <c r="AB31" s="573"/>
      <c r="AC31" s="564"/>
      <c r="AD31" s="563"/>
      <c r="AE31" s="549"/>
      <c r="AF31" s="564"/>
      <c r="AG31" s="560"/>
      <c r="AH31" s="501"/>
      <c r="AI31" s="501"/>
      <c r="AJ31" s="501"/>
      <c r="AK31" s="501"/>
    </row>
    <row r="33" spans="12:37" ht="102" customHeight="1">
      <c r="L33" s="1">
        <v>1</v>
      </c>
      <c r="M33" s="1196" t="s">
        <v>682</v>
      </c>
      <c r="N33" s="1196"/>
      <c r="O33" s="1196"/>
      <c r="P33" s="1196"/>
      <c r="Q33" s="1196"/>
      <c r="R33" s="1196"/>
      <c r="S33" s="1196"/>
      <c r="T33" s="1196"/>
      <c r="U33" s="1196"/>
      <c r="V33" s="1196"/>
      <c r="W33" s="1196"/>
      <c r="X33" s="1196"/>
      <c r="Y33" s="1196"/>
      <c r="Z33" s="1196"/>
      <c r="AA33" s="1196"/>
      <c r="AB33" s="1196"/>
      <c r="AC33" s="1196"/>
      <c r="AD33" s="1196"/>
      <c r="AE33" s="1196"/>
      <c r="AF33" s="1196"/>
      <c r="AG33" s="1196"/>
      <c r="AH33" s="506"/>
      <c r="AI33" s="506"/>
      <c r="AJ33" s="506"/>
      <c r="AK33" s="506"/>
    </row>
    <row r="34" spans="12:37" ht="14.25" customHeight="1">
      <c r="L34" s="513"/>
      <c r="M34" s="514"/>
      <c r="N34" s="514"/>
      <c r="O34" s="514"/>
      <c r="P34" s="514"/>
      <c r="Q34" s="514"/>
      <c r="R34" s="514"/>
      <c r="S34" s="514"/>
      <c r="T34" s="514"/>
      <c r="U34" s="514"/>
      <c r="V34" s="514"/>
      <c r="W34" s="514"/>
      <c r="X34" s="514"/>
      <c r="Y34" s="514"/>
      <c r="Z34" s="517"/>
      <c r="AA34" s="517"/>
      <c r="AB34" s="517"/>
      <c r="AC34" s="517"/>
      <c r="AD34" s="517"/>
      <c r="AE34" s="517"/>
      <c r="AF34" s="517"/>
      <c r="AG34" s="517"/>
      <c r="AH34" s="518"/>
      <c r="AI34" s="518"/>
      <c r="AJ34" s="518"/>
      <c r="AK34" s="518"/>
    </row>
  </sheetData>
  <sheetProtection algorithmName="SHA-512" hashValue="vEg8wxOMiBIHi6wF9+zVDETVrbZK6BIcv/IzN53Hn75fwIYl/wq4y/eahbFHlhApgaW9uiRREEwfp19xE6n9ag==" saltValue="0Zg90pzM/wbqEkpBZbUIGQ==" spinCount="100000" sheet="1" objects="1" scenarios="1" formatColumns="0" formatRows="0"/>
  <dataConsolidate/>
  <mergeCells count="52">
    <mergeCell ref="AG23:AG27"/>
    <mergeCell ref="M33:AG33"/>
    <mergeCell ref="V23:V24"/>
    <mergeCell ref="AB23:AB24"/>
    <mergeCell ref="AC23:AC24"/>
    <mergeCell ref="AD23:AD24"/>
    <mergeCell ref="AE23:AE24"/>
    <mergeCell ref="P23:P25"/>
    <mergeCell ref="Q23:Q25"/>
    <mergeCell ref="R23:R25"/>
    <mergeCell ref="S23:S24"/>
    <mergeCell ref="T23:T24"/>
    <mergeCell ref="O23:O25"/>
    <mergeCell ref="N23:N26"/>
    <mergeCell ref="N15:Q17"/>
    <mergeCell ref="R15:U17"/>
    <mergeCell ref="AC17:AD17"/>
    <mergeCell ref="V15:Y17"/>
    <mergeCell ref="Z16:AA16"/>
    <mergeCell ref="AB16:AD16"/>
    <mergeCell ref="AC18:AD18"/>
    <mergeCell ref="N18:Q18"/>
    <mergeCell ref="R18:U18"/>
    <mergeCell ref="A19:A30"/>
    <mergeCell ref="N19:AF19"/>
    <mergeCell ref="B20:B29"/>
    <mergeCell ref="N20:AF20"/>
    <mergeCell ref="C21:C28"/>
    <mergeCell ref="N21:AF21"/>
    <mergeCell ref="D22:D27"/>
    <mergeCell ref="N22:AF22"/>
    <mergeCell ref="U23:U24"/>
    <mergeCell ref="E23:E26"/>
    <mergeCell ref="K23:K26"/>
    <mergeCell ref="L23:L26"/>
    <mergeCell ref="M23:M26"/>
    <mergeCell ref="L5:T5"/>
    <mergeCell ref="N7:T7"/>
    <mergeCell ref="AG14:AG17"/>
    <mergeCell ref="Z15:AD15"/>
    <mergeCell ref="AE15:AE17"/>
    <mergeCell ref="AF15:AF17"/>
    <mergeCell ref="L12:M12"/>
    <mergeCell ref="O12:T12"/>
    <mergeCell ref="O13:T13"/>
    <mergeCell ref="Z13:AE13"/>
    <mergeCell ref="N8:T8"/>
    <mergeCell ref="N9:T9"/>
    <mergeCell ref="N10:T10"/>
    <mergeCell ref="L14:AF14"/>
    <mergeCell ref="L15:L17"/>
    <mergeCell ref="M15:M17"/>
  </mergeCells>
  <dataValidations count="7">
    <dataValidation allowBlank="1" prompt="Для выбора выполните двойной щелчок левой клавиши мыши по соответствующей ячейке." sqref="WVJ983067:WWE983071 IX65563:JS65567 ST65563:TO65567 ACP65563:ADK65567 AML65563:ANG65567 AWH65563:AXC65567 BGD65563:BGY65567 BPZ65563:BQU65567 BZV65563:CAQ65567 CJR65563:CKM65567 CTN65563:CUI65567 DDJ65563:DEE65567 DNF65563:DOA65567 DXB65563:DXW65567 EGX65563:EHS65567 EQT65563:ERO65567 FAP65563:FBK65567 FKL65563:FLG65567 FUH65563:FVC65567 GED65563:GEY65567 GNZ65563:GOU65567 GXV65563:GYQ65567 HHR65563:HIM65567 HRN65563:HSI65567 IBJ65563:ICE65567 ILF65563:IMA65567 IVB65563:IVW65567 JEX65563:JFS65567 JOT65563:JPO65567 JYP65563:JZK65567 KIL65563:KJG65567 KSH65563:KTC65567 LCD65563:LCY65567 LLZ65563:LMU65567 LVV65563:LWQ65567 MFR65563:MGM65567 MPN65563:MQI65567 MZJ65563:NAE65567 NJF65563:NKA65567 NTB65563:NTW65567 OCX65563:ODS65567 OMT65563:ONO65567 OWP65563:OXK65567 PGL65563:PHG65567 PQH65563:PRC65567 QAD65563:QAY65567 QJZ65563:QKU65567 QTV65563:QUQ65567 RDR65563:REM65567 RNN65563:ROI65567 RXJ65563:RYE65567 SHF65563:SIA65567 SRB65563:SRW65567 TAX65563:TBS65567 TKT65563:TLO65567 TUP65563:TVK65567 UEL65563:UFG65567 UOH65563:UPC65567 UYD65563:UYY65567 VHZ65563:VIU65567 VRV65563:VSQ65567 WBR65563:WCM65567 WLN65563:WMI65567 WVJ65563:WWE65567 IX131099:JS131103 ST131099:TO131103 ACP131099:ADK131103 AML131099:ANG131103 AWH131099:AXC131103 BGD131099:BGY131103 BPZ131099:BQU131103 BZV131099:CAQ131103 CJR131099:CKM131103 CTN131099:CUI131103 DDJ131099:DEE131103 DNF131099:DOA131103 DXB131099:DXW131103 EGX131099:EHS131103 EQT131099:ERO131103 FAP131099:FBK131103 FKL131099:FLG131103 FUH131099:FVC131103 GED131099:GEY131103 GNZ131099:GOU131103 GXV131099:GYQ131103 HHR131099:HIM131103 HRN131099:HSI131103 IBJ131099:ICE131103 ILF131099:IMA131103 IVB131099:IVW131103 JEX131099:JFS131103 JOT131099:JPO131103 JYP131099:JZK131103 KIL131099:KJG131103 KSH131099:KTC131103 LCD131099:LCY131103 LLZ131099:LMU131103 LVV131099:LWQ131103 MFR131099:MGM131103 MPN131099:MQI131103 MZJ131099:NAE131103 NJF131099:NKA131103 NTB131099:NTW131103 OCX131099:ODS131103 OMT131099:ONO131103 OWP131099:OXK131103 PGL131099:PHG131103 PQH131099:PRC131103 QAD131099:QAY131103 QJZ131099:QKU131103 QTV131099:QUQ131103 RDR131099:REM131103 RNN131099:ROI131103 RXJ131099:RYE131103 SHF131099:SIA131103 SRB131099:SRW131103 TAX131099:TBS131103 TKT131099:TLO131103 TUP131099:TVK131103 UEL131099:UFG131103 UOH131099:UPC131103 UYD131099:UYY131103 VHZ131099:VIU131103 VRV131099:VSQ131103 WBR131099:WCM131103 WLN131099:WMI131103 WVJ131099:WWE131103 IX196635:JS196639 ST196635:TO196639 ACP196635:ADK196639 AML196635:ANG196639 AWH196635:AXC196639 BGD196635:BGY196639 BPZ196635:BQU196639 BZV196635:CAQ196639 CJR196635:CKM196639 CTN196635:CUI196639 DDJ196635:DEE196639 DNF196635:DOA196639 DXB196635:DXW196639 EGX196635:EHS196639 EQT196635:ERO196639 FAP196635:FBK196639 FKL196635:FLG196639 FUH196635:FVC196639 GED196635:GEY196639 GNZ196635:GOU196639 GXV196635:GYQ196639 HHR196635:HIM196639 HRN196635:HSI196639 IBJ196635:ICE196639 ILF196635:IMA196639 IVB196635:IVW196639 JEX196635:JFS196639 JOT196635:JPO196639 JYP196635:JZK196639 KIL196635:KJG196639 KSH196635:KTC196639 LCD196635:LCY196639 LLZ196635:LMU196639 LVV196635:LWQ196639 MFR196635:MGM196639 MPN196635:MQI196639 MZJ196635:NAE196639 NJF196635:NKA196639 NTB196635:NTW196639 OCX196635:ODS196639 OMT196635:ONO196639 OWP196635:OXK196639 PGL196635:PHG196639 PQH196635:PRC196639 QAD196635:QAY196639 QJZ196635:QKU196639 QTV196635:QUQ196639 RDR196635:REM196639 RNN196635:ROI196639 RXJ196635:RYE196639 SHF196635:SIA196639 SRB196635:SRW196639 TAX196635:TBS196639 TKT196635:TLO196639 TUP196635:TVK196639 UEL196635:UFG196639 UOH196635:UPC196639 UYD196635:UYY196639 VHZ196635:VIU196639 VRV196635:VSQ196639 WBR196635:WCM196639 WLN196635:WMI196639 WVJ196635:WWE196639 IX262171:JS262175 ST262171:TO262175 ACP262171:ADK262175 AML262171:ANG262175 AWH262171:AXC262175 BGD262171:BGY262175 BPZ262171:BQU262175 BZV262171:CAQ262175 CJR262171:CKM262175 CTN262171:CUI262175 DDJ262171:DEE262175 DNF262171:DOA262175 DXB262171:DXW262175 EGX262171:EHS262175 EQT262171:ERO262175 FAP262171:FBK262175 FKL262171:FLG262175 FUH262171:FVC262175 GED262171:GEY262175 GNZ262171:GOU262175 GXV262171:GYQ262175 HHR262171:HIM262175 HRN262171:HSI262175 IBJ262171:ICE262175 ILF262171:IMA262175 IVB262171:IVW262175 JEX262171:JFS262175 JOT262171:JPO262175 JYP262171:JZK262175 KIL262171:KJG262175 KSH262171:KTC262175 LCD262171:LCY262175 LLZ262171:LMU262175 LVV262171:LWQ262175 MFR262171:MGM262175 MPN262171:MQI262175 MZJ262171:NAE262175 NJF262171:NKA262175 NTB262171:NTW262175 OCX262171:ODS262175 OMT262171:ONO262175 OWP262171:OXK262175 PGL262171:PHG262175 PQH262171:PRC262175 QAD262171:QAY262175 QJZ262171:QKU262175 QTV262171:QUQ262175 RDR262171:REM262175 RNN262171:ROI262175 RXJ262171:RYE262175 SHF262171:SIA262175 SRB262171:SRW262175 TAX262171:TBS262175 TKT262171:TLO262175 TUP262171:TVK262175 UEL262171:UFG262175 UOH262171:UPC262175 UYD262171:UYY262175 VHZ262171:VIU262175 VRV262171:VSQ262175 WBR262171:WCM262175 WLN262171:WMI262175 WVJ262171:WWE262175 IX327707:JS327711 ST327707:TO327711 ACP327707:ADK327711 AML327707:ANG327711 AWH327707:AXC327711 BGD327707:BGY327711 BPZ327707:BQU327711 BZV327707:CAQ327711 CJR327707:CKM327711 CTN327707:CUI327711 DDJ327707:DEE327711 DNF327707:DOA327711 DXB327707:DXW327711 EGX327707:EHS327711 EQT327707:ERO327711 FAP327707:FBK327711 FKL327707:FLG327711 FUH327707:FVC327711 GED327707:GEY327711 GNZ327707:GOU327711 GXV327707:GYQ327711 HHR327707:HIM327711 HRN327707:HSI327711 IBJ327707:ICE327711 ILF327707:IMA327711 IVB327707:IVW327711 JEX327707:JFS327711 JOT327707:JPO327711 JYP327707:JZK327711 KIL327707:KJG327711 KSH327707:KTC327711 LCD327707:LCY327711 LLZ327707:LMU327711 LVV327707:LWQ327711 MFR327707:MGM327711 MPN327707:MQI327711 MZJ327707:NAE327711 NJF327707:NKA327711 NTB327707:NTW327711 OCX327707:ODS327711 OMT327707:ONO327711 OWP327707:OXK327711 PGL327707:PHG327711 PQH327707:PRC327711 QAD327707:QAY327711 QJZ327707:QKU327711 QTV327707:QUQ327711 RDR327707:REM327711 RNN327707:ROI327711 RXJ327707:RYE327711 SHF327707:SIA327711 SRB327707:SRW327711 TAX327707:TBS327711 TKT327707:TLO327711 TUP327707:TVK327711 UEL327707:UFG327711 UOH327707:UPC327711 UYD327707:UYY327711 VHZ327707:VIU327711 VRV327707:VSQ327711 WBR327707:WCM327711 WLN327707:WMI327711 WVJ327707:WWE327711 IX393243:JS393247 ST393243:TO393247 ACP393243:ADK393247 AML393243:ANG393247 AWH393243:AXC393247 BGD393243:BGY393247 BPZ393243:BQU393247 BZV393243:CAQ393247 CJR393243:CKM393247 CTN393243:CUI393247 DDJ393243:DEE393247 DNF393243:DOA393247 DXB393243:DXW393247 EGX393243:EHS393247 EQT393243:ERO393247 FAP393243:FBK393247 FKL393243:FLG393247 FUH393243:FVC393247 GED393243:GEY393247 GNZ393243:GOU393247 GXV393243:GYQ393247 HHR393243:HIM393247 HRN393243:HSI393247 IBJ393243:ICE393247 ILF393243:IMA393247 IVB393243:IVW393247 JEX393243:JFS393247 JOT393243:JPO393247 JYP393243:JZK393247 KIL393243:KJG393247 KSH393243:KTC393247 LCD393243:LCY393247 LLZ393243:LMU393247 LVV393243:LWQ393247 MFR393243:MGM393247 MPN393243:MQI393247 MZJ393243:NAE393247 NJF393243:NKA393247 NTB393243:NTW393247 OCX393243:ODS393247 OMT393243:ONO393247 OWP393243:OXK393247 PGL393243:PHG393247 PQH393243:PRC393247 QAD393243:QAY393247 QJZ393243:QKU393247 QTV393243:QUQ393247 RDR393243:REM393247 RNN393243:ROI393247 RXJ393243:RYE393247 SHF393243:SIA393247 SRB393243:SRW393247 TAX393243:TBS393247 TKT393243:TLO393247 TUP393243:TVK393247 UEL393243:UFG393247 UOH393243:UPC393247 UYD393243:UYY393247 VHZ393243:VIU393247 VRV393243:VSQ393247 WBR393243:WCM393247 WLN393243:WMI393247 WVJ393243:WWE393247 IX458779:JS458783 ST458779:TO458783 ACP458779:ADK458783 AML458779:ANG458783 AWH458779:AXC458783 BGD458779:BGY458783 BPZ458779:BQU458783 BZV458779:CAQ458783 CJR458779:CKM458783 CTN458779:CUI458783 DDJ458779:DEE458783 DNF458779:DOA458783 DXB458779:DXW458783 EGX458779:EHS458783 EQT458779:ERO458783 FAP458779:FBK458783 FKL458779:FLG458783 FUH458779:FVC458783 GED458779:GEY458783 GNZ458779:GOU458783 GXV458779:GYQ458783 HHR458779:HIM458783 HRN458779:HSI458783 IBJ458779:ICE458783 ILF458779:IMA458783 IVB458779:IVW458783 JEX458779:JFS458783 JOT458779:JPO458783 JYP458779:JZK458783 KIL458779:KJG458783 KSH458779:KTC458783 LCD458779:LCY458783 LLZ458779:LMU458783 LVV458779:LWQ458783 MFR458779:MGM458783 MPN458779:MQI458783 MZJ458779:NAE458783 NJF458779:NKA458783 NTB458779:NTW458783 OCX458779:ODS458783 OMT458779:ONO458783 OWP458779:OXK458783 PGL458779:PHG458783 PQH458779:PRC458783 QAD458779:QAY458783 QJZ458779:QKU458783 QTV458779:QUQ458783 RDR458779:REM458783 RNN458779:ROI458783 RXJ458779:RYE458783 SHF458779:SIA458783 SRB458779:SRW458783 TAX458779:TBS458783 TKT458779:TLO458783 TUP458779:TVK458783 UEL458779:UFG458783 UOH458779:UPC458783 UYD458779:UYY458783 VHZ458779:VIU458783 VRV458779:VSQ458783 WBR458779:WCM458783 WLN458779:WMI458783 WVJ458779:WWE458783 IX524315:JS524319 ST524315:TO524319 ACP524315:ADK524319 AML524315:ANG524319 AWH524315:AXC524319 BGD524315:BGY524319 BPZ524315:BQU524319 BZV524315:CAQ524319 CJR524315:CKM524319 CTN524315:CUI524319 DDJ524315:DEE524319 DNF524315:DOA524319 DXB524315:DXW524319 EGX524315:EHS524319 EQT524315:ERO524319 FAP524315:FBK524319 FKL524315:FLG524319 FUH524315:FVC524319 GED524315:GEY524319 GNZ524315:GOU524319 GXV524315:GYQ524319 HHR524315:HIM524319 HRN524315:HSI524319 IBJ524315:ICE524319 ILF524315:IMA524319 IVB524315:IVW524319 JEX524315:JFS524319 JOT524315:JPO524319 JYP524315:JZK524319 KIL524315:KJG524319 KSH524315:KTC524319 LCD524315:LCY524319 LLZ524315:LMU524319 LVV524315:LWQ524319 MFR524315:MGM524319 MPN524315:MQI524319 MZJ524315:NAE524319 NJF524315:NKA524319 NTB524315:NTW524319 OCX524315:ODS524319 OMT524315:ONO524319 OWP524315:OXK524319 PGL524315:PHG524319 PQH524315:PRC524319 QAD524315:QAY524319 QJZ524315:QKU524319 QTV524315:QUQ524319 RDR524315:REM524319 RNN524315:ROI524319 RXJ524315:RYE524319 SHF524315:SIA524319 SRB524315:SRW524319 TAX524315:TBS524319 TKT524315:TLO524319 TUP524315:TVK524319 UEL524315:UFG524319 UOH524315:UPC524319 UYD524315:UYY524319 VHZ524315:VIU524319 VRV524315:VSQ524319 WBR524315:WCM524319 WLN524315:WMI524319 WVJ524315:WWE524319 IX589851:JS589855 ST589851:TO589855 ACP589851:ADK589855 AML589851:ANG589855 AWH589851:AXC589855 BGD589851:BGY589855 BPZ589851:BQU589855 BZV589851:CAQ589855 CJR589851:CKM589855 CTN589851:CUI589855 DDJ589851:DEE589855 DNF589851:DOA589855 DXB589851:DXW589855 EGX589851:EHS589855 EQT589851:ERO589855 FAP589851:FBK589855 FKL589851:FLG589855 FUH589851:FVC589855 GED589851:GEY589855 GNZ589851:GOU589855 GXV589851:GYQ589855 HHR589851:HIM589855 HRN589851:HSI589855 IBJ589851:ICE589855 ILF589851:IMA589855 IVB589851:IVW589855 JEX589851:JFS589855 JOT589851:JPO589855 JYP589851:JZK589855 KIL589851:KJG589855 KSH589851:KTC589855 LCD589851:LCY589855 LLZ589851:LMU589855 LVV589851:LWQ589855 MFR589851:MGM589855 MPN589851:MQI589855 MZJ589851:NAE589855 NJF589851:NKA589855 NTB589851:NTW589855 OCX589851:ODS589855 OMT589851:ONO589855 OWP589851:OXK589855 PGL589851:PHG589855 PQH589851:PRC589855 QAD589851:QAY589855 QJZ589851:QKU589855 QTV589851:QUQ589855 RDR589851:REM589855 RNN589851:ROI589855 RXJ589851:RYE589855 SHF589851:SIA589855 SRB589851:SRW589855 TAX589851:TBS589855 TKT589851:TLO589855 TUP589851:TVK589855 UEL589851:UFG589855 UOH589851:UPC589855 UYD589851:UYY589855 VHZ589851:VIU589855 VRV589851:VSQ589855 WBR589851:WCM589855 WLN589851:WMI589855 WVJ589851:WWE589855 IX655387:JS655391 ST655387:TO655391 ACP655387:ADK655391 AML655387:ANG655391 AWH655387:AXC655391 BGD655387:BGY655391 BPZ655387:BQU655391 BZV655387:CAQ655391 CJR655387:CKM655391 CTN655387:CUI655391 DDJ655387:DEE655391 DNF655387:DOA655391 DXB655387:DXW655391 EGX655387:EHS655391 EQT655387:ERO655391 FAP655387:FBK655391 FKL655387:FLG655391 FUH655387:FVC655391 GED655387:GEY655391 GNZ655387:GOU655391 GXV655387:GYQ655391 HHR655387:HIM655391 HRN655387:HSI655391 IBJ655387:ICE655391 ILF655387:IMA655391 IVB655387:IVW655391 JEX655387:JFS655391 JOT655387:JPO655391 JYP655387:JZK655391 KIL655387:KJG655391 KSH655387:KTC655391 LCD655387:LCY655391 LLZ655387:LMU655391 LVV655387:LWQ655391 MFR655387:MGM655391 MPN655387:MQI655391 MZJ655387:NAE655391 NJF655387:NKA655391 NTB655387:NTW655391 OCX655387:ODS655391 OMT655387:ONO655391 OWP655387:OXK655391 PGL655387:PHG655391 PQH655387:PRC655391 QAD655387:QAY655391 QJZ655387:QKU655391 QTV655387:QUQ655391 RDR655387:REM655391 RNN655387:ROI655391 RXJ655387:RYE655391 SHF655387:SIA655391 SRB655387:SRW655391 TAX655387:TBS655391 TKT655387:TLO655391 TUP655387:TVK655391 UEL655387:UFG655391 UOH655387:UPC655391 UYD655387:UYY655391 VHZ655387:VIU655391 VRV655387:VSQ655391 WBR655387:WCM655391 WLN655387:WMI655391 WVJ655387:WWE655391 IX720923:JS720927 ST720923:TO720927 ACP720923:ADK720927 AML720923:ANG720927 AWH720923:AXC720927 BGD720923:BGY720927 BPZ720923:BQU720927 BZV720923:CAQ720927 CJR720923:CKM720927 CTN720923:CUI720927 DDJ720923:DEE720927 DNF720923:DOA720927 DXB720923:DXW720927 EGX720923:EHS720927 EQT720923:ERO720927 FAP720923:FBK720927 FKL720923:FLG720927 FUH720923:FVC720927 GED720923:GEY720927 GNZ720923:GOU720927 GXV720923:GYQ720927 HHR720923:HIM720927 HRN720923:HSI720927 IBJ720923:ICE720927 ILF720923:IMA720927 IVB720923:IVW720927 JEX720923:JFS720927 JOT720923:JPO720927 JYP720923:JZK720927 KIL720923:KJG720927 KSH720923:KTC720927 LCD720923:LCY720927 LLZ720923:LMU720927 LVV720923:LWQ720927 MFR720923:MGM720927 MPN720923:MQI720927 MZJ720923:NAE720927 NJF720923:NKA720927 NTB720923:NTW720927 OCX720923:ODS720927 OMT720923:ONO720927 OWP720923:OXK720927 PGL720923:PHG720927 PQH720923:PRC720927 QAD720923:QAY720927 QJZ720923:QKU720927 QTV720923:QUQ720927 RDR720923:REM720927 RNN720923:ROI720927 RXJ720923:RYE720927 SHF720923:SIA720927 SRB720923:SRW720927 TAX720923:TBS720927 TKT720923:TLO720927 TUP720923:TVK720927 UEL720923:UFG720927 UOH720923:UPC720927 UYD720923:UYY720927 VHZ720923:VIU720927 VRV720923:VSQ720927 WBR720923:WCM720927 WLN720923:WMI720927 WVJ720923:WWE720927 IX786459:JS786463 ST786459:TO786463 ACP786459:ADK786463 AML786459:ANG786463 AWH786459:AXC786463 BGD786459:BGY786463 BPZ786459:BQU786463 BZV786459:CAQ786463 CJR786459:CKM786463 CTN786459:CUI786463 DDJ786459:DEE786463 DNF786459:DOA786463 DXB786459:DXW786463 EGX786459:EHS786463 EQT786459:ERO786463 FAP786459:FBK786463 FKL786459:FLG786463 FUH786459:FVC786463 GED786459:GEY786463 GNZ786459:GOU786463 GXV786459:GYQ786463 HHR786459:HIM786463 HRN786459:HSI786463 IBJ786459:ICE786463 ILF786459:IMA786463 IVB786459:IVW786463 JEX786459:JFS786463 JOT786459:JPO786463 JYP786459:JZK786463 KIL786459:KJG786463 KSH786459:KTC786463 LCD786459:LCY786463 LLZ786459:LMU786463 LVV786459:LWQ786463 MFR786459:MGM786463 MPN786459:MQI786463 MZJ786459:NAE786463 NJF786459:NKA786463 NTB786459:NTW786463 OCX786459:ODS786463 OMT786459:ONO786463 OWP786459:OXK786463 PGL786459:PHG786463 PQH786459:PRC786463 QAD786459:QAY786463 QJZ786459:QKU786463 QTV786459:QUQ786463 RDR786459:REM786463 RNN786459:ROI786463 RXJ786459:RYE786463 SHF786459:SIA786463 SRB786459:SRW786463 TAX786459:TBS786463 TKT786459:TLO786463 TUP786459:TVK786463 UEL786459:UFG786463 UOH786459:UPC786463 UYD786459:UYY786463 VHZ786459:VIU786463 VRV786459:VSQ786463 WBR786459:WCM786463 WLN786459:WMI786463 WVJ786459:WWE786463 IX851995:JS851999 ST851995:TO851999 ACP851995:ADK851999 AML851995:ANG851999 AWH851995:AXC851999 BGD851995:BGY851999 BPZ851995:BQU851999 BZV851995:CAQ851999 CJR851995:CKM851999 CTN851995:CUI851999 DDJ851995:DEE851999 DNF851995:DOA851999 DXB851995:DXW851999 EGX851995:EHS851999 EQT851995:ERO851999 FAP851995:FBK851999 FKL851995:FLG851999 FUH851995:FVC851999 GED851995:GEY851999 GNZ851995:GOU851999 GXV851995:GYQ851999 HHR851995:HIM851999 HRN851995:HSI851999 IBJ851995:ICE851999 ILF851995:IMA851999 IVB851995:IVW851999 JEX851995:JFS851999 JOT851995:JPO851999 JYP851995:JZK851999 KIL851995:KJG851999 KSH851995:KTC851999 LCD851995:LCY851999 LLZ851995:LMU851999 LVV851995:LWQ851999 MFR851995:MGM851999 MPN851995:MQI851999 MZJ851995:NAE851999 NJF851995:NKA851999 NTB851995:NTW851999 OCX851995:ODS851999 OMT851995:ONO851999 OWP851995:OXK851999 PGL851995:PHG851999 PQH851995:PRC851999 QAD851995:QAY851999 QJZ851995:QKU851999 QTV851995:QUQ851999 RDR851995:REM851999 RNN851995:ROI851999 RXJ851995:RYE851999 SHF851995:SIA851999 SRB851995:SRW851999 TAX851995:TBS851999 TKT851995:TLO851999 TUP851995:TVK851999 UEL851995:UFG851999 UOH851995:UPC851999 UYD851995:UYY851999 VHZ851995:VIU851999 VRV851995:VSQ851999 WBR851995:WCM851999 WLN851995:WMI851999 WVJ851995:WWE851999 IX917531:JS917535 ST917531:TO917535 ACP917531:ADK917535 AML917531:ANG917535 AWH917531:AXC917535 BGD917531:BGY917535 BPZ917531:BQU917535 BZV917531:CAQ917535 CJR917531:CKM917535 CTN917531:CUI917535 DDJ917531:DEE917535 DNF917531:DOA917535 DXB917531:DXW917535 EGX917531:EHS917535 EQT917531:ERO917535 FAP917531:FBK917535 FKL917531:FLG917535 FUH917531:FVC917535 GED917531:GEY917535 GNZ917531:GOU917535 GXV917531:GYQ917535 HHR917531:HIM917535 HRN917531:HSI917535 IBJ917531:ICE917535 ILF917531:IMA917535 IVB917531:IVW917535 JEX917531:JFS917535 JOT917531:JPO917535 JYP917531:JZK917535 KIL917531:KJG917535 KSH917531:KTC917535 LCD917531:LCY917535 LLZ917531:LMU917535 LVV917531:LWQ917535 MFR917531:MGM917535 MPN917531:MQI917535 MZJ917531:NAE917535 NJF917531:NKA917535 NTB917531:NTW917535 OCX917531:ODS917535 OMT917531:ONO917535 OWP917531:OXK917535 PGL917531:PHG917535 PQH917531:PRC917535 QAD917531:QAY917535 QJZ917531:QKU917535 QTV917531:QUQ917535 RDR917531:REM917535 RNN917531:ROI917535 RXJ917531:RYE917535 SHF917531:SIA917535 SRB917531:SRW917535 TAX917531:TBS917535 TKT917531:TLO917535 TUP917531:TVK917535 UEL917531:UFG917535 UOH917531:UPC917535 UYD917531:UYY917535 VHZ917531:VIU917535 VRV917531:VSQ917535 WBR917531:WCM917535 WLN917531:WMI917535 WVJ917531:WWE917535 IX983067:JS983071 ST983067:TO983071 ACP983067:ADK983071 AML983067:ANG983071 AWH983067:AXC983071 BGD983067:BGY983071 BPZ983067:BQU983071 BZV983067:CAQ983071 CJR983067:CKM983071 CTN983067:CUI983071 DDJ983067:DEE983071 DNF983067:DOA983071 DXB983067:DXW983071 EGX983067:EHS983071 EQT983067:ERO983071 FAP983067:FBK983071 FKL983067:FLG983071 FUH983067:FVC983071 GED983067:GEY983071 GNZ983067:GOU983071 GXV983067:GYQ983071 HHR983067:HIM983071 HRN983067:HSI983071 IBJ983067:ICE983071 ILF983067:IMA983071 IVB983067:IVW983071 JEX983067:JFS983071 JOT983067:JPO983071 JYP983067:JZK983071 KIL983067:KJG983071 KSH983067:KTC983071 LCD983067:LCY983071 LLZ983067:LMU983071 LVV983067:LWQ983071 MFR983067:MGM983071 MPN983067:MQI983071 MZJ983067:NAE983071 NJF983067:NKA983071 NTB983067:NTW983071 OCX983067:ODS983071 OMT983067:ONO983071 OWP983067:OXK983071 PGL983067:PHG983071 PQH983067:PRC983071 QAD983067:QAY983071 QJZ983067:QKU983071 QTV983067:QUQ983071 RDR983067:REM983071 RNN983067:ROI983071 RXJ983067:RYE983071 SHF983067:SIA983071 SRB983067:SRW983071 TAX983067:TBS983071 TKT983067:TLO983071 TUP983067:TVK983071 UEL983067:UFG983071 UOH983067:UPC983071 UYD983067:UYY983071 VHZ983067:VIU983071 VRV983067:VSQ983071 WBR983067:WCM983071 WLN983067:WMI983071 IX27:JS31 WVJ27:WWE31 WLN27:WMI31 WBR27:WCM31 VRV27:VSQ31 VHZ27:VIU31 UYD27:UYY31 UOH27:UPC31 UEL27:UFG31 TUP27:TVK31 TKT27:TLO31 TAX27:TBS31 SRB27:SRW31 SHF27:SIA31 RXJ27:RYE31 RNN27:ROI31 RDR27:REM31 QTV27:QUQ31 QJZ27:QKU31 QAD27:QAY31 PQH27:PRC31 PGL27:PHG31 OWP27:OXK31 OMT27:ONO31 OCX27:ODS31 NTB27:NTW31 NJF27:NKA31 MZJ27:NAE31 MPN27:MQI31 MFR27:MGM31 LVV27:LWQ31 LLZ27:LMU31 LCD27:LCY31 KSH27:KTC31 KIL27:KJG31 JYP27:JZK31 JOT27:JPO31 JEX27:JFS31 IVB27:IVW31 ILF27:IMA31 IBJ27:ICE31 HRN27:HSI31 HHR27:HIM31 GXV27:GYQ31 GNZ27:GOU31 GED27:GEY31 FUH27:FVC31 FKL27:FLG31 FAP27:FBK31 EQT27:ERO31 EGX27:EHS31 DXB27:DXW31 DNF27:DOA31 DDJ27:DEE31 CTN27:CUI31 CJR27:CKM31 BZV27:CAQ31 BPZ27:BQU31 BGD27:BGY31 AWH27:AXC31 AML27:ANG31 ACP27:ADK31 ST27:TO31 L65563:AG65567 L131099:AG131103 L196635:AG196639 L262171:AG262175 L327707:AG327711 L393243:AG393247 L458779:AG458783 L524315:AG524319 L589851:AG589855 L655387:AG655391 L720923:AG720927 L786459:AG786463 L851995:AG851999 L917531:AG917535 L983067:AG983071"/>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D23:AD24 JP23:JP24 TL23:TL24 ADH23:ADH24 AND23:AND24 AWZ23:AWZ24 BGV23:BGV24 BQR23:BQR24 CAN23:CAN24 CKJ23:CKJ24 CUF23:CUF24 DEB23:DEB24 DNX23:DNX24 DXT23:DXT24 EHP23:EHP24 ERL23:ERL24 FBH23:FBH24 FLD23:FLD24 FUZ23:FUZ24 GEV23:GEV24 GOR23:GOR24 GYN23:GYN24 HIJ23:HIJ24 HSF23:HSF24 ICB23:ICB24 ILX23:ILX24 IVT23:IVT24 JFP23:JFP24 JPL23:JPL24 JZH23:JZH24 KJD23:KJD24 KSZ23:KSZ24 LCV23:LCV24 LMR23:LMR24 LWN23:LWN24 MGJ23:MGJ24 MQF23:MQF24 NAB23:NAB24 NJX23:NJX24 NTT23:NTT24 ODP23:ODP24 ONL23:ONL24 OXH23:OXH24 PHD23:PHD24 PQZ23:PQZ24 QAV23:QAV24 QKR23:QKR24 QUN23:QUN24 REJ23:REJ24 ROF23:ROF24 RYB23:RYB24 SHX23:SHX24 SRT23:SRT24 TBP23:TBP24 TLL23:TLL24 TVH23:TVH24 UFD23:UFD24 UOZ23:UOZ24 UYV23:UYV24 VIR23:VIR24 VSN23:VSN24 WCJ23:WCJ24 WMF23:WMF24 WWB23:WWB24 AD65559:AD65560 JP65559:JP65560 TL65559:TL65560 ADH65559:ADH65560 AND65559:AND65560 AWZ65559:AWZ65560 BGV65559:BGV65560 BQR65559:BQR65560 CAN65559:CAN65560 CKJ65559:CKJ65560 CUF65559:CUF65560 DEB65559:DEB65560 DNX65559:DNX65560 DXT65559:DXT65560 EHP65559:EHP65560 ERL65559:ERL65560 FBH65559:FBH65560 FLD65559:FLD65560 FUZ65559:FUZ65560 GEV65559:GEV65560 GOR65559:GOR65560 GYN65559:GYN65560 HIJ65559:HIJ65560 HSF65559:HSF65560 ICB65559:ICB65560 ILX65559:ILX65560 IVT65559:IVT65560 JFP65559:JFP65560 JPL65559:JPL65560 JZH65559:JZH65560 KJD65559:KJD65560 KSZ65559:KSZ65560 LCV65559:LCV65560 LMR65559:LMR65560 LWN65559:LWN65560 MGJ65559:MGJ65560 MQF65559:MQF65560 NAB65559:NAB65560 NJX65559:NJX65560 NTT65559:NTT65560 ODP65559:ODP65560 ONL65559:ONL65560 OXH65559:OXH65560 PHD65559:PHD65560 PQZ65559:PQZ65560 QAV65559:QAV65560 QKR65559:QKR65560 QUN65559:QUN65560 REJ65559:REJ65560 ROF65559:ROF65560 RYB65559:RYB65560 SHX65559:SHX65560 SRT65559:SRT65560 TBP65559:TBP65560 TLL65559:TLL65560 TVH65559:TVH65560 UFD65559:UFD65560 UOZ65559:UOZ65560 UYV65559:UYV65560 VIR65559:VIR65560 VSN65559:VSN65560 WCJ65559:WCJ65560 WMF65559:WMF65560 WWB65559:WWB65560 AD131095:AD131096 JP131095:JP131096 TL131095:TL131096 ADH131095:ADH131096 AND131095:AND131096 AWZ131095:AWZ131096 BGV131095:BGV131096 BQR131095:BQR131096 CAN131095:CAN131096 CKJ131095:CKJ131096 CUF131095:CUF131096 DEB131095:DEB131096 DNX131095:DNX131096 DXT131095:DXT131096 EHP131095:EHP131096 ERL131095:ERL131096 FBH131095:FBH131096 FLD131095:FLD131096 FUZ131095:FUZ131096 GEV131095:GEV131096 GOR131095:GOR131096 GYN131095:GYN131096 HIJ131095:HIJ131096 HSF131095:HSF131096 ICB131095:ICB131096 ILX131095:ILX131096 IVT131095:IVT131096 JFP131095:JFP131096 JPL131095:JPL131096 JZH131095:JZH131096 KJD131095:KJD131096 KSZ131095:KSZ131096 LCV131095:LCV131096 LMR131095:LMR131096 LWN131095:LWN131096 MGJ131095:MGJ131096 MQF131095:MQF131096 NAB131095:NAB131096 NJX131095:NJX131096 NTT131095:NTT131096 ODP131095:ODP131096 ONL131095:ONL131096 OXH131095:OXH131096 PHD131095:PHD131096 PQZ131095:PQZ131096 QAV131095:QAV131096 QKR131095:QKR131096 QUN131095:QUN131096 REJ131095:REJ131096 ROF131095:ROF131096 RYB131095:RYB131096 SHX131095:SHX131096 SRT131095:SRT131096 TBP131095:TBP131096 TLL131095:TLL131096 TVH131095:TVH131096 UFD131095:UFD131096 UOZ131095:UOZ131096 UYV131095:UYV131096 VIR131095:VIR131096 VSN131095:VSN131096 WCJ131095:WCJ131096 WMF131095:WMF131096 WWB131095:WWB131096 AD196631:AD196632 JP196631:JP196632 TL196631:TL196632 ADH196631:ADH196632 AND196631:AND196632 AWZ196631:AWZ196632 BGV196631:BGV196632 BQR196631:BQR196632 CAN196631:CAN196632 CKJ196631:CKJ196632 CUF196631:CUF196632 DEB196631:DEB196632 DNX196631:DNX196632 DXT196631:DXT196632 EHP196631:EHP196632 ERL196631:ERL196632 FBH196631:FBH196632 FLD196631:FLD196632 FUZ196631:FUZ196632 GEV196631:GEV196632 GOR196631:GOR196632 GYN196631:GYN196632 HIJ196631:HIJ196632 HSF196631:HSF196632 ICB196631:ICB196632 ILX196631:ILX196632 IVT196631:IVT196632 JFP196631:JFP196632 JPL196631:JPL196632 JZH196631:JZH196632 KJD196631:KJD196632 KSZ196631:KSZ196632 LCV196631:LCV196632 LMR196631:LMR196632 LWN196631:LWN196632 MGJ196631:MGJ196632 MQF196631:MQF196632 NAB196631:NAB196632 NJX196631:NJX196632 NTT196631:NTT196632 ODP196631:ODP196632 ONL196631:ONL196632 OXH196631:OXH196632 PHD196631:PHD196632 PQZ196631:PQZ196632 QAV196631:QAV196632 QKR196631:QKR196632 QUN196631:QUN196632 REJ196631:REJ196632 ROF196631:ROF196632 RYB196631:RYB196632 SHX196631:SHX196632 SRT196631:SRT196632 TBP196631:TBP196632 TLL196631:TLL196632 TVH196631:TVH196632 UFD196631:UFD196632 UOZ196631:UOZ196632 UYV196631:UYV196632 VIR196631:VIR196632 VSN196631:VSN196632 WCJ196631:WCJ196632 WMF196631:WMF196632 WWB196631:WWB196632 AD262167:AD262168 JP262167:JP262168 TL262167:TL262168 ADH262167:ADH262168 AND262167:AND262168 AWZ262167:AWZ262168 BGV262167:BGV262168 BQR262167:BQR262168 CAN262167:CAN262168 CKJ262167:CKJ262168 CUF262167:CUF262168 DEB262167:DEB262168 DNX262167:DNX262168 DXT262167:DXT262168 EHP262167:EHP262168 ERL262167:ERL262168 FBH262167:FBH262168 FLD262167:FLD262168 FUZ262167:FUZ262168 GEV262167:GEV262168 GOR262167:GOR262168 GYN262167:GYN262168 HIJ262167:HIJ262168 HSF262167:HSF262168 ICB262167:ICB262168 ILX262167:ILX262168 IVT262167:IVT262168 JFP262167:JFP262168 JPL262167:JPL262168 JZH262167:JZH262168 KJD262167:KJD262168 KSZ262167:KSZ262168 LCV262167:LCV262168 LMR262167:LMR262168 LWN262167:LWN262168 MGJ262167:MGJ262168 MQF262167:MQF262168 NAB262167:NAB262168 NJX262167:NJX262168 NTT262167:NTT262168 ODP262167:ODP262168 ONL262167:ONL262168 OXH262167:OXH262168 PHD262167:PHD262168 PQZ262167:PQZ262168 QAV262167:QAV262168 QKR262167:QKR262168 QUN262167:QUN262168 REJ262167:REJ262168 ROF262167:ROF262168 RYB262167:RYB262168 SHX262167:SHX262168 SRT262167:SRT262168 TBP262167:TBP262168 TLL262167:TLL262168 TVH262167:TVH262168 UFD262167:UFD262168 UOZ262167:UOZ262168 UYV262167:UYV262168 VIR262167:VIR262168 VSN262167:VSN262168 WCJ262167:WCJ262168 WMF262167:WMF262168 WWB262167:WWB262168 AD327703:AD327704 JP327703:JP327704 TL327703:TL327704 ADH327703:ADH327704 AND327703:AND327704 AWZ327703:AWZ327704 BGV327703:BGV327704 BQR327703:BQR327704 CAN327703:CAN327704 CKJ327703:CKJ327704 CUF327703:CUF327704 DEB327703:DEB327704 DNX327703:DNX327704 DXT327703:DXT327704 EHP327703:EHP327704 ERL327703:ERL327704 FBH327703:FBH327704 FLD327703:FLD327704 FUZ327703:FUZ327704 GEV327703:GEV327704 GOR327703:GOR327704 GYN327703:GYN327704 HIJ327703:HIJ327704 HSF327703:HSF327704 ICB327703:ICB327704 ILX327703:ILX327704 IVT327703:IVT327704 JFP327703:JFP327704 JPL327703:JPL327704 JZH327703:JZH327704 KJD327703:KJD327704 KSZ327703:KSZ327704 LCV327703:LCV327704 LMR327703:LMR327704 LWN327703:LWN327704 MGJ327703:MGJ327704 MQF327703:MQF327704 NAB327703:NAB327704 NJX327703:NJX327704 NTT327703:NTT327704 ODP327703:ODP327704 ONL327703:ONL327704 OXH327703:OXH327704 PHD327703:PHD327704 PQZ327703:PQZ327704 QAV327703:QAV327704 QKR327703:QKR327704 QUN327703:QUN327704 REJ327703:REJ327704 ROF327703:ROF327704 RYB327703:RYB327704 SHX327703:SHX327704 SRT327703:SRT327704 TBP327703:TBP327704 TLL327703:TLL327704 TVH327703:TVH327704 UFD327703:UFD327704 UOZ327703:UOZ327704 UYV327703:UYV327704 VIR327703:VIR327704 VSN327703:VSN327704 WCJ327703:WCJ327704 WMF327703:WMF327704 WWB327703:WWB327704 AD393239:AD393240 JP393239:JP393240 TL393239:TL393240 ADH393239:ADH393240 AND393239:AND393240 AWZ393239:AWZ393240 BGV393239:BGV393240 BQR393239:BQR393240 CAN393239:CAN393240 CKJ393239:CKJ393240 CUF393239:CUF393240 DEB393239:DEB393240 DNX393239:DNX393240 DXT393239:DXT393240 EHP393239:EHP393240 ERL393239:ERL393240 FBH393239:FBH393240 FLD393239:FLD393240 FUZ393239:FUZ393240 GEV393239:GEV393240 GOR393239:GOR393240 GYN393239:GYN393240 HIJ393239:HIJ393240 HSF393239:HSF393240 ICB393239:ICB393240 ILX393239:ILX393240 IVT393239:IVT393240 JFP393239:JFP393240 JPL393239:JPL393240 JZH393239:JZH393240 KJD393239:KJD393240 KSZ393239:KSZ393240 LCV393239:LCV393240 LMR393239:LMR393240 LWN393239:LWN393240 MGJ393239:MGJ393240 MQF393239:MQF393240 NAB393239:NAB393240 NJX393239:NJX393240 NTT393239:NTT393240 ODP393239:ODP393240 ONL393239:ONL393240 OXH393239:OXH393240 PHD393239:PHD393240 PQZ393239:PQZ393240 QAV393239:QAV393240 QKR393239:QKR393240 QUN393239:QUN393240 REJ393239:REJ393240 ROF393239:ROF393240 RYB393239:RYB393240 SHX393239:SHX393240 SRT393239:SRT393240 TBP393239:TBP393240 TLL393239:TLL393240 TVH393239:TVH393240 UFD393239:UFD393240 UOZ393239:UOZ393240 UYV393239:UYV393240 VIR393239:VIR393240 VSN393239:VSN393240 WCJ393239:WCJ393240 WMF393239:WMF393240 WWB393239:WWB393240 AD458775:AD458776 JP458775:JP458776 TL458775:TL458776 ADH458775:ADH458776 AND458775:AND458776 AWZ458775:AWZ458776 BGV458775:BGV458776 BQR458775:BQR458776 CAN458775:CAN458776 CKJ458775:CKJ458776 CUF458775:CUF458776 DEB458775:DEB458776 DNX458775:DNX458776 DXT458775:DXT458776 EHP458775:EHP458776 ERL458775:ERL458776 FBH458775:FBH458776 FLD458775:FLD458776 FUZ458775:FUZ458776 GEV458775:GEV458776 GOR458775:GOR458776 GYN458775:GYN458776 HIJ458775:HIJ458776 HSF458775:HSF458776 ICB458775:ICB458776 ILX458775:ILX458776 IVT458775:IVT458776 JFP458775:JFP458776 JPL458775:JPL458776 JZH458775:JZH458776 KJD458775:KJD458776 KSZ458775:KSZ458776 LCV458775:LCV458776 LMR458775:LMR458776 LWN458775:LWN458776 MGJ458775:MGJ458776 MQF458775:MQF458776 NAB458775:NAB458776 NJX458775:NJX458776 NTT458775:NTT458776 ODP458775:ODP458776 ONL458775:ONL458776 OXH458775:OXH458776 PHD458775:PHD458776 PQZ458775:PQZ458776 QAV458775:QAV458776 QKR458775:QKR458776 QUN458775:QUN458776 REJ458775:REJ458776 ROF458775:ROF458776 RYB458775:RYB458776 SHX458775:SHX458776 SRT458775:SRT458776 TBP458775:TBP458776 TLL458775:TLL458776 TVH458775:TVH458776 UFD458775:UFD458776 UOZ458775:UOZ458776 UYV458775:UYV458776 VIR458775:VIR458776 VSN458775:VSN458776 WCJ458775:WCJ458776 WMF458775:WMF458776 WWB458775:WWB458776 AD524311:AD524312 JP524311:JP524312 TL524311:TL524312 ADH524311:ADH524312 AND524311:AND524312 AWZ524311:AWZ524312 BGV524311:BGV524312 BQR524311:BQR524312 CAN524311:CAN524312 CKJ524311:CKJ524312 CUF524311:CUF524312 DEB524311:DEB524312 DNX524311:DNX524312 DXT524311:DXT524312 EHP524311:EHP524312 ERL524311:ERL524312 FBH524311:FBH524312 FLD524311:FLD524312 FUZ524311:FUZ524312 GEV524311:GEV524312 GOR524311:GOR524312 GYN524311:GYN524312 HIJ524311:HIJ524312 HSF524311:HSF524312 ICB524311:ICB524312 ILX524311:ILX524312 IVT524311:IVT524312 JFP524311:JFP524312 JPL524311:JPL524312 JZH524311:JZH524312 KJD524311:KJD524312 KSZ524311:KSZ524312 LCV524311:LCV524312 LMR524311:LMR524312 LWN524311:LWN524312 MGJ524311:MGJ524312 MQF524311:MQF524312 NAB524311:NAB524312 NJX524311:NJX524312 NTT524311:NTT524312 ODP524311:ODP524312 ONL524311:ONL524312 OXH524311:OXH524312 PHD524311:PHD524312 PQZ524311:PQZ524312 QAV524311:QAV524312 QKR524311:QKR524312 QUN524311:QUN524312 REJ524311:REJ524312 ROF524311:ROF524312 RYB524311:RYB524312 SHX524311:SHX524312 SRT524311:SRT524312 TBP524311:TBP524312 TLL524311:TLL524312 TVH524311:TVH524312 UFD524311:UFD524312 UOZ524311:UOZ524312 UYV524311:UYV524312 VIR524311:VIR524312 VSN524311:VSN524312 WCJ524311:WCJ524312 WMF524311:WMF524312 WWB524311:WWB524312 AD589847:AD589848 JP589847:JP589848 TL589847:TL589848 ADH589847:ADH589848 AND589847:AND589848 AWZ589847:AWZ589848 BGV589847:BGV589848 BQR589847:BQR589848 CAN589847:CAN589848 CKJ589847:CKJ589848 CUF589847:CUF589848 DEB589847:DEB589848 DNX589847:DNX589848 DXT589847:DXT589848 EHP589847:EHP589848 ERL589847:ERL589848 FBH589847:FBH589848 FLD589847:FLD589848 FUZ589847:FUZ589848 GEV589847:GEV589848 GOR589847:GOR589848 GYN589847:GYN589848 HIJ589847:HIJ589848 HSF589847:HSF589848 ICB589847:ICB589848 ILX589847:ILX589848 IVT589847:IVT589848 JFP589847:JFP589848 JPL589847:JPL589848 JZH589847:JZH589848 KJD589847:KJD589848 KSZ589847:KSZ589848 LCV589847:LCV589848 LMR589847:LMR589848 LWN589847:LWN589848 MGJ589847:MGJ589848 MQF589847:MQF589848 NAB589847:NAB589848 NJX589847:NJX589848 NTT589847:NTT589848 ODP589847:ODP589848 ONL589847:ONL589848 OXH589847:OXH589848 PHD589847:PHD589848 PQZ589847:PQZ589848 QAV589847:QAV589848 QKR589847:QKR589848 QUN589847:QUN589848 REJ589847:REJ589848 ROF589847:ROF589848 RYB589847:RYB589848 SHX589847:SHX589848 SRT589847:SRT589848 TBP589847:TBP589848 TLL589847:TLL589848 TVH589847:TVH589848 UFD589847:UFD589848 UOZ589847:UOZ589848 UYV589847:UYV589848 VIR589847:VIR589848 VSN589847:VSN589848 WCJ589847:WCJ589848 WMF589847:WMF589848 WWB589847:WWB589848 AD655383:AD655384 JP655383:JP655384 TL655383:TL655384 ADH655383:ADH655384 AND655383:AND655384 AWZ655383:AWZ655384 BGV655383:BGV655384 BQR655383:BQR655384 CAN655383:CAN655384 CKJ655383:CKJ655384 CUF655383:CUF655384 DEB655383:DEB655384 DNX655383:DNX655384 DXT655383:DXT655384 EHP655383:EHP655384 ERL655383:ERL655384 FBH655383:FBH655384 FLD655383:FLD655384 FUZ655383:FUZ655384 GEV655383:GEV655384 GOR655383:GOR655384 GYN655383:GYN655384 HIJ655383:HIJ655384 HSF655383:HSF655384 ICB655383:ICB655384 ILX655383:ILX655384 IVT655383:IVT655384 JFP655383:JFP655384 JPL655383:JPL655384 JZH655383:JZH655384 KJD655383:KJD655384 KSZ655383:KSZ655384 LCV655383:LCV655384 LMR655383:LMR655384 LWN655383:LWN655384 MGJ655383:MGJ655384 MQF655383:MQF655384 NAB655383:NAB655384 NJX655383:NJX655384 NTT655383:NTT655384 ODP655383:ODP655384 ONL655383:ONL655384 OXH655383:OXH655384 PHD655383:PHD655384 PQZ655383:PQZ655384 QAV655383:QAV655384 QKR655383:QKR655384 QUN655383:QUN655384 REJ655383:REJ655384 ROF655383:ROF655384 RYB655383:RYB655384 SHX655383:SHX655384 SRT655383:SRT655384 TBP655383:TBP655384 TLL655383:TLL655384 TVH655383:TVH655384 UFD655383:UFD655384 UOZ655383:UOZ655384 UYV655383:UYV655384 VIR655383:VIR655384 VSN655383:VSN655384 WCJ655383:WCJ655384 WMF655383:WMF655384 WWB655383:WWB655384 AD720919:AD720920 JP720919:JP720920 TL720919:TL720920 ADH720919:ADH720920 AND720919:AND720920 AWZ720919:AWZ720920 BGV720919:BGV720920 BQR720919:BQR720920 CAN720919:CAN720920 CKJ720919:CKJ720920 CUF720919:CUF720920 DEB720919:DEB720920 DNX720919:DNX720920 DXT720919:DXT720920 EHP720919:EHP720920 ERL720919:ERL720920 FBH720919:FBH720920 FLD720919:FLD720920 FUZ720919:FUZ720920 GEV720919:GEV720920 GOR720919:GOR720920 GYN720919:GYN720920 HIJ720919:HIJ720920 HSF720919:HSF720920 ICB720919:ICB720920 ILX720919:ILX720920 IVT720919:IVT720920 JFP720919:JFP720920 JPL720919:JPL720920 JZH720919:JZH720920 KJD720919:KJD720920 KSZ720919:KSZ720920 LCV720919:LCV720920 LMR720919:LMR720920 LWN720919:LWN720920 MGJ720919:MGJ720920 MQF720919:MQF720920 NAB720919:NAB720920 NJX720919:NJX720920 NTT720919:NTT720920 ODP720919:ODP720920 ONL720919:ONL720920 OXH720919:OXH720920 PHD720919:PHD720920 PQZ720919:PQZ720920 QAV720919:QAV720920 QKR720919:QKR720920 QUN720919:QUN720920 REJ720919:REJ720920 ROF720919:ROF720920 RYB720919:RYB720920 SHX720919:SHX720920 SRT720919:SRT720920 TBP720919:TBP720920 TLL720919:TLL720920 TVH720919:TVH720920 UFD720919:UFD720920 UOZ720919:UOZ720920 UYV720919:UYV720920 VIR720919:VIR720920 VSN720919:VSN720920 WCJ720919:WCJ720920 WMF720919:WMF720920 WWB720919:WWB720920 AD786455:AD786456 JP786455:JP786456 TL786455:TL786456 ADH786455:ADH786456 AND786455:AND786456 AWZ786455:AWZ786456 BGV786455:BGV786456 BQR786455:BQR786456 CAN786455:CAN786456 CKJ786455:CKJ786456 CUF786455:CUF786456 DEB786455:DEB786456 DNX786455:DNX786456 DXT786455:DXT786456 EHP786455:EHP786456 ERL786455:ERL786456 FBH786455:FBH786456 FLD786455:FLD786456 FUZ786455:FUZ786456 GEV786455:GEV786456 GOR786455:GOR786456 GYN786455:GYN786456 HIJ786455:HIJ786456 HSF786455:HSF786456 ICB786455:ICB786456 ILX786455:ILX786456 IVT786455:IVT786456 JFP786455:JFP786456 JPL786455:JPL786456 JZH786455:JZH786456 KJD786455:KJD786456 KSZ786455:KSZ786456 LCV786455:LCV786456 LMR786455:LMR786456 LWN786455:LWN786456 MGJ786455:MGJ786456 MQF786455:MQF786456 NAB786455:NAB786456 NJX786455:NJX786456 NTT786455:NTT786456 ODP786455:ODP786456 ONL786455:ONL786456 OXH786455:OXH786456 PHD786455:PHD786456 PQZ786455:PQZ786456 QAV786455:QAV786456 QKR786455:QKR786456 QUN786455:QUN786456 REJ786455:REJ786456 ROF786455:ROF786456 RYB786455:RYB786456 SHX786455:SHX786456 SRT786455:SRT786456 TBP786455:TBP786456 TLL786455:TLL786456 TVH786455:TVH786456 UFD786455:UFD786456 UOZ786455:UOZ786456 UYV786455:UYV786456 VIR786455:VIR786456 VSN786455:VSN786456 WCJ786455:WCJ786456 WMF786455:WMF786456 WWB786455:WWB786456 AD851991:AD851992 JP851991:JP851992 TL851991:TL851992 ADH851991:ADH851992 AND851991:AND851992 AWZ851991:AWZ851992 BGV851991:BGV851992 BQR851991:BQR851992 CAN851991:CAN851992 CKJ851991:CKJ851992 CUF851991:CUF851992 DEB851991:DEB851992 DNX851991:DNX851992 DXT851991:DXT851992 EHP851991:EHP851992 ERL851991:ERL851992 FBH851991:FBH851992 FLD851991:FLD851992 FUZ851991:FUZ851992 GEV851991:GEV851992 GOR851991:GOR851992 GYN851991:GYN851992 HIJ851991:HIJ851992 HSF851991:HSF851992 ICB851991:ICB851992 ILX851991:ILX851992 IVT851991:IVT851992 JFP851991:JFP851992 JPL851991:JPL851992 JZH851991:JZH851992 KJD851991:KJD851992 KSZ851991:KSZ851992 LCV851991:LCV851992 LMR851991:LMR851992 LWN851991:LWN851992 MGJ851991:MGJ851992 MQF851991:MQF851992 NAB851991:NAB851992 NJX851991:NJX851992 NTT851991:NTT851992 ODP851991:ODP851992 ONL851991:ONL851992 OXH851991:OXH851992 PHD851991:PHD851992 PQZ851991:PQZ851992 QAV851991:QAV851992 QKR851991:QKR851992 QUN851991:QUN851992 REJ851991:REJ851992 ROF851991:ROF851992 RYB851991:RYB851992 SHX851991:SHX851992 SRT851991:SRT851992 TBP851991:TBP851992 TLL851991:TLL851992 TVH851991:TVH851992 UFD851991:UFD851992 UOZ851991:UOZ851992 UYV851991:UYV851992 VIR851991:VIR851992 VSN851991:VSN851992 WCJ851991:WCJ851992 WMF851991:WMF851992 WWB851991:WWB851992 AD917527:AD917528 JP917527:JP917528 TL917527:TL917528 ADH917527:ADH917528 AND917527:AND917528 AWZ917527:AWZ917528 BGV917527:BGV917528 BQR917527:BQR917528 CAN917527:CAN917528 CKJ917527:CKJ917528 CUF917527:CUF917528 DEB917527:DEB917528 DNX917527:DNX917528 DXT917527:DXT917528 EHP917527:EHP917528 ERL917527:ERL917528 FBH917527:FBH917528 FLD917527:FLD917528 FUZ917527:FUZ917528 GEV917527:GEV917528 GOR917527:GOR917528 GYN917527:GYN917528 HIJ917527:HIJ917528 HSF917527:HSF917528 ICB917527:ICB917528 ILX917527:ILX917528 IVT917527:IVT917528 JFP917527:JFP917528 JPL917527:JPL917528 JZH917527:JZH917528 KJD917527:KJD917528 KSZ917527:KSZ917528 LCV917527:LCV917528 LMR917527:LMR917528 LWN917527:LWN917528 MGJ917527:MGJ917528 MQF917527:MQF917528 NAB917527:NAB917528 NJX917527:NJX917528 NTT917527:NTT917528 ODP917527:ODP917528 ONL917527:ONL917528 OXH917527:OXH917528 PHD917527:PHD917528 PQZ917527:PQZ917528 QAV917527:QAV917528 QKR917527:QKR917528 QUN917527:QUN917528 REJ917527:REJ917528 ROF917527:ROF917528 RYB917527:RYB917528 SHX917527:SHX917528 SRT917527:SRT917528 TBP917527:TBP917528 TLL917527:TLL917528 TVH917527:TVH917528 UFD917527:UFD917528 UOZ917527:UOZ917528 UYV917527:UYV917528 VIR917527:VIR917528 VSN917527:VSN917528 WCJ917527:WCJ917528 WMF917527:WMF917528 WWB917527:WWB917528 AD983063:AD983064 JP983063:JP983064 TL983063:TL983064 ADH983063:ADH983064 AND983063:AND983064 AWZ983063:AWZ983064 BGV983063:BGV983064 BQR983063:BQR983064 CAN983063:CAN983064 CKJ983063:CKJ983064 CUF983063:CUF983064 DEB983063:DEB983064 DNX983063:DNX983064 DXT983063:DXT983064 EHP983063:EHP983064 ERL983063:ERL983064 FBH983063:FBH983064 FLD983063:FLD983064 FUZ983063:FUZ983064 GEV983063:GEV983064 GOR983063:GOR983064 GYN983063:GYN983064 HIJ983063:HIJ983064 HSF983063:HSF983064 ICB983063:ICB983064 ILX983063:ILX983064 IVT983063:IVT983064 JFP983063:JFP983064 JPL983063:JPL983064 JZH983063:JZH983064 KJD983063:KJD983064 KSZ983063:KSZ983064 LCV983063:LCV983064 LMR983063:LMR983064 LWN983063:LWN983064 MGJ983063:MGJ983064 MQF983063:MQF983064 NAB983063:NAB983064 NJX983063:NJX983064 NTT983063:NTT983064 ODP983063:ODP983064 ONL983063:ONL983064 OXH983063:OXH983064 PHD983063:PHD983064 PQZ983063:PQZ983064 QAV983063:QAV983064 QKR983063:QKR983064 QUN983063:QUN983064 REJ983063:REJ983064 ROF983063:ROF983064 RYB983063:RYB983064 SHX983063:SHX983064 SRT983063:SRT983064 TBP983063:TBP983064 TLL983063:TLL983064 TVH983063:TVH983064 UFD983063:UFD983064 UOZ983063:UOZ983064 UYV983063:UYV983064 VIR983063:VIR983064 VSN983063:VSN983064 WCJ983063:WCJ983064 WMF983063:WMF983064 WWB983063:WWB983064 AB23:AB24 JN23:JN24 TJ23:TJ24 ADF23:ADF24 ANB23:ANB24 AWX23:AWX24 BGT23:BGT24 BQP23:BQP24 CAL23:CAL24 CKH23:CKH24 CUD23:CUD24 DDZ23:DDZ24 DNV23:DNV24 DXR23:DXR24 EHN23:EHN24 ERJ23:ERJ24 FBF23:FBF24 FLB23:FLB24 FUX23:FUX24 GET23:GET24 GOP23:GOP24 GYL23:GYL24 HIH23:HIH24 HSD23:HSD24 IBZ23:IBZ24 ILV23:ILV24 IVR23:IVR24 JFN23:JFN24 JPJ23:JPJ24 JZF23:JZF24 KJB23:KJB24 KSX23:KSX24 LCT23:LCT24 LMP23:LMP24 LWL23:LWL24 MGH23:MGH24 MQD23:MQD24 MZZ23:MZZ24 NJV23:NJV24 NTR23:NTR24 ODN23:ODN24 ONJ23:ONJ24 OXF23:OXF24 PHB23:PHB24 PQX23:PQX24 QAT23:QAT24 QKP23:QKP24 QUL23:QUL24 REH23:REH24 ROD23:ROD24 RXZ23:RXZ24 SHV23:SHV24 SRR23:SRR24 TBN23:TBN24 TLJ23:TLJ24 TVF23:TVF24 UFB23:UFB24 UOX23:UOX24 UYT23:UYT24 VIP23:VIP24 VSL23:VSL24 WCH23:WCH24 WMD23:WMD24 WVZ23:WVZ24 AB65559:AB65560 JN65559:JN65560 TJ65559:TJ65560 ADF65559:ADF65560 ANB65559:ANB65560 AWX65559:AWX65560 BGT65559:BGT65560 BQP65559:BQP65560 CAL65559:CAL65560 CKH65559:CKH65560 CUD65559:CUD65560 DDZ65559:DDZ65560 DNV65559:DNV65560 DXR65559:DXR65560 EHN65559:EHN65560 ERJ65559:ERJ65560 FBF65559:FBF65560 FLB65559:FLB65560 FUX65559:FUX65560 GET65559:GET65560 GOP65559:GOP65560 GYL65559:GYL65560 HIH65559:HIH65560 HSD65559:HSD65560 IBZ65559:IBZ65560 ILV65559:ILV65560 IVR65559:IVR65560 JFN65559:JFN65560 JPJ65559:JPJ65560 JZF65559:JZF65560 KJB65559:KJB65560 KSX65559:KSX65560 LCT65559:LCT65560 LMP65559:LMP65560 LWL65559:LWL65560 MGH65559:MGH65560 MQD65559:MQD65560 MZZ65559:MZZ65560 NJV65559:NJV65560 NTR65559:NTR65560 ODN65559:ODN65560 ONJ65559:ONJ65560 OXF65559:OXF65560 PHB65559:PHB65560 PQX65559:PQX65560 QAT65559:QAT65560 QKP65559:QKP65560 QUL65559:QUL65560 REH65559:REH65560 ROD65559:ROD65560 RXZ65559:RXZ65560 SHV65559:SHV65560 SRR65559:SRR65560 TBN65559:TBN65560 TLJ65559:TLJ65560 TVF65559:TVF65560 UFB65559:UFB65560 UOX65559:UOX65560 UYT65559:UYT65560 VIP65559:VIP65560 VSL65559:VSL65560 WCH65559:WCH65560 WMD65559:WMD65560 WVZ65559:WVZ65560 AB131095:AB131096 JN131095:JN131096 TJ131095:TJ131096 ADF131095:ADF131096 ANB131095:ANB131096 AWX131095:AWX131096 BGT131095:BGT131096 BQP131095:BQP131096 CAL131095:CAL131096 CKH131095:CKH131096 CUD131095:CUD131096 DDZ131095:DDZ131096 DNV131095:DNV131096 DXR131095:DXR131096 EHN131095:EHN131096 ERJ131095:ERJ131096 FBF131095:FBF131096 FLB131095:FLB131096 FUX131095:FUX131096 GET131095:GET131096 GOP131095:GOP131096 GYL131095:GYL131096 HIH131095:HIH131096 HSD131095:HSD131096 IBZ131095:IBZ131096 ILV131095:ILV131096 IVR131095:IVR131096 JFN131095:JFN131096 JPJ131095:JPJ131096 JZF131095:JZF131096 KJB131095:KJB131096 KSX131095:KSX131096 LCT131095:LCT131096 LMP131095:LMP131096 LWL131095:LWL131096 MGH131095:MGH131096 MQD131095:MQD131096 MZZ131095:MZZ131096 NJV131095:NJV131096 NTR131095:NTR131096 ODN131095:ODN131096 ONJ131095:ONJ131096 OXF131095:OXF131096 PHB131095:PHB131096 PQX131095:PQX131096 QAT131095:QAT131096 QKP131095:QKP131096 QUL131095:QUL131096 REH131095:REH131096 ROD131095:ROD131096 RXZ131095:RXZ131096 SHV131095:SHV131096 SRR131095:SRR131096 TBN131095:TBN131096 TLJ131095:TLJ131096 TVF131095:TVF131096 UFB131095:UFB131096 UOX131095:UOX131096 UYT131095:UYT131096 VIP131095:VIP131096 VSL131095:VSL131096 WCH131095:WCH131096 WMD131095:WMD131096 WVZ131095:WVZ131096 AB196631:AB196632 JN196631:JN196632 TJ196631:TJ196632 ADF196631:ADF196632 ANB196631:ANB196632 AWX196631:AWX196632 BGT196631:BGT196632 BQP196631:BQP196632 CAL196631:CAL196632 CKH196631:CKH196632 CUD196631:CUD196632 DDZ196631:DDZ196632 DNV196631:DNV196632 DXR196631:DXR196632 EHN196631:EHN196632 ERJ196631:ERJ196632 FBF196631:FBF196632 FLB196631:FLB196632 FUX196631:FUX196632 GET196631:GET196632 GOP196631:GOP196632 GYL196631:GYL196632 HIH196631:HIH196632 HSD196631:HSD196632 IBZ196631:IBZ196632 ILV196631:ILV196632 IVR196631:IVR196632 JFN196631:JFN196632 JPJ196631:JPJ196632 JZF196631:JZF196632 KJB196631:KJB196632 KSX196631:KSX196632 LCT196631:LCT196632 LMP196631:LMP196632 LWL196631:LWL196632 MGH196631:MGH196632 MQD196631:MQD196632 MZZ196631:MZZ196632 NJV196631:NJV196632 NTR196631:NTR196632 ODN196631:ODN196632 ONJ196631:ONJ196632 OXF196631:OXF196632 PHB196631:PHB196632 PQX196631:PQX196632 QAT196631:QAT196632 QKP196631:QKP196632 QUL196631:QUL196632 REH196631:REH196632 ROD196631:ROD196632 RXZ196631:RXZ196632 SHV196631:SHV196632 SRR196631:SRR196632 TBN196631:TBN196632 TLJ196631:TLJ196632 TVF196631:TVF196632 UFB196631:UFB196632 UOX196631:UOX196632 UYT196631:UYT196632 VIP196631:VIP196632 VSL196631:VSL196632 WCH196631:WCH196632 WMD196631:WMD196632 WVZ196631:WVZ196632 AB262167:AB262168 JN262167:JN262168 TJ262167:TJ262168 ADF262167:ADF262168 ANB262167:ANB262168 AWX262167:AWX262168 BGT262167:BGT262168 BQP262167:BQP262168 CAL262167:CAL262168 CKH262167:CKH262168 CUD262167:CUD262168 DDZ262167:DDZ262168 DNV262167:DNV262168 DXR262167:DXR262168 EHN262167:EHN262168 ERJ262167:ERJ262168 FBF262167:FBF262168 FLB262167:FLB262168 FUX262167:FUX262168 GET262167:GET262168 GOP262167:GOP262168 GYL262167:GYL262168 HIH262167:HIH262168 HSD262167:HSD262168 IBZ262167:IBZ262168 ILV262167:ILV262168 IVR262167:IVR262168 JFN262167:JFN262168 JPJ262167:JPJ262168 JZF262167:JZF262168 KJB262167:KJB262168 KSX262167:KSX262168 LCT262167:LCT262168 LMP262167:LMP262168 LWL262167:LWL262168 MGH262167:MGH262168 MQD262167:MQD262168 MZZ262167:MZZ262168 NJV262167:NJV262168 NTR262167:NTR262168 ODN262167:ODN262168 ONJ262167:ONJ262168 OXF262167:OXF262168 PHB262167:PHB262168 PQX262167:PQX262168 QAT262167:QAT262168 QKP262167:QKP262168 QUL262167:QUL262168 REH262167:REH262168 ROD262167:ROD262168 RXZ262167:RXZ262168 SHV262167:SHV262168 SRR262167:SRR262168 TBN262167:TBN262168 TLJ262167:TLJ262168 TVF262167:TVF262168 UFB262167:UFB262168 UOX262167:UOX262168 UYT262167:UYT262168 VIP262167:VIP262168 VSL262167:VSL262168 WCH262167:WCH262168 WMD262167:WMD262168 WVZ262167:WVZ262168 AB327703:AB327704 JN327703:JN327704 TJ327703:TJ327704 ADF327703:ADF327704 ANB327703:ANB327704 AWX327703:AWX327704 BGT327703:BGT327704 BQP327703:BQP327704 CAL327703:CAL327704 CKH327703:CKH327704 CUD327703:CUD327704 DDZ327703:DDZ327704 DNV327703:DNV327704 DXR327703:DXR327704 EHN327703:EHN327704 ERJ327703:ERJ327704 FBF327703:FBF327704 FLB327703:FLB327704 FUX327703:FUX327704 GET327703:GET327704 GOP327703:GOP327704 GYL327703:GYL327704 HIH327703:HIH327704 HSD327703:HSD327704 IBZ327703:IBZ327704 ILV327703:ILV327704 IVR327703:IVR327704 JFN327703:JFN327704 JPJ327703:JPJ327704 JZF327703:JZF327704 KJB327703:KJB327704 KSX327703:KSX327704 LCT327703:LCT327704 LMP327703:LMP327704 LWL327703:LWL327704 MGH327703:MGH327704 MQD327703:MQD327704 MZZ327703:MZZ327704 NJV327703:NJV327704 NTR327703:NTR327704 ODN327703:ODN327704 ONJ327703:ONJ327704 OXF327703:OXF327704 PHB327703:PHB327704 PQX327703:PQX327704 QAT327703:QAT327704 QKP327703:QKP327704 QUL327703:QUL327704 REH327703:REH327704 ROD327703:ROD327704 RXZ327703:RXZ327704 SHV327703:SHV327704 SRR327703:SRR327704 TBN327703:TBN327704 TLJ327703:TLJ327704 TVF327703:TVF327704 UFB327703:UFB327704 UOX327703:UOX327704 UYT327703:UYT327704 VIP327703:VIP327704 VSL327703:VSL327704 WCH327703:WCH327704 WMD327703:WMD327704 WVZ327703:WVZ327704 AB393239:AB393240 JN393239:JN393240 TJ393239:TJ393240 ADF393239:ADF393240 ANB393239:ANB393240 AWX393239:AWX393240 BGT393239:BGT393240 BQP393239:BQP393240 CAL393239:CAL393240 CKH393239:CKH393240 CUD393239:CUD393240 DDZ393239:DDZ393240 DNV393239:DNV393240 DXR393239:DXR393240 EHN393239:EHN393240 ERJ393239:ERJ393240 FBF393239:FBF393240 FLB393239:FLB393240 FUX393239:FUX393240 GET393239:GET393240 GOP393239:GOP393240 GYL393239:GYL393240 HIH393239:HIH393240 HSD393239:HSD393240 IBZ393239:IBZ393240 ILV393239:ILV393240 IVR393239:IVR393240 JFN393239:JFN393240 JPJ393239:JPJ393240 JZF393239:JZF393240 KJB393239:KJB393240 KSX393239:KSX393240 LCT393239:LCT393240 LMP393239:LMP393240 LWL393239:LWL393240 MGH393239:MGH393240 MQD393239:MQD393240 MZZ393239:MZZ393240 NJV393239:NJV393240 NTR393239:NTR393240 ODN393239:ODN393240 ONJ393239:ONJ393240 OXF393239:OXF393240 PHB393239:PHB393240 PQX393239:PQX393240 QAT393239:QAT393240 QKP393239:QKP393240 QUL393239:QUL393240 REH393239:REH393240 ROD393239:ROD393240 RXZ393239:RXZ393240 SHV393239:SHV393240 SRR393239:SRR393240 TBN393239:TBN393240 TLJ393239:TLJ393240 TVF393239:TVF393240 UFB393239:UFB393240 UOX393239:UOX393240 UYT393239:UYT393240 VIP393239:VIP393240 VSL393239:VSL393240 WCH393239:WCH393240 WMD393239:WMD393240 WVZ393239:WVZ393240 AB458775:AB458776 JN458775:JN458776 TJ458775:TJ458776 ADF458775:ADF458776 ANB458775:ANB458776 AWX458775:AWX458776 BGT458775:BGT458776 BQP458775:BQP458776 CAL458775:CAL458776 CKH458775:CKH458776 CUD458775:CUD458776 DDZ458775:DDZ458776 DNV458775:DNV458776 DXR458775:DXR458776 EHN458775:EHN458776 ERJ458775:ERJ458776 FBF458775:FBF458776 FLB458775:FLB458776 FUX458775:FUX458776 GET458775:GET458776 GOP458775:GOP458776 GYL458775:GYL458776 HIH458775:HIH458776 HSD458775:HSD458776 IBZ458775:IBZ458776 ILV458775:ILV458776 IVR458775:IVR458776 JFN458775:JFN458776 JPJ458775:JPJ458776 JZF458775:JZF458776 KJB458775:KJB458776 KSX458775:KSX458776 LCT458775:LCT458776 LMP458775:LMP458776 LWL458775:LWL458776 MGH458775:MGH458776 MQD458775:MQD458776 MZZ458775:MZZ458776 NJV458775:NJV458776 NTR458775:NTR458776 ODN458775:ODN458776 ONJ458775:ONJ458776 OXF458775:OXF458776 PHB458775:PHB458776 PQX458775:PQX458776 QAT458775:QAT458776 QKP458775:QKP458776 QUL458775:QUL458776 REH458775:REH458776 ROD458775:ROD458776 RXZ458775:RXZ458776 SHV458775:SHV458776 SRR458775:SRR458776 TBN458775:TBN458776 TLJ458775:TLJ458776 TVF458775:TVF458776 UFB458775:UFB458776 UOX458775:UOX458776 UYT458775:UYT458776 VIP458775:VIP458776 VSL458775:VSL458776 WCH458775:WCH458776 WMD458775:WMD458776 WVZ458775:WVZ458776 AB524311:AB524312 JN524311:JN524312 TJ524311:TJ524312 ADF524311:ADF524312 ANB524311:ANB524312 AWX524311:AWX524312 BGT524311:BGT524312 BQP524311:BQP524312 CAL524311:CAL524312 CKH524311:CKH524312 CUD524311:CUD524312 DDZ524311:DDZ524312 DNV524311:DNV524312 DXR524311:DXR524312 EHN524311:EHN524312 ERJ524311:ERJ524312 FBF524311:FBF524312 FLB524311:FLB524312 FUX524311:FUX524312 GET524311:GET524312 GOP524311:GOP524312 GYL524311:GYL524312 HIH524311:HIH524312 HSD524311:HSD524312 IBZ524311:IBZ524312 ILV524311:ILV524312 IVR524311:IVR524312 JFN524311:JFN524312 JPJ524311:JPJ524312 JZF524311:JZF524312 KJB524311:KJB524312 KSX524311:KSX524312 LCT524311:LCT524312 LMP524311:LMP524312 LWL524311:LWL524312 MGH524311:MGH524312 MQD524311:MQD524312 MZZ524311:MZZ524312 NJV524311:NJV524312 NTR524311:NTR524312 ODN524311:ODN524312 ONJ524311:ONJ524312 OXF524311:OXF524312 PHB524311:PHB524312 PQX524311:PQX524312 QAT524311:QAT524312 QKP524311:QKP524312 QUL524311:QUL524312 REH524311:REH524312 ROD524311:ROD524312 RXZ524311:RXZ524312 SHV524311:SHV524312 SRR524311:SRR524312 TBN524311:TBN524312 TLJ524311:TLJ524312 TVF524311:TVF524312 UFB524311:UFB524312 UOX524311:UOX524312 UYT524311:UYT524312 VIP524311:VIP524312 VSL524311:VSL524312 WCH524311:WCH524312 WMD524311:WMD524312 WVZ524311:WVZ524312 AB589847:AB589848 JN589847:JN589848 TJ589847:TJ589848 ADF589847:ADF589848 ANB589847:ANB589848 AWX589847:AWX589848 BGT589847:BGT589848 BQP589847:BQP589848 CAL589847:CAL589848 CKH589847:CKH589848 CUD589847:CUD589848 DDZ589847:DDZ589848 DNV589847:DNV589848 DXR589847:DXR589848 EHN589847:EHN589848 ERJ589847:ERJ589848 FBF589847:FBF589848 FLB589847:FLB589848 FUX589847:FUX589848 GET589847:GET589848 GOP589847:GOP589848 GYL589847:GYL589848 HIH589847:HIH589848 HSD589847:HSD589848 IBZ589847:IBZ589848 ILV589847:ILV589848 IVR589847:IVR589848 JFN589847:JFN589848 JPJ589847:JPJ589848 JZF589847:JZF589848 KJB589847:KJB589848 KSX589847:KSX589848 LCT589847:LCT589848 LMP589847:LMP589848 LWL589847:LWL589848 MGH589847:MGH589848 MQD589847:MQD589848 MZZ589847:MZZ589848 NJV589847:NJV589848 NTR589847:NTR589848 ODN589847:ODN589848 ONJ589847:ONJ589848 OXF589847:OXF589848 PHB589847:PHB589848 PQX589847:PQX589848 QAT589847:QAT589848 QKP589847:QKP589848 QUL589847:QUL589848 REH589847:REH589848 ROD589847:ROD589848 RXZ589847:RXZ589848 SHV589847:SHV589848 SRR589847:SRR589848 TBN589847:TBN589848 TLJ589847:TLJ589848 TVF589847:TVF589848 UFB589847:UFB589848 UOX589847:UOX589848 UYT589847:UYT589848 VIP589847:VIP589848 VSL589847:VSL589848 WCH589847:WCH589848 WMD589847:WMD589848 WVZ589847:WVZ589848 AB655383:AB655384 JN655383:JN655384 TJ655383:TJ655384 ADF655383:ADF655384 ANB655383:ANB655384 AWX655383:AWX655384 BGT655383:BGT655384 BQP655383:BQP655384 CAL655383:CAL655384 CKH655383:CKH655384 CUD655383:CUD655384 DDZ655383:DDZ655384 DNV655383:DNV655384 DXR655383:DXR655384 EHN655383:EHN655384 ERJ655383:ERJ655384 FBF655383:FBF655384 FLB655383:FLB655384 FUX655383:FUX655384 GET655383:GET655384 GOP655383:GOP655384 GYL655383:GYL655384 HIH655383:HIH655384 HSD655383:HSD655384 IBZ655383:IBZ655384 ILV655383:ILV655384 IVR655383:IVR655384 JFN655383:JFN655384 JPJ655383:JPJ655384 JZF655383:JZF655384 KJB655383:KJB655384 KSX655383:KSX655384 LCT655383:LCT655384 LMP655383:LMP655384 LWL655383:LWL655384 MGH655383:MGH655384 MQD655383:MQD655384 MZZ655383:MZZ655384 NJV655383:NJV655384 NTR655383:NTR655384 ODN655383:ODN655384 ONJ655383:ONJ655384 OXF655383:OXF655384 PHB655383:PHB655384 PQX655383:PQX655384 QAT655383:QAT655384 QKP655383:QKP655384 QUL655383:QUL655384 REH655383:REH655384 ROD655383:ROD655384 RXZ655383:RXZ655384 SHV655383:SHV655384 SRR655383:SRR655384 TBN655383:TBN655384 TLJ655383:TLJ655384 TVF655383:TVF655384 UFB655383:UFB655384 UOX655383:UOX655384 UYT655383:UYT655384 VIP655383:VIP655384 VSL655383:VSL655384 WCH655383:WCH655384 WMD655383:WMD655384 WVZ655383:WVZ655384 AB720919:AB720920 JN720919:JN720920 TJ720919:TJ720920 ADF720919:ADF720920 ANB720919:ANB720920 AWX720919:AWX720920 BGT720919:BGT720920 BQP720919:BQP720920 CAL720919:CAL720920 CKH720919:CKH720920 CUD720919:CUD720920 DDZ720919:DDZ720920 DNV720919:DNV720920 DXR720919:DXR720920 EHN720919:EHN720920 ERJ720919:ERJ720920 FBF720919:FBF720920 FLB720919:FLB720920 FUX720919:FUX720920 GET720919:GET720920 GOP720919:GOP720920 GYL720919:GYL720920 HIH720919:HIH720920 HSD720919:HSD720920 IBZ720919:IBZ720920 ILV720919:ILV720920 IVR720919:IVR720920 JFN720919:JFN720920 JPJ720919:JPJ720920 JZF720919:JZF720920 KJB720919:KJB720920 KSX720919:KSX720920 LCT720919:LCT720920 LMP720919:LMP720920 LWL720919:LWL720920 MGH720919:MGH720920 MQD720919:MQD720920 MZZ720919:MZZ720920 NJV720919:NJV720920 NTR720919:NTR720920 ODN720919:ODN720920 ONJ720919:ONJ720920 OXF720919:OXF720920 PHB720919:PHB720920 PQX720919:PQX720920 QAT720919:QAT720920 QKP720919:QKP720920 QUL720919:QUL720920 REH720919:REH720920 ROD720919:ROD720920 RXZ720919:RXZ720920 SHV720919:SHV720920 SRR720919:SRR720920 TBN720919:TBN720920 TLJ720919:TLJ720920 TVF720919:TVF720920 UFB720919:UFB720920 UOX720919:UOX720920 UYT720919:UYT720920 VIP720919:VIP720920 VSL720919:VSL720920 WCH720919:WCH720920 WMD720919:WMD720920 WVZ720919:WVZ720920 AB786455:AB786456 JN786455:JN786456 TJ786455:TJ786456 ADF786455:ADF786456 ANB786455:ANB786456 AWX786455:AWX786456 BGT786455:BGT786456 BQP786455:BQP786456 CAL786455:CAL786456 CKH786455:CKH786456 CUD786455:CUD786456 DDZ786455:DDZ786456 DNV786455:DNV786456 DXR786455:DXR786456 EHN786455:EHN786456 ERJ786455:ERJ786456 FBF786455:FBF786456 FLB786455:FLB786456 FUX786455:FUX786456 GET786455:GET786456 GOP786455:GOP786456 GYL786455:GYL786456 HIH786455:HIH786456 HSD786455:HSD786456 IBZ786455:IBZ786456 ILV786455:ILV786456 IVR786455:IVR786456 JFN786455:JFN786456 JPJ786455:JPJ786456 JZF786455:JZF786456 KJB786455:KJB786456 KSX786455:KSX786456 LCT786455:LCT786456 LMP786455:LMP786456 LWL786455:LWL786456 MGH786455:MGH786456 MQD786455:MQD786456 MZZ786455:MZZ786456 NJV786455:NJV786456 NTR786455:NTR786456 ODN786455:ODN786456 ONJ786455:ONJ786456 OXF786455:OXF786456 PHB786455:PHB786456 PQX786455:PQX786456 QAT786455:QAT786456 QKP786455:QKP786456 QUL786455:QUL786456 REH786455:REH786456 ROD786455:ROD786456 RXZ786455:RXZ786456 SHV786455:SHV786456 SRR786455:SRR786456 TBN786455:TBN786456 TLJ786455:TLJ786456 TVF786455:TVF786456 UFB786455:UFB786456 UOX786455:UOX786456 UYT786455:UYT786456 VIP786455:VIP786456 VSL786455:VSL786456 WCH786455:WCH786456 WMD786455:WMD786456 WVZ786455:WVZ786456 AB851991:AB851992 JN851991:JN851992 TJ851991:TJ851992 ADF851991:ADF851992 ANB851991:ANB851992 AWX851991:AWX851992 BGT851991:BGT851992 BQP851991:BQP851992 CAL851991:CAL851992 CKH851991:CKH851992 CUD851991:CUD851992 DDZ851991:DDZ851992 DNV851991:DNV851992 DXR851991:DXR851992 EHN851991:EHN851992 ERJ851991:ERJ851992 FBF851991:FBF851992 FLB851991:FLB851992 FUX851991:FUX851992 GET851991:GET851992 GOP851991:GOP851992 GYL851991:GYL851992 HIH851991:HIH851992 HSD851991:HSD851992 IBZ851991:IBZ851992 ILV851991:ILV851992 IVR851991:IVR851992 JFN851991:JFN851992 JPJ851991:JPJ851992 JZF851991:JZF851992 KJB851991:KJB851992 KSX851991:KSX851992 LCT851991:LCT851992 LMP851991:LMP851992 LWL851991:LWL851992 MGH851991:MGH851992 MQD851991:MQD851992 MZZ851991:MZZ851992 NJV851991:NJV851992 NTR851991:NTR851992 ODN851991:ODN851992 ONJ851991:ONJ851992 OXF851991:OXF851992 PHB851991:PHB851992 PQX851991:PQX851992 QAT851991:QAT851992 QKP851991:QKP851992 QUL851991:QUL851992 REH851991:REH851992 ROD851991:ROD851992 RXZ851991:RXZ851992 SHV851991:SHV851992 SRR851991:SRR851992 TBN851991:TBN851992 TLJ851991:TLJ851992 TVF851991:TVF851992 UFB851991:UFB851992 UOX851991:UOX851992 UYT851991:UYT851992 VIP851991:VIP851992 VSL851991:VSL851992 WCH851991:WCH851992 WMD851991:WMD851992 WVZ851991:WVZ851992 AB917527:AB917528 JN917527:JN917528 TJ917527:TJ917528 ADF917527:ADF917528 ANB917527:ANB917528 AWX917527:AWX917528 BGT917527:BGT917528 BQP917527:BQP917528 CAL917527:CAL917528 CKH917527:CKH917528 CUD917527:CUD917528 DDZ917527:DDZ917528 DNV917527:DNV917528 DXR917527:DXR917528 EHN917527:EHN917528 ERJ917527:ERJ917528 FBF917527:FBF917528 FLB917527:FLB917528 FUX917527:FUX917528 GET917527:GET917528 GOP917527:GOP917528 GYL917527:GYL917528 HIH917527:HIH917528 HSD917527:HSD917528 IBZ917527:IBZ917528 ILV917527:ILV917528 IVR917527:IVR917528 JFN917527:JFN917528 JPJ917527:JPJ917528 JZF917527:JZF917528 KJB917527:KJB917528 KSX917527:KSX917528 LCT917527:LCT917528 LMP917527:LMP917528 LWL917527:LWL917528 MGH917527:MGH917528 MQD917527:MQD917528 MZZ917527:MZZ917528 NJV917527:NJV917528 NTR917527:NTR917528 ODN917527:ODN917528 ONJ917527:ONJ917528 OXF917527:OXF917528 PHB917527:PHB917528 PQX917527:PQX917528 QAT917527:QAT917528 QKP917527:QKP917528 QUL917527:QUL917528 REH917527:REH917528 ROD917527:ROD917528 RXZ917527:RXZ917528 SHV917527:SHV917528 SRR917527:SRR917528 TBN917527:TBN917528 TLJ917527:TLJ917528 TVF917527:TVF917528 UFB917527:UFB917528 UOX917527:UOX917528 UYT917527:UYT917528 VIP917527:VIP917528 VSL917527:VSL917528 WCH917527:WCH917528 WMD917527:WMD917528 WVZ917527:WVZ917528 AB983063:AB983064 JN983063:JN983064 TJ983063:TJ983064 ADF983063:ADF983064 ANB983063:ANB983064 AWX983063:AWX983064 BGT983063:BGT983064 BQP983063:BQP983064 CAL983063:CAL983064 CKH983063:CKH983064 CUD983063:CUD983064 DDZ983063:DDZ983064 DNV983063:DNV983064 DXR983063:DXR983064 EHN983063:EHN983064 ERJ983063:ERJ983064 FBF983063:FBF983064 FLB983063:FLB983064 FUX983063:FUX983064 GET983063:GET983064 GOP983063:GOP983064 GYL983063:GYL983064 HIH983063:HIH983064 HSD983063:HSD983064 IBZ983063:IBZ983064 ILV983063:ILV983064 IVR983063:IVR983064 JFN983063:JFN983064 JPJ983063:JPJ983064 JZF983063:JZF983064 KJB983063:KJB983064 KSX983063:KSX983064 LCT983063:LCT983064 LMP983063:LMP983064 LWL983063:LWL983064 MGH983063:MGH983064 MQD983063:MQD983064 MZZ983063:MZZ983064 NJV983063:NJV983064 NTR983063:NTR983064 ODN983063:ODN983064 ONJ983063:ONJ983064 OXF983063:OXF983064 PHB983063:PHB983064 PQX983063:PQX983064 QAT983063:QAT983064 QKP983063:QKP983064 QUL983063:QUL983064 REH983063:REH983064 ROD983063:ROD983064 RXZ983063:RXZ983064 SHV983063:SHV983064 SRR983063:SRR983064 TBN983063:TBN983064 TLJ983063:TLJ983064 TVF983063:TVF983064 UFB983063:UFB983064 UOX983063:UOX983064 UYT983063:UYT983064 VIP983063:VIP983064 VSL983063:VSL983064 WCH983063:WCH983064 WMD983063:WMD983064 WVZ983063:WVZ983064"/>
    <dataValidation type="textLength" operator="lessThanOrEqual" allowBlank="1" showErrorMessage="1" errorTitle="Ошибка" error="Допускается ввод не более 900 символов!" sqref="M23 IY23 SU23 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WVK983063">
      <formula1>900</formula1>
    </dataValidation>
    <dataValidation allowBlank="1" promptTitle="checkPeriodRange" sqref="WVY983064 JM24 TI24 ADE24 ANA24 AWW24 BGS24 BQO24 CAK24 CKG24 CUC24 DDY24 DNU24 DXQ24 EHM24 ERI24 FBE24 FLA24 FUW24 GES24 GOO24 GYK24 HIG24 HSC24 IBY24 ILU24 IVQ24 JFM24 JPI24 JZE24 KJA24 KSW24 LCS24 LMO24 LWK24 MGG24 MQC24 MZY24 NJU24 NTQ24 ODM24 ONI24 OXE24 PHA24 PQW24 QAS24 QKO24 QUK24 REG24 ROC24 RXY24 SHU24 SRQ24 TBM24 TLI24 TVE24 UFA24 UOW24 UYS24 VIO24 VSK24 WCG24 WMC24 WVY24 AA65560 JM65560 TI65560 ADE65560 ANA65560 AWW65560 BGS65560 BQO65560 CAK65560 CKG65560 CUC65560 DDY65560 DNU65560 DXQ65560 EHM65560 ERI65560 FBE65560 FLA65560 FUW65560 GES65560 GOO65560 GYK65560 HIG65560 HSC65560 IBY65560 ILU65560 IVQ65560 JFM65560 JPI65560 JZE65560 KJA65560 KSW65560 LCS65560 LMO65560 LWK65560 MGG65560 MQC65560 MZY65560 NJU65560 NTQ65560 ODM65560 ONI65560 OXE65560 PHA65560 PQW65560 QAS65560 QKO65560 QUK65560 REG65560 ROC65560 RXY65560 SHU65560 SRQ65560 TBM65560 TLI65560 TVE65560 UFA65560 UOW65560 UYS65560 VIO65560 VSK65560 WCG65560 WMC65560 WVY65560 AA131096 JM131096 TI131096 ADE131096 ANA131096 AWW131096 BGS131096 BQO131096 CAK131096 CKG131096 CUC131096 DDY131096 DNU131096 DXQ131096 EHM131096 ERI131096 FBE131096 FLA131096 FUW131096 GES131096 GOO131096 GYK131096 HIG131096 HSC131096 IBY131096 ILU131096 IVQ131096 JFM131096 JPI131096 JZE131096 KJA131096 KSW131096 LCS131096 LMO131096 LWK131096 MGG131096 MQC131096 MZY131096 NJU131096 NTQ131096 ODM131096 ONI131096 OXE131096 PHA131096 PQW131096 QAS131096 QKO131096 QUK131096 REG131096 ROC131096 RXY131096 SHU131096 SRQ131096 TBM131096 TLI131096 TVE131096 UFA131096 UOW131096 UYS131096 VIO131096 VSK131096 WCG131096 WMC131096 WVY131096 AA196632 JM196632 TI196632 ADE196632 ANA196632 AWW196632 BGS196632 BQO196632 CAK196632 CKG196632 CUC196632 DDY196632 DNU196632 DXQ196632 EHM196632 ERI196632 FBE196632 FLA196632 FUW196632 GES196632 GOO196632 GYK196632 HIG196632 HSC196632 IBY196632 ILU196632 IVQ196632 JFM196632 JPI196632 JZE196632 KJA196632 KSW196632 LCS196632 LMO196632 LWK196632 MGG196632 MQC196632 MZY196632 NJU196632 NTQ196632 ODM196632 ONI196632 OXE196632 PHA196632 PQW196632 QAS196632 QKO196632 QUK196632 REG196632 ROC196632 RXY196632 SHU196632 SRQ196632 TBM196632 TLI196632 TVE196632 UFA196632 UOW196632 UYS196632 VIO196632 VSK196632 WCG196632 WMC196632 WVY196632 AA262168 JM262168 TI262168 ADE262168 ANA262168 AWW262168 BGS262168 BQO262168 CAK262168 CKG262168 CUC262168 DDY262168 DNU262168 DXQ262168 EHM262168 ERI262168 FBE262168 FLA262168 FUW262168 GES262168 GOO262168 GYK262168 HIG262168 HSC262168 IBY262168 ILU262168 IVQ262168 JFM262168 JPI262168 JZE262168 KJA262168 KSW262168 LCS262168 LMO262168 LWK262168 MGG262168 MQC262168 MZY262168 NJU262168 NTQ262168 ODM262168 ONI262168 OXE262168 PHA262168 PQW262168 QAS262168 QKO262168 QUK262168 REG262168 ROC262168 RXY262168 SHU262168 SRQ262168 TBM262168 TLI262168 TVE262168 UFA262168 UOW262168 UYS262168 VIO262168 VSK262168 WCG262168 WMC262168 WVY262168 AA327704 JM327704 TI327704 ADE327704 ANA327704 AWW327704 BGS327704 BQO327704 CAK327704 CKG327704 CUC327704 DDY327704 DNU327704 DXQ327704 EHM327704 ERI327704 FBE327704 FLA327704 FUW327704 GES327704 GOO327704 GYK327704 HIG327704 HSC327704 IBY327704 ILU327704 IVQ327704 JFM327704 JPI327704 JZE327704 KJA327704 KSW327704 LCS327704 LMO327704 LWK327704 MGG327704 MQC327704 MZY327704 NJU327704 NTQ327704 ODM327704 ONI327704 OXE327704 PHA327704 PQW327704 QAS327704 QKO327704 QUK327704 REG327704 ROC327704 RXY327704 SHU327704 SRQ327704 TBM327704 TLI327704 TVE327704 UFA327704 UOW327704 UYS327704 VIO327704 VSK327704 WCG327704 WMC327704 WVY327704 AA393240 JM393240 TI393240 ADE393240 ANA393240 AWW393240 BGS393240 BQO393240 CAK393240 CKG393240 CUC393240 DDY393240 DNU393240 DXQ393240 EHM393240 ERI393240 FBE393240 FLA393240 FUW393240 GES393240 GOO393240 GYK393240 HIG393240 HSC393240 IBY393240 ILU393240 IVQ393240 JFM393240 JPI393240 JZE393240 KJA393240 KSW393240 LCS393240 LMO393240 LWK393240 MGG393240 MQC393240 MZY393240 NJU393240 NTQ393240 ODM393240 ONI393240 OXE393240 PHA393240 PQW393240 QAS393240 QKO393240 QUK393240 REG393240 ROC393240 RXY393240 SHU393240 SRQ393240 TBM393240 TLI393240 TVE393240 UFA393240 UOW393240 UYS393240 VIO393240 VSK393240 WCG393240 WMC393240 WVY393240 AA458776 JM458776 TI458776 ADE458776 ANA458776 AWW458776 BGS458776 BQO458776 CAK458776 CKG458776 CUC458776 DDY458776 DNU458776 DXQ458776 EHM458776 ERI458776 FBE458776 FLA458776 FUW458776 GES458776 GOO458776 GYK458776 HIG458776 HSC458776 IBY458776 ILU458776 IVQ458776 JFM458776 JPI458776 JZE458776 KJA458776 KSW458776 LCS458776 LMO458776 LWK458776 MGG458776 MQC458776 MZY458776 NJU458776 NTQ458776 ODM458776 ONI458776 OXE458776 PHA458776 PQW458776 QAS458776 QKO458776 QUK458776 REG458776 ROC458776 RXY458776 SHU458776 SRQ458776 TBM458776 TLI458776 TVE458776 UFA458776 UOW458776 UYS458776 VIO458776 VSK458776 WCG458776 WMC458776 WVY458776 AA524312 JM524312 TI524312 ADE524312 ANA524312 AWW524312 BGS524312 BQO524312 CAK524312 CKG524312 CUC524312 DDY524312 DNU524312 DXQ524312 EHM524312 ERI524312 FBE524312 FLA524312 FUW524312 GES524312 GOO524312 GYK524312 HIG524312 HSC524312 IBY524312 ILU524312 IVQ524312 JFM524312 JPI524312 JZE524312 KJA524312 KSW524312 LCS524312 LMO524312 LWK524312 MGG524312 MQC524312 MZY524312 NJU524312 NTQ524312 ODM524312 ONI524312 OXE524312 PHA524312 PQW524312 QAS524312 QKO524312 QUK524312 REG524312 ROC524312 RXY524312 SHU524312 SRQ524312 TBM524312 TLI524312 TVE524312 UFA524312 UOW524312 UYS524312 VIO524312 VSK524312 WCG524312 WMC524312 WVY524312 AA589848 JM589848 TI589848 ADE589848 ANA589848 AWW589848 BGS589848 BQO589848 CAK589848 CKG589848 CUC589848 DDY589848 DNU589848 DXQ589848 EHM589848 ERI589848 FBE589848 FLA589848 FUW589848 GES589848 GOO589848 GYK589848 HIG589848 HSC589848 IBY589848 ILU589848 IVQ589848 JFM589848 JPI589848 JZE589848 KJA589848 KSW589848 LCS589848 LMO589848 LWK589848 MGG589848 MQC589848 MZY589848 NJU589848 NTQ589848 ODM589848 ONI589848 OXE589848 PHA589848 PQW589848 QAS589848 QKO589848 QUK589848 REG589848 ROC589848 RXY589848 SHU589848 SRQ589848 TBM589848 TLI589848 TVE589848 UFA589848 UOW589848 UYS589848 VIO589848 VSK589848 WCG589848 WMC589848 WVY589848 AA655384 JM655384 TI655384 ADE655384 ANA655384 AWW655384 BGS655384 BQO655384 CAK655384 CKG655384 CUC655384 DDY655384 DNU655384 DXQ655384 EHM655384 ERI655384 FBE655384 FLA655384 FUW655384 GES655384 GOO655384 GYK655384 HIG655384 HSC655384 IBY655384 ILU655384 IVQ655384 JFM655384 JPI655384 JZE655384 KJA655384 KSW655384 LCS655384 LMO655384 LWK655384 MGG655384 MQC655384 MZY655384 NJU655384 NTQ655384 ODM655384 ONI655384 OXE655384 PHA655384 PQW655384 QAS655384 QKO655384 QUK655384 REG655384 ROC655384 RXY655384 SHU655384 SRQ655384 TBM655384 TLI655384 TVE655384 UFA655384 UOW655384 UYS655384 VIO655384 VSK655384 WCG655384 WMC655384 WVY655384 AA720920 JM720920 TI720920 ADE720920 ANA720920 AWW720920 BGS720920 BQO720920 CAK720920 CKG720920 CUC720920 DDY720920 DNU720920 DXQ720920 EHM720920 ERI720920 FBE720920 FLA720920 FUW720920 GES720920 GOO720920 GYK720920 HIG720920 HSC720920 IBY720920 ILU720920 IVQ720920 JFM720920 JPI720920 JZE720920 KJA720920 KSW720920 LCS720920 LMO720920 LWK720920 MGG720920 MQC720920 MZY720920 NJU720920 NTQ720920 ODM720920 ONI720920 OXE720920 PHA720920 PQW720920 QAS720920 QKO720920 QUK720920 REG720920 ROC720920 RXY720920 SHU720920 SRQ720920 TBM720920 TLI720920 TVE720920 UFA720920 UOW720920 UYS720920 VIO720920 VSK720920 WCG720920 WMC720920 WVY720920 AA786456 JM786456 TI786456 ADE786456 ANA786456 AWW786456 BGS786456 BQO786456 CAK786456 CKG786456 CUC786456 DDY786456 DNU786456 DXQ786456 EHM786456 ERI786456 FBE786456 FLA786456 FUW786456 GES786456 GOO786456 GYK786456 HIG786456 HSC786456 IBY786456 ILU786456 IVQ786456 JFM786456 JPI786456 JZE786456 KJA786456 KSW786456 LCS786456 LMO786456 LWK786456 MGG786456 MQC786456 MZY786456 NJU786456 NTQ786456 ODM786456 ONI786456 OXE786456 PHA786456 PQW786456 QAS786456 QKO786456 QUK786456 REG786456 ROC786456 RXY786456 SHU786456 SRQ786456 TBM786456 TLI786456 TVE786456 UFA786456 UOW786456 UYS786456 VIO786456 VSK786456 WCG786456 WMC786456 WVY786456 AA851992 JM851992 TI851992 ADE851992 ANA851992 AWW851992 BGS851992 BQO851992 CAK851992 CKG851992 CUC851992 DDY851992 DNU851992 DXQ851992 EHM851992 ERI851992 FBE851992 FLA851992 FUW851992 GES851992 GOO851992 GYK851992 HIG851992 HSC851992 IBY851992 ILU851992 IVQ851992 JFM851992 JPI851992 JZE851992 KJA851992 KSW851992 LCS851992 LMO851992 LWK851992 MGG851992 MQC851992 MZY851992 NJU851992 NTQ851992 ODM851992 ONI851992 OXE851992 PHA851992 PQW851992 QAS851992 QKO851992 QUK851992 REG851992 ROC851992 RXY851992 SHU851992 SRQ851992 TBM851992 TLI851992 TVE851992 UFA851992 UOW851992 UYS851992 VIO851992 VSK851992 WCG851992 WMC851992 WVY851992 AA917528 JM917528 TI917528 ADE917528 ANA917528 AWW917528 BGS917528 BQO917528 CAK917528 CKG917528 CUC917528 DDY917528 DNU917528 DXQ917528 EHM917528 ERI917528 FBE917528 FLA917528 FUW917528 GES917528 GOO917528 GYK917528 HIG917528 HSC917528 IBY917528 ILU917528 IVQ917528 JFM917528 JPI917528 JZE917528 KJA917528 KSW917528 LCS917528 LMO917528 LWK917528 MGG917528 MQC917528 MZY917528 NJU917528 NTQ917528 ODM917528 ONI917528 OXE917528 PHA917528 PQW917528 QAS917528 QKO917528 QUK917528 REG917528 ROC917528 RXY917528 SHU917528 SRQ917528 TBM917528 TLI917528 TVE917528 UFA917528 UOW917528 UYS917528 VIO917528 VSK917528 WCG917528 WMC917528 WVY917528 AA983064 JM983064 TI983064 ADE983064 ANA983064 AWW983064 BGS983064 BQO983064 CAK983064 CKG983064 CUC983064 DDY983064 DNU983064 DXQ983064 EHM983064 ERI983064 FBE983064 FLA983064 FUW983064 GES983064 GOO983064 GYK983064 HIG983064 HSC983064 IBY983064 ILU983064 IVQ983064 JFM983064 JPI983064 JZE983064 KJA983064 KSW983064 LCS983064 LMO983064 LWK983064 MGG983064 MQC983064 MZY983064 NJU983064 NTQ983064 ODM983064 ONI983064 OXE983064 PHA983064 PQW983064 QAS983064 QKO983064 QUK983064 REG983064 ROC983064 RXY983064 SHU983064 SRQ983064 TBM983064 TLI983064 TVE983064 UFA983064 UOW983064 UYS983064 VIO983064 VSK983064 WCG983064 WMC983064"/>
    <dataValidation type="decimal" allowBlank="1" showErrorMessage="1" errorTitle="Ошибка" error="Допускается ввод только действительных чисел!" sqref="Z23:AA23 JL23:JM23 TH23:TI23 ADD23:ADE23 AMZ23:ANA23 AWV23:AWW23 BGR23:BGS23 BQN23:BQO23 CAJ23:CAK23 CKF23:CKG23 CUB23:CUC23 DDX23:DDY23 DNT23:DNU23 DXP23:DXQ23 EHL23:EHM23 ERH23:ERI23 FBD23:FBE23 FKZ23:FLA23 FUV23:FUW23 GER23:GES23 GON23:GOO23 GYJ23:GYK23 HIF23:HIG23 HSB23:HSC23 IBX23:IBY23 ILT23:ILU23 IVP23:IVQ23 JFL23:JFM23 JPH23:JPI23 JZD23:JZE23 KIZ23:KJA23 KSV23:KSW23 LCR23:LCS23 LMN23:LMO23 LWJ23:LWK23 MGF23:MGG23 MQB23:MQC23 MZX23:MZY23 NJT23:NJU23 NTP23:NTQ23 ODL23:ODM23 ONH23:ONI23 OXD23:OXE23 PGZ23:PHA23 PQV23:PQW23 QAR23:QAS23 QKN23:QKO23 QUJ23:QUK23 REF23:REG23 ROB23:ROC23 RXX23:RXY23 SHT23:SHU23 SRP23:SRQ23 TBL23:TBM23 TLH23:TLI23 TVD23:TVE23 UEZ23:UFA23 UOV23:UOW23 UYR23:UYS23 VIN23:VIO23 VSJ23:VSK23 WCF23:WCG23 WMB23:WMC23 WVX23:WVY23 Z65559:AA65559 JL65559:JM65559 TH65559:TI65559 ADD65559:ADE65559 AMZ65559:ANA65559 AWV65559:AWW65559 BGR65559:BGS65559 BQN65559:BQO65559 CAJ65559:CAK65559 CKF65559:CKG65559 CUB65559:CUC65559 DDX65559:DDY65559 DNT65559:DNU65559 DXP65559:DXQ65559 EHL65559:EHM65559 ERH65559:ERI65559 FBD65559:FBE65559 FKZ65559:FLA65559 FUV65559:FUW65559 GER65559:GES65559 GON65559:GOO65559 GYJ65559:GYK65559 HIF65559:HIG65559 HSB65559:HSC65559 IBX65559:IBY65559 ILT65559:ILU65559 IVP65559:IVQ65559 JFL65559:JFM65559 JPH65559:JPI65559 JZD65559:JZE65559 KIZ65559:KJA65559 KSV65559:KSW65559 LCR65559:LCS65559 LMN65559:LMO65559 LWJ65559:LWK65559 MGF65559:MGG65559 MQB65559:MQC65559 MZX65559:MZY65559 NJT65559:NJU65559 NTP65559:NTQ65559 ODL65559:ODM65559 ONH65559:ONI65559 OXD65559:OXE65559 PGZ65559:PHA65559 PQV65559:PQW65559 QAR65559:QAS65559 QKN65559:QKO65559 QUJ65559:QUK65559 REF65559:REG65559 ROB65559:ROC65559 RXX65559:RXY65559 SHT65559:SHU65559 SRP65559:SRQ65559 TBL65559:TBM65559 TLH65559:TLI65559 TVD65559:TVE65559 UEZ65559:UFA65559 UOV65559:UOW65559 UYR65559:UYS65559 VIN65559:VIO65559 VSJ65559:VSK65559 WCF65559:WCG65559 WMB65559:WMC65559 WVX65559:WVY65559 Z131095:AA131095 JL131095:JM131095 TH131095:TI131095 ADD131095:ADE131095 AMZ131095:ANA131095 AWV131095:AWW131095 BGR131095:BGS131095 BQN131095:BQO131095 CAJ131095:CAK131095 CKF131095:CKG131095 CUB131095:CUC131095 DDX131095:DDY131095 DNT131095:DNU131095 DXP131095:DXQ131095 EHL131095:EHM131095 ERH131095:ERI131095 FBD131095:FBE131095 FKZ131095:FLA131095 FUV131095:FUW131095 GER131095:GES131095 GON131095:GOO131095 GYJ131095:GYK131095 HIF131095:HIG131095 HSB131095:HSC131095 IBX131095:IBY131095 ILT131095:ILU131095 IVP131095:IVQ131095 JFL131095:JFM131095 JPH131095:JPI131095 JZD131095:JZE131095 KIZ131095:KJA131095 KSV131095:KSW131095 LCR131095:LCS131095 LMN131095:LMO131095 LWJ131095:LWK131095 MGF131095:MGG131095 MQB131095:MQC131095 MZX131095:MZY131095 NJT131095:NJU131095 NTP131095:NTQ131095 ODL131095:ODM131095 ONH131095:ONI131095 OXD131095:OXE131095 PGZ131095:PHA131095 PQV131095:PQW131095 QAR131095:QAS131095 QKN131095:QKO131095 QUJ131095:QUK131095 REF131095:REG131095 ROB131095:ROC131095 RXX131095:RXY131095 SHT131095:SHU131095 SRP131095:SRQ131095 TBL131095:TBM131095 TLH131095:TLI131095 TVD131095:TVE131095 UEZ131095:UFA131095 UOV131095:UOW131095 UYR131095:UYS131095 VIN131095:VIO131095 VSJ131095:VSK131095 WCF131095:WCG131095 WMB131095:WMC131095 WVX131095:WVY131095 Z196631:AA196631 JL196631:JM196631 TH196631:TI196631 ADD196631:ADE196631 AMZ196631:ANA196631 AWV196631:AWW196631 BGR196631:BGS196631 BQN196631:BQO196631 CAJ196631:CAK196631 CKF196631:CKG196631 CUB196631:CUC196631 DDX196631:DDY196631 DNT196631:DNU196631 DXP196631:DXQ196631 EHL196631:EHM196631 ERH196631:ERI196631 FBD196631:FBE196631 FKZ196631:FLA196631 FUV196631:FUW196631 GER196631:GES196631 GON196631:GOO196631 GYJ196631:GYK196631 HIF196631:HIG196631 HSB196631:HSC196631 IBX196631:IBY196631 ILT196631:ILU196631 IVP196631:IVQ196631 JFL196631:JFM196631 JPH196631:JPI196631 JZD196631:JZE196631 KIZ196631:KJA196631 KSV196631:KSW196631 LCR196631:LCS196631 LMN196631:LMO196631 LWJ196631:LWK196631 MGF196631:MGG196631 MQB196631:MQC196631 MZX196631:MZY196631 NJT196631:NJU196631 NTP196631:NTQ196631 ODL196631:ODM196631 ONH196631:ONI196631 OXD196631:OXE196631 PGZ196631:PHA196631 PQV196631:PQW196631 QAR196631:QAS196631 QKN196631:QKO196631 QUJ196631:QUK196631 REF196631:REG196631 ROB196631:ROC196631 RXX196631:RXY196631 SHT196631:SHU196631 SRP196631:SRQ196631 TBL196631:TBM196631 TLH196631:TLI196631 TVD196631:TVE196631 UEZ196631:UFA196631 UOV196631:UOW196631 UYR196631:UYS196631 VIN196631:VIO196631 VSJ196631:VSK196631 WCF196631:WCG196631 WMB196631:WMC196631 WVX196631:WVY196631 Z262167:AA262167 JL262167:JM262167 TH262167:TI262167 ADD262167:ADE262167 AMZ262167:ANA262167 AWV262167:AWW262167 BGR262167:BGS262167 BQN262167:BQO262167 CAJ262167:CAK262167 CKF262167:CKG262167 CUB262167:CUC262167 DDX262167:DDY262167 DNT262167:DNU262167 DXP262167:DXQ262167 EHL262167:EHM262167 ERH262167:ERI262167 FBD262167:FBE262167 FKZ262167:FLA262167 FUV262167:FUW262167 GER262167:GES262167 GON262167:GOO262167 GYJ262167:GYK262167 HIF262167:HIG262167 HSB262167:HSC262167 IBX262167:IBY262167 ILT262167:ILU262167 IVP262167:IVQ262167 JFL262167:JFM262167 JPH262167:JPI262167 JZD262167:JZE262167 KIZ262167:KJA262167 KSV262167:KSW262167 LCR262167:LCS262167 LMN262167:LMO262167 LWJ262167:LWK262167 MGF262167:MGG262167 MQB262167:MQC262167 MZX262167:MZY262167 NJT262167:NJU262167 NTP262167:NTQ262167 ODL262167:ODM262167 ONH262167:ONI262167 OXD262167:OXE262167 PGZ262167:PHA262167 PQV262167:PQW262167 QAR262167:QAS262167 QKN262167:QKO262167 QUJ262167:QUK262167 REF262167:REG262167 ROB262167:ROC262167 RXX262167:RXY262167 SHT262167:SHU262167 SRP262167:SRQ262167 TBL262167:TBM262167 TLH262167:TLI262167 TVD262167:TVE262167 UEZ262167:UFA262167 UOV262167:UOW262167 UYR262167:UYS262167 VIN262167:VIO262167 VSJ262167:VSK262167 WCF262167:WCG262167 WMB262167:WMC262167 WVX262167:WVY262167 Z327703:AA327703 JL327703:JM327703 TH327703:TI327703 ADD327703:ADE327703 AMZ327703:ANA327703 AWV327703:AWW327703 BGR327703:BGS327703 BQN327703:BQO327703 CAJ327703:CAK327703 CKF327703:CKG327703 CUB327703:CUC327703 DDX327703:DDY327703 DNT327703:DNU327703 DXP327703:DXQ327703 EHL327703:EHM327703 ERH327703:ERI327703 FBD327703:FBE327703 FKZ327703:FLA327703 FUV327703:FUW327703 GER327703:GES327703 GON327703:GOO327703 GYJ327703:GYK327703 HIF327703:HIG327703 HSB327703:HSC327703 IBX327703:IBY327703 ILT327703:ILU327703 IVP327703:IVQ327703 JFL327703:JFM327703 JPH327703:JPI327703 JZD327703:JZE327703 KIZ327703:KJA327703 KSV327703:KSW327703 LCR327703:LCS327703 LMN327703:LMO327703 LWJ327703:LWK327703 MGF327703:MGG327703 MQB327703:MQC327703 MZX327703:MZY327703 NJT327703:NJU327703 NTP327703:NTQ327703 ODL327703:ODM327703 ONH327703:ONI327703 OXD327703:OXE327703 PGZ327703:PHA327703 PQV327703:PQW327703 QAR327703:QAS327703 QKN327703:QKO327703 QUJ327703:QUK327703 REF327703:REG327703 ROB327703:ROC327703 RXX327703:RXY327703 SHT327703:SHU327703 SRP327703:SRQ327703 TBL327703:TBM327703 TLH327703:TLI327703 TVD327703:TVE327703 UEZ327703:UFA327703 UOV327703:UOW327703 UYR327703:UYS327703 VIN327703:VIO327703 VSJ327703:VSK327703 WCF327703:WCG327703 WMB327703:WMC327703 WVX327703:WVY327703 Z393239:AA393239 JL393239:JM393239 TH393239:TI393239 ADD393239:ADE393239 AMZ393239:ANA393239 AWV393239:AWW393239 BGR393239:BGS393239 BQN393239:BQO393239 CAJ393239:CAK393239 CKF393239:CKG393239 CUB393239:CUC393239 DDX393239:DDY393239 DNT393239:DNU393239 DXP393239:DXQ393239 EHL393239:EHM393239 ERH393239:ERI393239 FBD393239:FBE393239 FKZ393239:FLA393239 FUV393239:FUW393239 GER393239:GES393239 GON393239:GOO393239 GYJ393239:GYK393239 HIF393239:HIG393239 HSB393239:HSC393239 IBX393239:IBY393239 ILT393239:ILU393239 IVP393239:IVQ393239 JFL393239:JFM393239 JPH393239:JPI393239 JZD393239:JZE393239 KIZ393239:KJA393239 KSV393239:KSW393239 LCR393239:LCS393239 LMN393239:LMO393239 LWJ393239:LWK393239 MGF393239:MGG393239 MQB393239:MQC393239 MZX393239:MZY393239 NJT393239:NJU393239 NTP393239:NTQ393239 ODL393239:ODM393239 ONH393239:ONI393239 OXD393239:OXE393239 PGZ393239:PHA393239 PQV393239:PQW393239 QAR393239:QAS393239 QKN393239:QKO393239 QUJ393239:QUK393239 REF393239:REG393239 ROB393239:ROC393239 RXX393239:RXY393239 SHT393239:SHU393239 SRP393239:SRQ393239 TBL393239:TBM393239 TLH393239:TLI393239 TVD393239:TVE393239 UEZ393239:UFA393239 UOV393239:UOW393239 UYR393239:UYS393239 VIN393239:VIO393239 VSJ393239:VSK393239 WCF393239:WCG393239 WMB393239:WMC393239 WVX393239:WVY393239 Z458775:AA458775 JL458775:JM458775 TH458775:TI458775 ADD458775:ADE458775 AMZ458775:ANA458775 AWV458775:AWW458775 BGR458775:BGS458775 BQN458775:BQO458775 CAJ458775:CAK458775 CKF458775:CKG458775 CUB458775:CUC458775 DDX458775:DDY458775 DNT458775:DNU458775 DXP458775:DXQ458775 EHL458775:EHM458775 ERH458775:ERI458775 FBD458775:FBE458775 FKZ458775:FLA458775 FUV458775:FUW458775 GER458775:GES458775 GON458775:GOO458775 GYJ458775:GYK458775 HIF458775:HIG458775 HSB458775:HSC458775 IBX458775:IBY458775 ILT458775:ILU458775 IVP458775:IVQ458775 JFL458775:JFM458775 JPH458775:JPI458775 JZD458775:JZE458775 KIZ458775:KJA458775 KSV458775:KSW458775 LCR458775:LCS458775 LMN458775:LMO458775 LWJ458775:LWK458775 MGF458775:MGG458775 MQB458775:MQC458775 MZX458775:MZY458775 NJT458775:NJU458775 NTP458775:NTQ458775 ODL458775:ODM458775 ONH458775:ONI458775 OXD458775:OXE458775 PGZ458775:PHA458775 PQV458775:PQW458775 QAR458775:QAS458775 QKN458775:QKO458775 QUJ458775:QUK458775 REF458775:REG458775 ROB458775:ROC458775 RXX458775:RXY458775 SHT458775:SHU458775 SRP458775:SRQ458775 TBL458775:TBM458775 TLH458775:TLI458775 TVD458775:TVE458775 UEZ458775:UFA458775 UOV458775:UOW458775 UYR458775:UYS458775 VIN458775:VIO458775 VSJ458775:VSK458775 WCF458775:WCG458775 WMB458775:WMC458775 WVX458775:WVY458775 Z524311:AA524311 JL524311:JM524311 TH524311:TI524311 ADD524311:ADE524311 AMZ524311:ANA524311 AWV524311:AWW524311 BGR524311:BGS524311 BQN524311:BQO524311 CAJ524311:CAK524311 CKF524311:CKG524311 CUB524311:CUC524311 DDX524311:DDY524311 DNT524311:DNU524311 DXP524311:DXQ524311 EHL524311:EHM524311 ERH524311:ERI524311 FBD524311:FBE524311 FKZ524311:FLA524311 FUV524311:FUW524311 GER524311:GES524311 GON524311:GOO524311 GYJ524311:GYK524311 HIF524311:HIG524311 HSB524311:HSC524311 IBX524311:IBY524311 ILT524311:ILU524311 IVP524311:IVQ524311 JFL524311:JFM524311 JPH524311:JPI524311 JZD524311:JZE524311 KIZ524311:KJA524311 KSV524311:KSW524311 LCR524311:LCS524311 LMN524311:LMO524311 LWJ524311:LWK524311 MGF524311:MGG524311 MQB524311:MQC524311 MZX524311:MZY524311 NJT524311:NJU524311 NTP524311:NTQ524311 ODL524311:ODM524311 ONH524311:ONI524311 OXD524311:OXE524311 PGZ524311:PHA524311 PQV524311:PQW524311 QAR524311:QAS524311 QKN524311:QKO524311 QUJ524311:QUK524311 REF524311:REG524311 ROB524311:ROC524311 RXX524311:RXY524311 SHT524311:SHU524311 SRP524311:SRQ524311 TBL524311:TBM524311 TLH524311:TLI524311 TVD524311:TVE524311 UEZ524311:UFA524311 UOV524311:UOW524311 UYR524311:UYS524311 VIN524311:VIO524311 VSJ524311:VSK524311 WCF524311:WCG524311 WMB524311:WMC524311 WVX524311:WVY524311 Z589847:AA589847 JL589847:JM589847 TH589847:TI589847 ADD589847:ADE589847 AMZ589847:ANA589847 AWV589847:AWW589847 BGR589847:BGS589847 BQN589847:BQO589847 CAJ589847:CAK589847 CKF589847:CKG589847 CUB589847:CUC589847 DDX589847:DDY589847 DNT589847:DNU589847 DXP589847:DXQ589847 EHL589847:EHM589847 ERH589847:ERI589847 FBD589847:FBE589847 FKZ589847:FLA589847 FUV589847:FUW589847 GER589847:GES589847 GON589847:GOO589847 GYJ589847:GYK589847 HIF589847:HIG589847 HSB589847:HSC589847 IBX589847:IBY589847 ILT589847:ILU589847 IVP589847:IVQ589847 JFL589847:JFM589847 JPH589847:JPI589847 JZD589847:JZE589847 KIZ589847:KJA589847 KSV589847:KSW589847 LCR589847:LCS589847 LMN589847:LMO589847 LWJ589847:LWK589847 MGF589847:MGG589847 MQB589847:MQC589847 MZX589847:MZY589847 NJT589847:NJU589847 NTP589847:NTQ589847 ODL589847:ODM589847 ONH589847:ONI589847 OXD589847:OXE589847 PGZ589847:PHA589847 PQV589847:PQW589847 QAR589847:QAS589847 QKN589847:QKO589847 QUJ589847:QUK589847 REF589847:REG589847 ROB589847:ROC589847 RXX589847:RXY589847 SHT589847:SHU589847 SRP589847:SRQ589847 TBL589847:TBM589847 TLH589847:TLI589847 TVD589847:TVE589847 UEZ589847:UFA589847 UOV589847:UOW589847 UYR589847:UYS589847 VIN589847:VIO589847 VSJ589847:VSK589847 WCF589847:WCG589847 WMB589847:WMC589847 WVX589847:WVY589847 Z655383:AA655383 JL655383:JM655383 TH655383:TI655383 ADD655383:ADE655383 AMZ655383:ANA655383 AWV655383:AWW655383 BGR655383:BGS655383 BQN655383:BQO655383 CAJ655383:CAK655383 CKF655383:CKG655383 CUB655383:CUC655383 DDX655383:DDY655383 DNT655383:DNU655383 DXP655383:DXQ655383 EHL655383:EHM655383 ERH655383:ERI655383 FBD655383:FBE655383 FKZ655383:FLA655383 FUV655383:FUW655383 GER655383:GES655383 GON655383:GOO655383 GYJ655383:GYK655383 HIF655383:HIG655383 HSB655383:HSC655383 IBX655383:IBY655383 ILT655383:ILU655383 IVP655383:IVQ655383 JFL655383:JFM655383 JPH655383:JPI655383 JZD655383:JZE655383 KIZ655383:KJA655383 KSV655383:KSW655383 LCR655383:LCS655383 LMN655383:LMO655383 LWJ655383:LWK655383 MGF655383:MGG655383 MQB655383:MQC655383 MZX655383:MZY655383 NJT655383:NJU655383 NTP655383:NTQ655383 ODL655383:ODM655383 ONH655383:ONI655383 OXD655383:OXE655383 PGZ655383:PHA655383 PQV655383:PQW655383 QAR655383:QAS655383 QKN655383:QKO655383 QUJ655383:QUK655383 REF655383:REG655383 ROB655383:ROC655383 RXX655383:RXY655383 SHT655383:SHU655383 SRP655383:SRQ655383 TBL655383:TBM655383 TLH655383:TLI655383 TVD655383:TVE655383 UEZ655383:UFA655383 UOV655383:UOW655383 UYR655383:UYS655383 VIN655383:VIO655383 VSJ655383:VSK655383 WCF655383:WCG655383 WMB655383:WMC655383 WVX655383:WVY655383 Z720919:AA720919 JL720919:JM720919 TH720919:TI720919 ADD720919:ADE720919 AMZ720919:ANA720919 AWV720919:AWW720919 BGR720919:BGS720919 BQN720919:BQO720919 CAJ720919:CAK720919 CKF720919:CKG720919 CUB720919:CUC720919 DDX720919:DDY720919 DNT720919:DNU720919 DXP720919:DXQ720919 EHL720919:EHM720919 ERH720919:ERI720919 FBD720919:FBE720919 FKZ720919:FLA720919 FUV720919:FUW720919 GER720919:GES720919 GON720919:GOO720919 GYJ720919:GYK720919 HIF720919:HIG720919 HSB720919:HSC720919 IBX720919:IBY720919 ILT720919:ILU720919 IVP720919:IVQ720919 JFL720919:JFM720919 JPH720919:JPI720919 JZD720919:JZE720919 KIZ720919:KJA720919 KSV720919:KSW720919 LCR720919:LCS720919 LMN720919:LMO720919 LWJ720919:LWK720919 MGF720919:MGG720919 MQB720919:MQC720919 MZX720919:MZY720919 NJT720919:NJU720919 NTP720919:NTQ720919 ODL720919:ODM720919 ONH720919:ONI720919 OXD720919:OXE720919 PGZ720919:PHA720919 PQV720919:PQW720919 QAR720919:QAS720919 QKN720919:QKO720919 QUJ720919:QUK720919 REF720919:REG720919 ROB720919:ROC720919 RXX720919:RXY720919 SHT720919:SHU720919 SRP720919:SRQ720919 TBL720919:TBM720919 TLH720919:TLI720919 TVD720919:TVE720919 UEZ720919:UFA720919 UOV720919:UOW720919 UYR720919:UYS720919 VIN720919:VIO720919 VSJ720919:VSK720919 WCF720919:WCG720919 WMB720919:WMC720919 WVX720919:WVY720919 Z786455:AA786455 JL786455:JM786455 TH786455:TI786455 ADD786455:ADE786455 AMZ786455:ANA786455 AWV786455:AWW786455 BGR786455:BGS786455 BQN786455:BQO786455 CAJ786455:CAK786455 CKF786455:CKG786455 CUB786455:CUC786455 DDX786455:DDY786455 DNT786455:DNU786455 DXP786455:DXQ786455 EHL786455:EHM786455 ERH786455:ERI786455 FBD786455:FBE786455 FKZ786455:FLA786455 FUV786455:FUW786455 GER786455:GES786455 GON786455:GOO786455 GYJ786455:GYK786455 HIF786455:HIG786455 HSB786455:HSC786455 IBX786455:IBY786455 ILT786455:ILU786455 IVP786455:IVQ786455 JFL786455:JFM786455 JPH786455:JPI786455 JZD786455:JZE786455 KIZ786455:KJA786455 KSV786455:KSW786455 LCR786455:LCS786455 LMN786455:LMO786455 LWJ786455:LWK786455 MGF786455:MGG786455 MQB786455:MQC786455 MZX786455:MZY786455 NJT786455:NJU786455 NTP786455:NTQ786455 ODL786455:ODM786455 ONH786455:ONI786455 OXD786455:OXE786455 PGZ786455:PHA786455 PQV786455:PQW786455 QAR786455:QAS786455 QKN786455:QKO786455 QUJ786455:QUK786455 REF786455:REG786455 ROB786455:ROC786455 RXX786455:RXY786455 SHT786455:SHU786455 SRP786455:SRQ786455 TBL786455:TBM786455 TLH786455:TLI786455 TVD786455:TVE786455 UEZ786455:UFA786455 UOV786455:UOW786455 UYR786455:UYS786455 VIN786455:VIO786455 VSJ786455:VSK786455 WCF786455:WCG786455 WMB786455:WMC786455 WVX786455:WVY786455 Z851991:AA851991 JL851991:JM851991 TH851991:TI851991 ADD851991:ADE851991 AMZ851991:ANA851991 AWV851991:AWW851991 BGR851991:BGS851991 BQN851991:BQO851991 CAJ851991:CAK851991 CKF851991:CKG851991 CUB851991:CUC851991 DDX851991:DDY851991 DNT851991:DNU851991 DXP851991:DXQ851991 EHL851991:EHM851991 ERH851991:ERI851991 FBD851991:FBE851991 FKZ851991:FLA851991 FUV851991:FUW851991 GER851991:GES851991 GON851991:GOO851991 GYJ851991:GYK851991 HIF851991:HIG851991 HSB851991:HSC851991 IBX851991:IBY851991 ILT851991:ILU851991 IVP851991:IVQ851991 JFL851991:JFM851991 JPH851991:JPI851991 JZD851991:JZE851991 KIZ851991:KJA851991 KSV851991:KSW851991 LCR851991:LCS851991 LMN851991:LMO851991 LWJ851991:LWK851991 MGF851991:MGG851991 MQB851991:MQC851991 MZX851991:MZY851991 NJT851991:NJU851991 NTP851991:NTQ851991 ODL851991:ODM851991 ONH851991:ONI851991 OXD851991:OXE851991 PGZ851991:PHA851991 PQV851991:PQW851991 QAR851991:QAS851991 QKN851991:QKO851991 QUJ851991:QUK851991 REF851991:REG851991 ROB851991:ROC851991 RXX851991:RXY851991 SHT851991:SHU851991 SRP851991:SRQ851991 TBL851991:TBM851991 TLH851991:TLI851991 TVD851991:TVE851991 UEZ851991:UFA851991 UOV851991:UOW851991 UYR851991:UYS851991 VIN851991:VIO851991 VSJ851991:VSK851991 WCF851991:WCG851991 WMB851991:WMC851991 WVX851991:WVY851991 Z917527:AA917527 JL917527:JM917527 TH917527:TI917527 ADD917527:ADE917527 AMZ917527:ANA917527 AWV917527:AWW917527 BGR917527:BGS917527 BQN917527:BQO917527 CAJ917527:CAK917527 CKF917527:CKG917527 CUB917527:CUC917527 DDX917527:DDY917527 DNT917527:DNU917527 DXP917527:DXQ917527 EHL917527:EHM917527 ERH917527:ERI917527 FBD917527:FBE917527 FKZ917527:FLA917527 FUV917527:FUW917527 GER917527:GES917527 GON917527:GOO917527 GYJ917527:GYK917527 HIF917527:HIG917527 HSB917527:HSC917527 IBX917527:IBY917527 ILT917527:ILU917527 IVP917527:IVQ917527 JFL917527:JFM917527 JPH917527:JPI917527 JZD917527:JZE917527 KIZ917527:KJA917527 KSV917527:KSW917527 LCR917527:LCS917527 LMN917527:LMO917527 LWJ917527:LWK917527 MGF917527:MGG917527 MQB917527:MQC917527 MZX917527:MZY917527 NJT917527:NJU917527 NTP917527:NTQ917527 ODL917527:ODM917527 ONH917527:ONI917527 OXD917527:OXE917527 PGZ917527:PHA917527 PQV917527:PQW917527 QAR917527:QAS917527 QKN917527:QKO917527 QUJ917527:QUK917527 REF917527:REG917527 ROB917527:ROC917527 RXX917527:RXY917527 SHT917527:SHU917527 SRP917527:SRQ917527 TBL917527:TBM917527 TLH917527:TLI917527 TVD917527:TVE917527 UEZ917527:UFA917527 UOV917527:UOW917527 UYR917527:UYS917527 VIN917527:VIO917527 VSJ917527:VSK917527 WCF917527:WCG917527 WMB917527:WMC917527 WVX917527:WVY917527 Z983063:AA983063 JL983063:JM983063 TH983063:TI983063 ADD983063:ADE983063 AMZ983063:ANA983063 AWV983063:AWW983063 BGR983063:BGS983063 BQN983063:BQO983063 CAJ983063:CAK983063 CKF983063:CKG983063 CUB983063:CUC983063 DDX983063:DDY983063 DNT983063:DNU983063 DXP983063:DXQ983063 EHL983063:EHM983063 ERH983063:ERI983063 FBD983063:FBE983063 FKZ983063:FLA983063 FUV983063:FUW983063 GER983063:GES983063 GON983063:GOO983063 GYJ983063:GYK983063 HIF983063:HIG983063 HSB983063:HSC983063 IBX983063:IBY983063 ILT983063:ILU983063 IVP983063:IVQ983063 JFL983063:JFM983063 JPH983063:JPI983063 JZD983063:JZE983063 KIZ983063:KJA983063 KSV983063:KSW983063 LCR983063:LCS983063 LMN983063:LMO983063 LWJ983063:LWK983063 MGF983063:MGG983063 MQB983063:MQC983063 MZX983063:MZY983063 NJT983063:NJU983063 NTP983063:NTQ983063 ODL983063:ODM983063 ONH983063:ONI983063 OXD983063:OXE983063 PGZ983063:PHA983063 PQV983063:PQW983063 QAR983063:QAS983063 QKN983063:QKO983063 QUJ983063:QUK983063 REF983063:REG983063 ROB983063:ROC983063 RXX983063:RXY983063 SHT983063:SHU983063 SRP983063:SRQ983063 TBL983063:TBM983063 TLH983063:TLI983063 TVD983063:TVE983063 UEZ983063:UFA983063 UOV983063:UOW983063 UYR983063:UYS983063 VIN983063:VIO983063 VSJ983063:VSK983063 WCF983063:WCG983063 WMB983063:WMC983063 WVX983063:WVY983063">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WWE983059:WWE983063 JS19:JS23 TO19:TO23 ADK19:ADK23 ANG19:ANG23 AXC19:AXC23 BGY19:BGY23 BQU19:BQU23 CAQ19:CAQ23 CKM19:CKM23 CUI19:CUI23 DEE19:DEE23 DOA19:DOA23 DXW19:DXW23 EHS19:EHS23 ERO19:ERO23 FBK19:FBK23 FLG19:FLG23 FVC19:FVC23 GEY19:GEY23 GOU19:GOU23 GYQ19:GYQ23 HIM19:HIM23 HSI19:HSI23 ICE19:ICE23 IMA19:IMA23 IVW19:IVW23 JFS19:JFS23 JPO19:JPO23 JZK19:JZK23 KJG19:KJG23 KTC19:KTC23 LCY19:LCY23 LMU19:LMU23 LWQ19:LWQ23 MGM19:MGM23 MQI19:MQI23 NAE19:NAE23 NKA19:NKA23 NTW19:NTW23 ODS19:ODS23 ONO19:ONO23 OXK19:OXK23 PHG19:PHG23 PRC19:PRC23 QAY19:QAY23 QKU19:QKU23 QUQ19:QUQ23 REM19:REM23 ROI19:ROI23 RYE19:RYE23 SIA19:SIA23 SRW19:SRW23 TBS19:TBS23 TLO19:TLO23 TVK19:TVK23 UFG19:UFG23 UPC19:UPC23 UYY19:UYY23 VIU19:VIU23 VSQ19:VSQ23 WCM19:WCM23 WMI19:WMI23 WWE19:WWE23 AG65555:AG65559 JS65555:JS65559 TO65555:TO65559 ADK65555:ADK65559 ANG65555:ANG65559 AXC65555:AXC65559 BGY65555:BGY65559 BQU65555:BQU65559 CAQ65555:CAQ65559 CKM65555:CKM65559 CUI65555:CUI65559 DEE65555:DEE65559 DOA65555:DOA65559 DXW65555:DXW65559 EHS65555:EHS65559 ERO65555:ERO65559 FBK65555:FBK65559 FLG65555:FLG65559 FVC65555:FVC65559 GEY65555:GEY65559 GOU65555:GOU65559 GYQ65555:GYQ65559 HIM65555:HIM65559 HSI65555:HSI65559 ICE65555:ICE65559 IMA65555:IMA65559 IVW65555:IVW65559 JFS65555:JFS65559 JPO65555:JPO65559 JZK65555:JZK65559 KJG65555:KJG65559 KTC65555:KTC65559 LCY65555:LCY65559 LMU65555:LMU65559 LWQ65555:LWQ65559 MGM65555:MGM65559 MQI65555:MQI65559 NAE65555:NAE65559 NKA65555:NKA65559 NTW65555:NTW65559 ODS65555:ODS65559 ONO65555:ONO65559 OXK65555:OXK65559 PHG65555:PHG65559 PRC65555:PRC65559 QAY65555:QAY65559 QKU65555:QKU65559 QUQ65555:QUQ65559 REM65555:REM65559 ROI65555:ROI65559 RYE65555:RYE65559 SIA65555:SIA65559 SRW65555:SRW65559 TBS65555:TBS65559 TLO65555:TLO65559 TVK65555:TVK65559 UFG65555:UFG65559 UPC65555:UPC65559 UYY65555:UYY65559 VIU65555:VIU65559 VSQ65555:VSQ65559 WCM65555:WCM65559 WMI65555:WMI65559 WWE65555:WWE65559 AG131091:AG131095 JS131091:JS131095 TO131091:TO131095 ADK131091:ADK131095 ANG131091:ANG131095 AXC131091:AXC131095 BGY131091:BGY131095 BQU131091:BQU131095 CAQ131091:CAQ131095 CKM131091:CKM131095 CUI131091:CUI131095 DEE131091:DEE131095 DOA131091:DOA131095 DXW131091:DXW131095 EHS131091:EHS131095 ERO131091:ERO131095 FBK131091:FBK131095 FLG131091:FLG131095 FVC131091:FVC131095 GEY131091:GEY131095 GOU131091:GOU131095 GYQ131091:GYQ131095 HIM131091:HIM131095 HSI131091:HSI131095 ICE131091:ICE131095 IMA131091:IMA131095 IVW131091:IVW131095 JFS131091:JFS131095 JPO131091:JPO131095 JZK131091:JZK131095 KJG131091:KJG131095 KTC131091:KTC131095 LCY131091:LCY131095 LMU131091:LMU131095 LWQ131091:LWQ131095 MGM131091:MGM131095 MQI131091:MQI131095 NAE131091:NAE131095 NKA131091:NKA131095 NTW131091:NTW131095 ODS131091:ODS131095 ONO131091:ONO131095 OXK131091:OXK131095 PHG131091:PHG131095 PRC131091:PRC131095 QAY131091:QAY131095 QKU131091:QKU131095 QUQ131091:QUQ131095 REM131091:REM131095 ROI131091:ROI131095 RYE131091:RYE131095 SIA131091:SIA131095 SRW131091:SRW131095 TBS131091:TBS131095 TLO131091:TLO131095 TVK131091:TVK131095 UFG131091:UFG131095 UPC131091:UPC131095 UYY131091:UYY131095 VIU131091:VIU131095 VSQ131091:VSQ131095 WCM131091:WCM131095 WMI131091:WMI131095 WWE131091:WWE131095 AG196627:AG196631 JS196627:JS196631 TO196627:TO196631 ADK196627:ADK196631 ANG196627:ANG196631 AXC196627:AXC196631 BGY196627:BGY196631 BQU196627:BQU196631 CAQ196627:CAQ196631 CKM196627:CKM196631 CUI196627:CUI196631 DEE196627:DEE196631 DOA196627:DOA196631 DXW196627:DXW196631 EHS196627:EHS196631 ERO196627:ERO196631 FBK196627:FBK196631 FLG196627:FLG196631 FVC196627:FVC196631 GEY196627:GEY196631 GOU196627:GOU196631 GYQ196627:GYQ196631 HIM196627:HIM196631 HSI196627:HSI196631 ICE196627:ICE196631 IMA196627:IMA196631 IVW196627:IVW196631 JFS196627:JFS196631 JPO196627:JPO196631 JZK196627:JZK196631 KJG196627:KJG196631 KTC196627:KTC196631 LCY196627:LCY196631 LMU196627:LMU196631 LWQ196627:LWQ196631 MGM196627:MGM196631 MQI196627:MQI196631 NAE196627:NAE196631 NKA196627:NKA196631 NTW196627:NTW196631 ODS196627:ODS196631 ONO196627:ONO196631 OXK196627:OXK196631 PHG196627:PHG196631 PRC196627:PRC196631 QAY196627:QAY196631 QKU196627:QKU196631 QUQ196627:QUQ196631 REM196627:REM196631 ROI196627:ROI196631 RYE196627:RYE196631 SIA196627:SIA196631 SRW196627:SRW196631 TBS196627:TBS196631 TLO196627:TLO196631 TVK196627:TVK196631 UFG196627:UFG196631 UPC196627:UPC196631 UYY196627:UYY196631 VIU196627:VIU196631 VSQ196627:VSQ196631 WCM196627:WCM196631 WMI196627:WMI196631 WWE196627:WWE196631 AG262163:AG262167 JS262163:JS262167 TO262163:TO262167 ADK262163:ADK262167 ANG262163:ANG262167 AXC262163:AXC262167 BGY262163:BGY262167 BQU262163:BQU262167 CAQ262163:CAQ262167 CKM262163:CKM262167 CUI262163:CUI262167 DEE262163:DEE262167 DOA262163:DOA262167 DXW262163:DXW262167 EHS262163:EHS262167 ERO262163:ERO262167 FBK262163:FBK262167 FLG262163:FLG262167 FVC262163:FVC262167 GEY262163:GEY262167 GOU262163:GOU262167 GYQ262163:GYQ262167 HIM262163:HIM262167 HSI262163:HSI262167 ICE262163:ICE262167 IMA262163:IMA262167 IVW262163:IVW262167 JFS262163:JFS262167 JPO262163:JPO262167 JZK262163:JZK262167 KJG262163:KJG262167 KTC262163:KTC262167 LCY262163:LCY262167 LMU262163:LMU262167 LWQ262163:LWQ262167 MGM262163:MGM262167 MQI262163:MQI262167 NAE262163:NAE262167 NKA262163:NKA262167 NTW262163:NTW262167 ODS262163:ODS262167 ONO262163:ONO262167 OXK262163:OXK262167 PHG262163:PHG262167 PRC262163:PRC262167 QAY262163:QAY262167 QKU262163:QKU262167 QUQ262163:QUQ262167 REM262163:REM262167 ROI262163:ROI262167 RYE262163:RYE262167 SIA262163:SIA262167 SRW262163:SRW262167 TBS262163:TBS262167 TLO262163:TLO262167 TVK262163:TVK262167 UFG262163:UFG262167 UPC262163:UPC262167 UYY262163:UYY262167 VIU262163:VIU262167 VSQ262163:VSQ262167 WCM262163:WCM262167 WMI262163:WMI262167 WWE262163:WWE262167 AG327699:AG327703 JS327699:JS327703 TO327699:TO327703 ADK327699:ADK327703 ANG327699:ANG327703 AXC327699:AXC327703 BGY327699:BGY327703 BQU327699:BQU327703 CAQ327699:CAQ327703 CKM327699:CKM327703 CUI327699:CUI327703 DEE327699:DEE327703 DOA327699:DOA327703 DXW327699:DXW327703 EHS327699:EHS327703 ERO327699:ERO327703 FBK327699:FBK327703 FLG327699:FLG327703 FVC327699:FVC327703 GEY327699:GEY327703 GOU327699:GOU327703 GYQ327699:GYQ327703 HIM327699:HIM327703 HSI327699:HSI327703 ICE327699:ICE327703 IMA327699:IMA327703 IVW327699:IVW327703 JFS327699:JFS327703 JPO327699:JPO327703 JZK327699:JZK327703 KJG327699:KJG327703 KTC327699:KTC327703 LCY327699:LCY327703 LMU327699:LMU327703 LWQ327699:LWQ327703 MGM327699:MGM327703 MQI327699:MQI327703 NAE327699:NAE327703 NKA327699:NKA327703 NTW327699:NTW327703 ODS327699:ODS327703 ONO327699:ONO327703 OXK327699:OXK327703 PHG327699:PHG327703 PRC327699:PRC327703 QAY327699:QAY327703 QKU327699:QKU327703 QUQ327699:QUQ327703 REM327699:REM327703 ROI327699:ROI327703 RYE327699:RYE327703 SIA327699:SIA327703 SRW327699:SRW327703 TBS327699:TBS327703 TLO327699:TLO327703 TVK327699:TVK327703 UFG327699:UFG327703 UPC327699:UPC327703 UYY327699:UYY327703 VIU327699:VIU327703 VSQ327699:VSQ327703 WCM327699:WCM327703 WMI327699:WMI327703 WWE327699:WWE327703 AG393235:AG393239 JS393235:JS393239 TO393235:TO393239 ADK393235:ADK393239 ANG393235:ANG393239 AXC393235:AXC393239 BGY393235:BGY393239 BQU393235:BQU393239 CAQ393235:CAQ393239 CKM393235:CKM393239 CUI393235:CUI393239 DEE393235:DEE393239 DOA393235:DOA393239 DXW393235:DXW393239 EHS393235:EHS393239 ERO393235:ERO393239 FBK393235:FBK393239 FLG393235:FLG393239 FVC393235:FVC393239 GEY393235:GEY393239 GOU393235:GOU393239 GYQ393235:GYQ393239 HIM393235:HIM393239 HSI393235:HSI393239 ICE393235:ICE393239 IMA393235:IMA393239 IVW393235:IVW393239 JFS393235:JFS393239 JPO393235:JPO393239 JZK393235:JZK393239 KJG393235:KJG393239 KTC393235:KTC393239 LCY393235:LCY393239 LMU393235:LMU393239 LWQ393235:LWQ393239 MGM393235:MGM393239 MQI393235:MQI393239 NAE393235:NAE393239 NKA393235:NKA393239 NTW393235:NTW393239 ODS393235:ODS393239 ONO393235:ONO393239 OXK393235:OXK393239 PHG393235:PHG393239 PRC393235:PRC393239 QAY393235:QAY393239 QKU393235:QKU393239 QUQ393235:QUQ393239 REM393235:REM393239 ROI393235:ROI393239 RYE393235:RYE393239 SIA393235:SIA393239 SRW393235:SRW393239 TBS393235:TBS393239 TLO393235:TLO393239 TVK393235:TVK393239 UFG393235:UFG393239 UPC393235:UPC393239 UYY393235:UYY393239 VIU393235:VIU393239 VSQ393235:VSQ393239 WCM393235:WCM393239 WMI393235:WMI393239 WWE393235:WWE393239 AG458771:AG458775 JS458771:JS458775 TO458771:TO458775 ADK458771:ADK458775 ANG458771:ANG458775 AXC458771:AXC458775 BGY458771:BGY458775 BQU458771:BQU458775 CAQ458771:CAQ458775 CKM458771:CKM458775 CUI458771:CUI458775 DEE458771:DEE458775 DOA458771:DOA458775 DXW458771:DXW458775 EHS458771:EHS458775 ERO458771:ERO458775 FBK458771:FBK458775 FLG458771:FLG458775 FVC458771:FVC458775 GEY458771:GEY458775 GOU458771:GOU458775 GYQ458771:GYQ458775 HIM458771:HIM458775 HSI458771:HSI458775 ICE458771:ICE458775 IMA458771:IMA458775 IVW458771:IVW458775 JFS458771:JFS458775 JPO458771:JPO458775 JZK458771:JZK458775 KJG458771:KJG458775 KTC458771:KTC458775 LCY458771:LCY458775 LMU458771:LMU458775 LWQ458771:LWQ458775 MGM458771:MGM458775 MQI458771:MQI458775 NAE458771:NAE458775 NKA458771:NKA458775 NTW458771:NTW458775 ODS458771:ODS458775 ONO458771:ONO458775 OXK458771:OXK458775 PHG458771:PHG458775 PRC458771:PRC458775 QAY458771:QAY458775 QKU458771:QKU458775 QUQ458771:QUQ458775 REM458771:REM458775 ROI458771:ROI458775 RYE458771:RYE458775 SIA458771:SIA458775 SRW458771:SRW458775 TBS458771:TBS458775 TLO458771:TLO458775 TVK458771:TVK458775 UFG458771:UFG458775 UPC458771:UPC458775 UYY458771:UYY458775 VIU458771:VIU458775 VSQ458771:VSQ458775 WCM458771:WCM458775 WMI458771:WMI458775 WWE458771:WWE458775 AG524307:AG524311 JS524307:JS524311 TO524307:TO524311 ADK524307:ADK524311 ANG524307:ANG524311 AXC524307:AXC524311 BGY524307:BGY524311 BQU524307:BQU524311 CAQ524307:CAQ524311 CKM524307:CKM524311 CUI524307:CUI524311 DEE524307:DEE524311 DOA524307:DOA524311 DXW524307:DXW524311 EHS524307:EHS524311 ERO524307:ERO524311 FBK524307:FBK524311 FLG524307:FLG524311 FVC524307:FVC524311 GEY524307:GEY524311 GOU524307:GOU524311 GYQ524307:GYQ524311 HIM524307:HIM524311 HSI524307:HSI524311 ICE524307:ICE524311 IMA524307:IMA524311 IVW524307:IVW524311 JFS524307:JFS524311 JPO524307:JPO524311 JZK524307:JZK524311 KJG524307:KJG524311 KTC524307:KTC524311 LCY524307:LCY524311 LMU524307:LMU524311 LWQ524307:LWQ524311 MGM524307:MGM524311 MQI524307:MQI524311 NAE524307:NAE524311 NKA524307:NKA524311 NTW524307:NTW524311 ODS524307:ODS524311 ONO524307:ONO524311 OXK524307:OXK524311 PHG524307:PHG524311 PRC524307:PRC524311 QAY524307:QAY524311 QKU524307:QKU524311 QUQ524307:QUQ524311 REM524307:REM524311 ROI524307:ROI524311 RYE524307:RYE524311 SIA524307:SIA524311 SRW524307:SRW524311 TBS524307:TBS524311 TLO524307:TLO524311 TVK524307:TVK524311 UFG524307:UFG524311 UPC524307:UPC524311 UYY524307:UYY524311 VIU524307:VIU524311 VSQ524307:VSQ524311 WCM524307:WCM524311 WMI524307:WMI524311 WWE524307:WWE524311 AG589843:AG589847 JS589843:JS589847 TO589843:TO589847 ADK589843:ADK589847 ANG589843:ANG589847 AXC589843:AXC589847 BGY589843:BGY589847 BQU589843:BQU589847 CAQ589843:CAQ589847 CKM589843:CKM589847 CUI589843:CUI589847 DEE589843:DEE589847 DOA589843:DOA589847 DXW589843:DXW589847 EHS589843:EHS589847 ERO589843:ERO589847 FBK589843:FBK589847 FLG589843:FLG589847 FVC589843:FVC589847 GEY589843:GEY589847 GOU589843:GOU589847 GYQ589843:GYQ589847 HIM589843:HIM589847 HSI589843:HSI589847 ICE589843:ICE589847 IMA589843:IMA589847 IVW589843:IVW589847 JFS589843:JFS589847 JPO589843:JPO589847 JZK589843:JZK589847 KJG589843:KJG589847 KTC589843:KTC589847 LCY589843:LCY589847 LMU589843:LMU589847 LWQ589843:LWQ589847 MGM589843:MGM589847 MQI589843:MQI589847 NAE589843:NAE589847 NKA589843:NKA589847 NTW589843:NTW589847 ODS589843:ODS589847 ONO589843:ONO589847 OXK589843:OXK589847 PHG589843:PHG589847 PRC589843:PRC589847 QAY589843:QAY589847 QKU589843:QKU589847 QUQ589843:QUQ589847 REM589843:REM589847 ROI589843:ROI589847 RYE589843:RYE589847 SIA589843:SIA589847 SRW589843:SRW589847 TBS589843:TBS589847 TLO589843:TLO589847 TVK589843:TVK589847 UFG589843:UFG589847 UPC589843:UPC589847 UYY589843:UYY589847 VIU589843:VIU589847 VSQ589843:VSQ589847 WCM589843:WCM589847 WMI589843:WMI589847 WWE589843:WWE589847 AG655379:AG655383 JS655379:JS655383 TO655379:TO655383 ADK655379:ADK655383 ANG655379:ANG655383 AXC655379:AXC655383 BGY655379:BGY655383 BQU655379:BQU655383 CAQ655379:CAQ655383 CKM655379:CKM655383 CUI655379:CUI655383 DEE655379:DEE655383 DOA655379:DOA655383 DXW655379:DXW655383 EHS655379:EHS655383 ERO655379:ERO655383 FBK655379:FBK655383 FLG655379:FLG655383 FVC655379:FVC655383 GEY655379:GEY655383 GOU655379:GOU655383 GYQ655379:GYQ655383 HIM655379:HIM655383 HSI655379:HSI655383 ICE655379:ICE655383 IMA655379:IMA655383 IVW655379:IVW655383 JFS655379:JFS655383 JPO655379:JPO655383 JZK655379:JZK655383 KJG655379:KJG655383 KTC655379:KTC655383 LCY655379:LCY655383 LMU655379:LMU655383 LWQ655379:LWQ655383 MGM655379:MGM655383 MQI655379:MQI655383 NAE655379:NAE655383 NKA655379:NKA655383 NTW655379:NTW655383 ODS655379:ODS655383 ONO655379:ONO655383 OXK655379:OXK655383 PHG655379:PHG655383 PRC655379:PRC655383 QAY655379:QAY655383 QKU655379:QKU655383 QUQ655379:QUQ655383 REM655379:REM655383 ROI655379:ROI655383 RYE655379:RYE655383 SIA655379:SIA655383 SRW655379:SRW655383 TBS655379:TBS655383 TLO655379:TLO655383 TVK655379:TVK655383 UFG655379:UFG655383 UPC655379:UPC655383 UYY655379:UYY655383 VIU655379:VIU655383 VSQ655379:VSQ655383 WCM655379:WCM655383 WMI655379:WMI655383 WWE655379:WWE655383 AG720915:AG720919 JS720915:JS720919 TO720915:TO720919 ADK720915:ADK720919 ANG720915:ANG720919 AXC720915:AXC720919 BGY720915:BGY720919 BQU720915:BQU720919 CAQ720915:CAQ720919 CKM720915:CKM720919 CUI720915:CUI720919 DEE720915:DEE720919 DOA720915:DOA720919 DXW720915:DXW720919 EHS720915:EHS720919 ERO720915:ERO720919 FBK720915:FBK720919 FLG720915:FLG720919 FVC720915:FVC720919 GEY720915:GEY720919 GOU720915:GOU720919 GYQ720915:GYQ720919 HIM720915:HIM720919 HSI720915:HSI720919 ICE720915:ICE720919 IMA720915:IMA720919 IVW720915:IVW720919 JFS720915:JFS720919 JPO720915:JPO720919 JZK720915:JZK720919 KJG720915:KJG720919 KTC720915:KTC720919 LCY720915:LCY720919 LMU720915:LMU720919 LWQ720915:LWQ720919 MGM720915:MGM720919 MQI720915:MQI720919 NAE720915:NAE720919 NKA720915:NKA720919 NTW720915:NTW720919 ODS720915:ODS720919 ONO720915:ONO720919 OXK720915:OXK720919 PHG720915:PHG720919 PRC720915:PRC720919 QAY720915:QAY720919 QKU720915:QKU720919 QUQ720915:QUQ720919 REM720915:REM720919 ROI720915:ROI720919 RYE720915:RYE720919 SIA720915:SIA720919 SRW720915:SRW720919 TBS720915:TBS720919 TLO720915:TLO720919 TVK720915:TVK720919 UFG720915:UFG720919 UPC720915:UPC720919 UYY720915:UYY720919 VIU720915:VIU720919 VSQ720915:VSQ720919 WCM720915:WCM720919 WMI720915:WMI720919 WWE720915:WWE720919 AG786451:AG786455 JS786451:JS786455 TO786451:TO786455 ADK786451:ADK786455 ANG786451:ANG786455 AXC786451:AXC786455 BGY786451:BGY786455 BQU786451:BQU786455 CAQ786451:CAQ786455 CKM786451:CKM786455 CUI786451:CUI786455 DEE786451:DEE786455 DOA786451:DOA786455 DXW786451:DXW786455 EHS786451:EHS786455 ERO786451:ERO786455 FBK786451:FBK786455 FLG786451:FLG786455 FVC786451:FVC786455 GEY786451:GEY786455 GOU786451:GOU786455 GYQ786451:GYQ786455 HIM786451:HIM786455 HSI786451:HSI786455 ICE786451:ICE786455 IMA786451:IMA786455 IVW786451:IVW786455 JFS786451:JFS786455 JPO786451:JPO786455 JZK786451:JZK786455 KJG786451:KJG786455 KTC786451:KTC786455 LCY786451:LCY786455 LMU786451:LMU786455 LWQ786451:LWQ786455 MGM786451:MGM786455 MQI786451:MQI786455 NAE786451:NAE786455 NKA786451:NKA786455 NTW786451:NTW786455 ODS786451:ODS786455 ONO786451:ONO786455 OXK786451:OXK786455 PHG786451:PHG786455 PRC786451:PRC786455 QAY786451:QAY786455 QKU786451:QKU786455 QUQ786451:QUQ786455 REM786451:REM786455 ROI786451:ROI786455 RYE786451:RYE786455 SIA786451:SIA786455 SRW786451:SRW786455 TBS786451:TBS786455 TLO786451:TLO786455 TVK786451:TVK786455 UFG786451:UFG786455 UPC786451:UPC786455 UYY786451:UYY786455 VIU786451:VIU786455 VSQ786451:VSQ786455 WCM786451:WCM786455 WMI786451:WMI786455 WWE786451:WWE786455 AG851987:AG851991 JS851987:JS851991 TO851987:TO851991 ADK851987:ADK851991 ANG851987:ANG851991 AXC851987:AXC851991 BGY851987:BGY851991 BQU851987:BQU851991 CAQ851987:CAQ851991 CKM851987:CKM851991 CUI851987:CUI851991 DEE851987:DEE851991 DOA851987:DOA851991 DXW851987:DXW851991 EHS851987:EHS851991 ERO851987:ERO851991 FBK851987:FBK851991 FLG851987:FLG851991 FVC851987:FVC851991 GEY851987:GEY851991 GOU851987:GOU851991 GYQ851987:GYQ851991 HIM851987:HIM851991 HSI851987:HSI851991 ICE851987:ICE851991 IMA851987:IMA851991 IVW851987:IVW851991 JFS851987:JFS851991 JPO851987:JPO851991 JZK851987:JZK851991 KJG851987:KJG851991 KTC851987:KTC851991 LCY851987:LCY851991 LMU851987:LMU851991 LWQ851987:LWQ851991 MGM851987:MGM851991 MQI851987:MQI851991 NAE851987:NAE851991 NKA851987:NKA851991 NTW851987:NTW851991 ODS851987:ODS851991 ONO851987:ONO851991 OXK851987:OXK851991 PHG851987:PHG851991 PRC851987:PRC851991 QAY851987:QAY851991 QKU851987:QKU851991 QUQ851987:QUQ851991 REM851987:REM851991 ROI851987:ROI851991 RYE851987:RYE851991 SIA851987:SIA851991 SRW851987:SRW851991 TBS851987:TBS851991 TLO851987:TLO851991 TVK851987:TVK851991 UFG851987:UFG851991 UPC851987:UPC851991 UYY851987:UYY851991 VIU851987:VIU851991 VSQ851987:VSQ851991 WCM851987:WCM851991 WMI851987:WMI851991 WWE851987:WWE851991 AG917523:AG917527 JS917523:JS917527 TO917523:TO917527 ADK917523:ADK917527 ANG917523:ANG917527 AXC917523:AXC917527 BGY917523:BGY917527 BQU917523:BQU917527 CAQ917523:CAQ917527 CKM917523:CKM917527 CUI917523:CUI917527 DEE917523:DEE917527 DOA917523:DOA917527 DXW917523:DXW917527 EHS917523:EHS917527 ERO917523:ERO917527 FBK917523:FBK917527 FLG917523:FLG917527 FVC917523:FVC917527 GEY917523:GEY917527 GOU917523:GOU917527 GYQ917523:GYQ917527 HIM917523:HIM917527 HSI917523:HSI917527 ICE917523:ICE917527 IMA917523:IMA917527 IVW917523:IVW917527 JFS917523:JFS917527 JPO917523:JPO917527 JZK917523:JZK917527 KJG917523:KJG917527 KTC917523:KTC917527 LCY917523:LCY917527 LMU917523:LMU917527 LWQ917523:LWQ917527 MGM917523:MGM917527 MQI917523:MQI917527 NAE917523:NAE917527 NKA917523:NKA917527 NTW917523:NTW917527 ODS917523:ODS917527 ONO917523:ONO917527 OXK917523:OXK917527 PHG917523:PHG917527 PRC917523:PRC917527 QAY917523:QAY917527 QKU917523:QKU917527 QUQ917523:QUQ917527 REM917523:REM917527 ROI917523:ROI917527 RYE917523:RYE917527 SIA917523:SIA917527 SRW917523:SRW917527 TBS917523:TBS917527 TLO917523:TLO917527 TVK917523:TVK917527 UFG917523:UFG917527 UPC917523:UPC917527 UYY917523:UYY917527 VIU917523:VIU917527 VSQ917523:VSQ917527 WCM917523:WCM917527 WMI917523:WMI917527 WWE917523:WWE917527 AG983059:AG983063 JS983059:JS983063 TO983059:TO983063 ADK983059:ADK983063 ANG983059:ANG983063 AXC983059:AXC983063 BGY983059:BGY983063 BQU983059:BQU983063 CAQ983059:CAQ983063 CKM983059:CKM983063 CUI983059:CUI983063 DEE983059:DEE983063 DOA983059:DOA983063 DXW983059:DXW983063 EHS983059:EHS983063 ERO983059:ERO983063 FBK983059:FBK983063 FLG983059:FLG983063 FVC983059:FVC983063 GEY983059:GEY983063 GOU983059:GOU983063 GYQ983059:GYQ983063 HIM983059:HIM983063 HSI983059:HSI983063 ICE983059:ICE983063 IMA983059:IMA983063 IVW983059:IVW983063 JFS983059:JFS983063 JPO983059:JPO983063 JZK983059:JZK983063 KJG983059:KJG983063 KTC983059:KTC983063 LCY983059:LCY983063 LMU983059:LMU983063 LWQ983059:LWQ983063 MGM983059:MGM983063 MQI983059:MQI983063 NAE983059:NAE983063 NKA983059:NKA983063 NTW983059:NTW983063 ODS983059:ODS983063 ONO983059:ONO983063 OXK983059:OXK983063 PHG983059:PHG983063 PRC983059:PRC983063 QAY983059:QAY983063 QKU983059:QKU983063 QUQ983059:QUQ983063 REM983059:REM983063 ROI983059:ROI983063 RYE983059:RYE983063 SIA983059:SIA983063 SRW983059:SRW983063 TBS983059:TBS983063 TLO983059:TLO983063 TVK983059:TVK983063 UFG983059:UFG983063 UPC983059:UPC983063 UYY983059:UYY983063 VIU983059:VIU983063 VSQ983059:VSQ983063 WCM983059:WCM983063 WMI983059:WMI983063">
      <formula1>900</formula1>
    </dataValidation>
    <dataValidation allowBlank="1" showInputMessage="1" showErrorMessage="1" prompt="Для выбора выполните двойной щелчок левой клавиши мыши по соответствующей ячейке." sqref="V23 JH23 TD23 ACZ23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V65559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131095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196631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V262167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327703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393239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458775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524311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589847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655383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720919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786455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V851991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V917527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V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WVT983063 R2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R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R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R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R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R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R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R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R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R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R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R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R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R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R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R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WVP983063 N23 IZ23 SV23 ACR23 AMN23 AWJ23 BGF23 BQB23 BZX23 CJT23 CTP23 DDL23 DNH23 DXD23 EGZ23 EQV23 FAR23 FKN23 FUJ23 GEF23 GOB23 GXX23 HHT23 HRP23 IBL23 ILH23 IVD23 JEZ23 JOV23 JYR23 KIN23 KSJ23 LCF23 LMB23 LVX23 MFT23 MPP23 MZL23 NJH23 NTD23 OCZ23 OMV23 OWR23 PGN23 PQJ23 QAF23 QKB23 QTX23 RDT23 RNP23 RXL23 SHH23 SRD23 TAZ23 TKV23 TUR23 UEN23 UOJ23 UYF23 VIB23 VRX23 WBT23 WLP23 WVL23 N65559 IZ65559 SV65559 ACR65559 AMN65559 AWJ65559 BGF65559 BQB65559 BZX65559 CJT65559 CTP65559 DDL65559 DNH65559 DXD65559 EGZ65559 EQV65559 FAR65559 FKN65559 FUJ65559 GEF65559 GOB65559 GXX65559 HHT65559 HRP65559 IBL65559 ILH65559 IVD65559 JEZ65559 JOV65559 JYR65559 KIN65559 KSJ65559 LCF65559 LMB65559 LVX65559 MFT65559 MPP65559 MZL65559 NJH65559 NTD65559 OCZ65559 OMV65559 OWR65559 PGN65559 PQJ65559 QAF65559 QKB65559 QTX65559 RDT65559 RNP65559 RXL65559 SHH65559 SRD65559 TAZ65559 TKV65559 TUR65559 UEN65559 UOJ65559 UYF65559 VIB65559 VRX65559 WBT65559 WLP65559 WVL65559 N131095 IZ131095 SV131095 ACR131095 AMN131095 AWJ131095 BGF131095 BQB131095 BZX131095 CJT131095 CTP131095 DDL131095 DNH131095 DXD131095 EGZ131095 EQV131095 FAR131095 FKN131095 FUJ131095 GEF131095 GOB131095 GXX131095 HHT131095 HRP131095 IBL131095 ILH131095 IVD131095 JEZ131095 JOV131095 JYR131095 KIN131095 KSJ131095 LCF131095 LMB131095 LVX131095 MFT131095 MPP131095 MZL131095 NJH131095 NTD131095 OCZ131095 OMV131095 OWR131095 PGN131095 PQJ131095 QAF131095 QKB131095 QTX131095 RDT131095 RNP131095 RXL131095 SHH131095 SRD131095 TAZ131095 TKV131095 TUR131095 UEN131095 UOJ131095 UYF131095 VIB131095 VRX131095 WBT131095 WLP131095 WVL131095 N196631 IZ196631 SV196631 ACR196631 AMN196631 AWJ196631 BGF196631 BQB196631 BZX196631 CJT196631 CTP196631 DDL196631 DNH196631 DXD196631 EGZ196631 EQV196631 FAR196631 FKN196631 FUJ196631 GEF196631 GOB196631 GXX196631 HHT196631 HRP196631 IBL196631 ILH196631 IVD196631 JEZ196631 JOV196631 JYR196631 KIN196631 KSJ196631 LCF196631 LMB196631 LVX196631 MFT196631 MPP196631 MZL196631 NJH196631 NTD196631 OCZ196631 OMV196631 OWR196631 PGN196631 PQJ196631 QAF196631 QKB196631 QTX196631 RDT196631 RNP196631 RXL196631 SHH196631 SRD196631 TAZ196631 TKV196631 TUR196631 UEN196631 UOJ196631 UYF196631 VIB196631 VRX196631 WBT196631 WLP196631 WVL196631 N262167 IZ262167 SV262167 ACR262167 AMN262167 AWJ262167 BGF262167 BQB262167 BZX262167 CJT262167 CTP262167 DDL262167 DNH262167 DXD262167 EGZ262167 EQV262167 FAR262167 FKN262167 FUJ262167 GEF262167 GOB262167 GXX262167 HHT262167 HRP262167 IBL262167 ILH262167 IVD262167 JEZ262167 JOV262167 JYR262167 KIN262167 KSJ262167 LCF262167 LMB262167 LVX262167 MFT262167 MPP262167 MZL262167 NJH262167 NTD262167 OCZ262167 OMV262167 OWR262167 PGN262167 PQJ262167 QAF262167 QKB262167 QTX262167 RDT262167 RNP262167 RXL262167 SHH262167 SRD262167 TAZ262167 TKV262167 TUR262167 UEN262167 UOJ262167 UYF262167 VIB262167 VRX262167 WBT262167 WLP262167 WVL262167 N327703 IZ327703 SV327703 ACR327703 AMN327703 AWJ327703 BGF327703 BQB327703 BZX327703 CJT327703 CTP327703 DDL327703 DNH327703 DXD327703 EGZ327703 EQV327703 FAR327703 FKN327703 FUJ327703 GEF327703 GOB327703 GXX327703 HHT327703 HRP327703 IBL327703 ILH327703 IVD327703 JEZ327703 JOV327703 JYR327703 KIN327703 KSJ327703 LCF327703 LMB327703 LVX327703 MFT327703 MPP327703 MZL327703 NJH327703 NTD327703 OCZ327703 OMV327703 OWR327703 PGN327703 PQJ327703 QAF327703 QKB327703 QTX327703 RDT327703 RNP327703 RXL327703 SHH327703 SRD327703 TAZ327703 TKV327703 TUR327703 UEN327703 UOJ327703 UYF327703 VIB327703 VRX327703 WBT327703 WLP327703 WVL327703 N393239 IZ393239 SV393239 ACR393239 AMN393239 AWJ393239 BGF393239 BQB393239 BZX393239 CJT393239 CTP393239 DDL393239 DNH393239 DXD393239 EGZ393239 EQV393239 FAR393239 FKN393239 FUJ393239 GEF393239 GOB393239 GXX393239 HHT393239 HRP393239 IBL393239 ILH393239 IVD393239 JEZ393239 JOV393239 JYR393239 KIN393239 KSJ393239 LCF393239 LMB393239 LVX393239 MFT393239 MPP393239 MZL393239 NJH393239 NTD393239 OCZ393239 OMV393239 OWR393239 PGN393239 PQJ393239 QAF393239 QKB393239 QTX393239 RDT393239 RNP393239 RXL393239 SHH393239 SRD393239 TAZ393239 TKV393239 TUR393239 UEN393239 UOJ393239 UYF393239 VIB393239 VRX393239 WBT393239 WLP393239 WVL393239 N458775 IZ458775 SV458775 ACR458775 AMN458775 AWJ458775 BGF458775 BQB458775 BZX458775 CJT458775 CTP458775 DDL458775 DNH458775 DXD458775 EGZ458775 EQV458775 FAR458775 FKN458775 FUJ458775 GEF458775 GOB458775 GXX458775 HHT458775 HRP458775 IBL458775 ILH458775 IVD458775 JEZ458775 JOV458775 JYR458775 KIN458775 KSJ458775 LCF458775 LMB458775 LVX458775 MFT458775 MPP458775 MZL458775 NJH458775 NTD458775 OCZ458775 OMV458775 OWR458775 PGN458775 PQJ458775 QAF458775 QKB458775 QTX458775 RDT458775 RNP458775 RXL458775 SHH458775 SRD458775 TAZ458775 TKV458775 TUR458775 UEN458775 UOJ458775 UYF458775 VIB458775 VRX458775 WBT458775 WLP458775 WVL458775 N524311 IZ524311 SV524311 ACR524311 AMN524311 AWJ524311 BGF524311 BQB524311 BZX524311 CJT524311 CTP524311 DDL524311 DNH524311 DXD524311 EGZ524311 EQV524311 FAR524311 FKN524311 FUJ524311 GEF524311 GOB524311 GXX524311 HHT524311 HRP524311 IBL524311 ILH524311 IVD524311 JEZ524311 JOV524311 JYR524311 KIN524311 KSJ524311 LCF524311 LMB524311 LVX524311 MFT524311 MPP524311 MZL524311 NJH524311 NTD524311 OCZ524311 OMV524311 OWR524311 PGN524311 PQJ524311 QAF524311 QKB524311 QTX524311 RDT524311 RNP524311 RXL524311 SHH524311 SRD524311 TAZ524311 TKV524311 TUR524311 UEN524311 UOJ524311 UYF524311 VIB524311 VRX524311 WBT524311 WLP524311 WVL524311 N589847 IZ589847 SV589847 ACR589847 AMN589847 AWJ589847 BGF589847 BQB589847 BZX589847 CJT589847 CTP589847 DDL589847 DNH589847 DXD589847 EGZ589847 EQV589847 FAR589847 FKN589847 FUJ589847 GEF589847 GOB589847 GXX589847 HHT589847 HRP589847 IBL589847 ILH589847 IVD589847 JEZ589847 JOV589847 JYR589847 KIN589847 KSJ589847 LCF589847 LMB589847 LVX589847 MFT589847 MPP589847 MZL589847 NJH589847 NTD589847 OCZ589847 OMV589847 OWR589847 PGN589847 PQJ589847 QAF589847 QKB589847 QTX589847 RDT589847 RNP589847 RXL589847 SHH589847 SRD589847 TAZ589847 TKV589847 TUR589847 UEN589847 UOJ589847 UYF589847 VIB589847 VRX589847 WBT589847 WLP589847 WVL589847 N655383 IZ655383 SV655383 ACR655383 AMN655383 AWJ655383 BGF655383 BQB655383 BZX655383 CJT655383 CTP655383 DDL655383 DNH655383 DXD655383 EGZ655383 EQV655383 FAR655383 FKN655383 FUJ655383 GEF655383 GOB655383 GXX655383 HHT655383 HRP655383 IBL655383 ILH655383 IVD655383 JEZ655383 JOV655383 JYR655383 KIN655383 KSJ655383 LCF655383 LMB655383 LVX655383 MFT655383 MPP655383 MZL655383 NJH655383 NTD655383 OCZ655383 OMV655383 OWR655383 PGN655383 PQJ655383 QAF655383 QKB655383 QTX655383 RDT655383 RNP655383 RXL655383 SHH655383 SRD655383 TAZ655383 TKV655383 TUR655383 UEN655383 UOJ655383 UYF655383 VIB655383 VRX655383 WBT655383 WLP655383 WVL655383 N720919 IZ720919 SV720919 ACR720919 AMN720919 AWJ720919 BGF720919 BQB720919 BZX720919 CJT720919 CTP720919 DDL720919 DNH720919 DXD720919 EGZ720919 EQV720919 FAR720919 FKN720919 FUJ720919 GEF720919 GOB720919 GXX720919 HHT720919 HRP720919 IBL720919 ILH720919 IVD720919 JEZ720919 JOV720919 JYR720919 KIN720919 KSJ720919 LCF720919 LMB720919 LVX720919 MFT720919 MPP720919 MZL720919 NJH720919 NTD720919 OCZ720919 OMV720919 OWR720919 PGN720919 PQJ720919 QAF720919 QKB720919 QTX720919 RDT720919 RNP720919 RXL720919 SHH720919 SRD720919 TAZ720919 TKV720919 TUR720919 UEN720919 UOJ720919 UYF720919 VIB720919 VRX720919 WBT720919 WLP720919 WVL720919 N786455 IZ786455 SV786455 ACR786455 AMN786455 AWJ786455 BGF786455 BQB786455 BZX786455 CJT786455 CTP786455 DDL786455 DNH786455 DXD786455 EGZ786455 EQV786455 FAR786455 FKN786455 FUJ786455 GEF786455 GOB786455 GXX786455 HHT786455 HRP786455 IBL786455 ILH786455 IVD786455 JEZ786455 JOV786455 JYR786455 KIN786455 KSJ786455 LCF786455 LMB786455 LVX786455 MFT786455 MPP786455 MZL786455 NJH786455 NTD786455 OCZ786455 OMV786455 OWR786455 PGN786455 PQJ786455 QAF786455 QKB786455 QTX786455 RDT786455 RNP786455 RXL786455 SHH786455 SRD786455 TAZ786455 TKV786455 TUR786455 UEN786455 UOJ786455 UYF786455 VIB786455 VRX786455 WBT786455 WLP786455 WVL786455 N851991 IZ851991 SV851991 ACR851991 AMN851991 AWJ851991 BGF851991 BQB851991 BZX851991 CJT851991 CTP851991 DDL851991 DNH851991 DXD851991 EGZ851991 EQV851991 FAR851991 FKN851991 FUJ851991 GEF851991 GOB851991 GXX851991 HHT851991 HRP851991 IBL851991 ILH851991 IVD851991 JEZ851991 JOV851991 JYR851991 KIN851991 KSJ851991 LCF851991 LMB851991 LVX851991 MFT851991 MPP851991 MZL851991 NJH851991 NTD851991 OCZ851991 OMV851991 OWR851991 PGN851991 PQJ851991 QAF851991 QKB851991 QTX851991 RDT851991 RNP851991 RXL851991 SHH851991 SRD851991 TAZ851991 TKV851991 TUR851991 UEN851991 UOJ851991 UYF851991 VIB851991 VRX851991 WBT851991 WLP851991 WVL851991 N917527 IZ917527 SV917527 ACR917527 AMN917527 AWJ917527 BGF917527 BQB917527 BZX917527 CJT917527 CTP917527 DDL917527 DNH917527 DXD917527 EGZ917527 EQV917527 FAR917527 FKN917527 FUJ917527 GEF917527 GOB917527 GXX917527 HHT917527 HRP917527 IBL917527 ILH917527 IVD917527 JEZ917527 JOV917527 JYR917527 KIN917527 KSJ917527 LCF917527 LMB917527 LVX917527 MFT917527 MPP917527 MZL917527 NJH917527 NTD917527 OCZ917527 OMV917527 OWR917527 PGN917527 PQJ917527 QAF917527 QKB917527 QTX917527 RDT917527 RNP917527 RXL917527 SHH917527 SRD917527 TAZ917527 TKV917527 TUR917527 UEN917527 UOJ917527 UYF917527 VIB917527 VRX917527 WBT917527 WLP917527 WVL917527 N983063 IZ983063 SV983063 ACR983063 AMN983063 AWJ983063 BGF983063 BQB983063 BZX983063 CJT983063 CTP983063 DDL983063 DNH983063 DXD983063 EGZ983063 EQV983063 FAR983063 FKN983063 FUJ983063 GEF983063 GOB983063 GXX983063 HHT983063 HRP983063 IBL983063 ILH983063 IVD983063 JEZ983063 JOV983063 JYR983063 KIN983063 KSJ983063 LCF983063 LMB983063 LVX983063 MFT983063 MPP983063 MZL983063 NJH983063 NTD983063 OCZ983063 OMV983063 OWR983063 PGN983063 PQJ983063 QAF983063 QKB983063 QTX983063 RDT983063 RNP983063 RXL983063 SHH983063 SRD983063 TAZ983063 TKV983063 TUR983063 UEN983063 UOJ983063 UYF983063 VIB983063 VRX983063 WBT983063 WLP983063 WVL983063 AC23:AC24 JO23:JO24 TK23:TK24 ADG23:ADG24 ANC23:ANC24 AWY23:AWY24 BGU23:BGU24 BQQ23:BQQ24 CAM23:CAM24 CKI23:CKI24 CUE23:CUE24 DEA23:DEA24 DNW23:DNW24 DXS23:DXS24 EHO23:EHO24 ERK23:ERK24 FBG23:FBG24 FLC23:FLC24 FUY23:FUY24 GEU23:GEU24 GOQ23:GOQ24 GYM23:GYM24 HII23:HII24 HSE23:HSE24 ICA23:ICA24 ILW23:ILW24 IVS23:IVS24 JFO23:JFO24 JPK23:JPK24 JZG23:JZG24 KJC23:KJC24 KSY23:KSY24 LCU23:LCU24 LMQ23:LMQ24 LWM23:LWM24 MGI23:MGI24 MQE23:MQE24 NAA23:NAA24 NJW23:NJW24 NTS23:NTS24 ODO23:ODO24 ONK23:ONK24 OXG23:OXG24 PHC23:PHC24 PQY23:PQY24 QAU23:QAU24 QKQ23:QKQ24 QUM23:QUM24 REI23:REI24 ROE23:ROE24 RYA23:RYA24 SHW23:SHW24 SRS23:SRS24 TBO23:TBO24 TLK23:TLK24 TVG23:TVG24 UFC23:UFC24 UOY23:UOY24 UYU23:UYU24 VIQ23:VIQ24 VSM23:VSM24 WCI23:WCI24 WME23:WME24 WWA23:WWA24 AC65559:AC65560 JO65559:JO65560 TK65559:TK65560 ADG65559:ADG65560 ANC65559:ANC65560 AWY65559:AWY65560 BGU65559:BGU65560 BQQ65559:BQQ65560 CAM65559:CAM65560 CKI65559:CKI65560 CUE65559:CUE65560 DEA65559:DEA65560 DNW65559:DNW65560 DXS65559:DXS65560 EHO65559:EHO65560 ERK65559:ERK65560 FBG65559:FBG65560 FLC65559:FLC65560 FUY65559:FUY65560 GEU65559:GEU65560 GOQ65559:GOQ65560 GYM65559:GYM65560 HII65559:HII65560 HSE65559:HSE65560 ICA65559:ICA65560 ILW65559:ILW65560 IVS65559:IVS65560 JFO65559:JFO65560 JPK65559:JPK65560 JZG65559:JZG65560 KJC65559:KJC65560 KSY65559:KSY65560 LCU65559:LCU65560 LMQ65559:LMQ65560 LWM65559:LWM65560 MGI65559:MGI65560 MQE65559:MQE65560 NAA65559:NAA65560 NJW65559:NJW65560 NTS65559:NTS65560 ODO65559:ODO65560 ONK65559:ONK65560 OXG65559:OXG65560 PHC65559:PHC65560 PQY65559:PQY65560 QAU65559:QAU65560 QKQ65559:QKQ65560 QUM65559:QUM65560 REI65559:REI65560 ROE65559:ROE65560 RYA65559:RYA65560 SHW65559:SHW65560 SRS65559:SRS65560 TBO65559:TBO65560 TLK65559:TLK65560 TVG65559:TVG65560 UFC65559:UFC65560 UOY65559:UOY65560 UYU65559:UYU65560 VIQ65559:VIQ65560 VSM65559:VSM65560 WCI65559:WCI65560 WME65559:WME65560 WWA65559:WWA65560 AC131095:AC131096 JO131095:JO131096 TK131095:TK131096 ADG131095:ADG131096 ANC131095:ANC131096 AWY131095:AWY131096 BGU131095:BGU131096 BQQ131095:BQQ131096 CAM131095:CAM131096 CKI131095:CKI131096 CUE131095:CUE131096 DEA131095:DEA131096 DNW131095:DNW131096 DXS131095:DXS131096 EHO131095:EHO131096 ERK131095:ERK131096 FBG131095:FBG131096 FLC131095:FLC131096 FUY131095:FUY131096 GEU131095:GEU131096 GOQ131095:GOQ131096 GYM131095:GYM131096 HII131095:HII131096 HSE131095:HSE131096 ICA131095:ICA131096 ILW131095:ILW131096 IVS131095:IVS131096 JFO131095:JFO131096 JPK131095:JPK131096 JZG131095:JZG131096 KJC131095:KJC131096 KSY131095:KSY131096 LCU131095:LCU131096 LMQ131095:LMQ131096 LWM131095:LWM131096 MGI131095:MGI131096 MQE131095:MQE131096 NAA131095:NAA131096 NJW131095:NJW131096 NTS131095:NTS131096 ODO131095:ODO131096 ONK131095:ONK131096 OXG131095:OXG131096 PHC131095:PHC131096 PQY131095:PQY131096 QAU131095:QAU131096 QKQ131095:QKQ131096 QUM131095:QUM131096 REI131095:REI131096 ROE131095:ROE131096 RYA131095:RYA131096 SHW131095:SHW131096 SRS131095:SRS131096 TBO131095:TBO131096 TLK131095:TLK131096 TVG131095:TVG131096 UFC131095:UFC131096 UOY131095:UOY131096 UYU131095:UYU131096 VIQ131095:VIQ131096 VSM131095:VSM131096 WCI131095:WCI131096 WME131095:WME131096 WWA131095:WWA131096 AC196631:AC196632 JO196631:JO196632 TK196631:TK196632 ADG196631:ADG196632 ANC196631:ANC196632 AWY196631:AWY196632 BGU196631:BGU196632 BQQ196631:BQQ196632 CAM196631:CAM196632 CKI196631:CKI196632 CUE196631:CUE196632 DEA196631:DEA196632 DNW196631:DNW196632 DXS196631:DXS196632 EHO196631:EHO196632 ERK196631:ERK196632 FBG196631:FBG196632 FLC196631:FLC196632 FUY196631:FUY196632 GEU196631:GEU196632 GOQ196631:GOQ196632 GYM196631:GYM196632 HII196631:HII196632 HSE196631:HSE196632 ICA196631:ICA196632 ILW196631:ILW196632 IVS196631:IVS196632 JFO196631:JFO196632 JPK196631:JPK196632 JZG196631:JZG196632 KJC196631:KJC196632 KSY196631:KSY196632 LCU196631:LCU196632 LMQ196631:LMQ196632 LWM196631:LWM196632 MGI196631:MGI196632 MQE196631:MQE196632 NAA196631:NAA196632 NJW196631:NJW196632 NTS196631:NTS196632 ODO196631:ODO196632 ONK196631:ONK196632 OXG196631:OXG196632 PHC196631:PHC196632 PQY196631:PQY196632 QAU196631:QAU196632 QKQ196631:QKQ196632 QUM196631:QUM196632 REI196631:REI196632 ROE196631:ROE196632 RYA196631:RYA196632 SHW196631:SHW196632 SRS196631:SRS196632 TBO196631:TBO196632 TLK196631:TLK196632 TVG196631:TVG196632 UFC196631:UFC196632 UOY196631:UOY196632 UYU196631:UYU196632 VIQ196631:VIQ196632 VSM196631:VSM196632 WCI196631:WCI196632 WME196631:WME196632 WWA196631:WWA196632 AC262167:AC262168 JO262167:JO262168 TK262167:TK262168 ADG262167:ADG262168 ANC262167:ANC262168 AWY262167:AWY262168 BGU262167:BGU262168 BQQ262167:BQQ262168 CAM262167:CAM262168 CKI262167:CKI262168 CUE262167:CUE262168 DEA262167:DEA262168 DNW262167:DNW262168 DXS262167:DXS262168 EHO262167:EHO262168 ERK262167:ERK262168 FBG262167:FBG262168 FLC262167:FLC262168 FUY262167:FUY262168 GEU262167:GEU262168 GOQ262167:GOQ262168 GYM262167:GYM262168 HII262167:HII262168 HSE262167:HSE262168 ICA262167:ICA262168 ILW262167:ILW262168 IVS262167:IVS262168 JFO262167:JFO262168 JPK262167:JPK262168 JZG262167:JZG262168 KJC262167:KJC262168 KSY262167:KSY262168 LCU262167:LCU262168 LMQ262167:LMQ262168 LWM262167:LWM262168 MGI262167:MGI262168 MQE262167:MQE262168 NAA262167:NAA262168 NJW262167:NJW262168 NTS262167:NTS262168 ODO262167:ODO262168 ONK262167:ONK262168 OXG262167:OXG262168 PHC262167:PHC262168 PQY262167:PQY262168 QAU262167:QAU262168 QKQ262167:QKQ262168 QUM262167:QUM262168 REI262167:REI262168 ROE262167:ROE262168 RYA262167:RYA262168 SHW262167:SHW262168 SRS262167:SRS262168 TBO262167:TBO262168 TLK262167:TLK262168 TVG262167:TVG262168 UFC262167:UFC262168 UOY262167:UOY262168 UYU262167:UYU262168 VIQ262167:VIQ262168 VSM262167:VSM262168 WCI262167:WCI262168 WME262167:WME262168 WWA262167:WWA262168 AC327703:AC327704 JO327703:JO327704 TK327703:TK327704 ADG327703:ADG327704 ANC327703:ANC327704 AWY327703:AWY327704 BGU327703:BGU327704 BQQ327703:BQQ327704 CAM327703:CAM327704 CKI327703:CKI327704 CUE327703:CUE327704 DEA327703:DEA327704 DNW327703:DNW327704 DXS327703:DXS327704 EHO327703:EHO327704 ERK327703:ERK327704 FBG327703:FBG327704 FLC327703:FLC327704 FUY327703:FUY327704 GEU327703:GEU327704 GOQ327703:GOQ327704 GYM327703:GYM327704 HII327703:HII327704 HSE327703:HSE327704 ICA327703:ICA327704 ILW327703:ILW327704 IVS327703:IVS327704 JFO327703:JFO327704 JPK327703:JPK327704 JZG327703:JZG327704 KJC327703:KJC327704 KSY327703:KSY327704 LCU327703:LCU327704 LMQ327703:LMQ327704 LWM327703:LWM327704 MGI327703:MGI327704 MQE327703:MQE327704 NAA327703:NAA327704 NJW327703:NJW327704 NTS327703:NTS327704 ODO327703:ODO327704 ONK327703:ONK327704 OXG327703:OXG327704 PHC327703:PHC327704 PQY327703:PQY327704 QAU327703:QAU327704 QKQ327703:QKQ327704 QUM327703:QUM327704 REI327703:REI327704 ROE327703:ROE327704 RYA327703:RYA327704 SHW327703:SHW327704 SRS327703:SRS327704 TBO327703:TBO327704 TLK327703:TLK327704 TVG327703:TVG327704 UFC327703:UFC327704 UOY327703:UOY327704 UYU327703:UYU327704 VIQ327703:VIQ327704 VSM327703:VSM327704 WCI327703:WCI327704 WME327703:WME327704 WWA327703:WWA327704 AC393239:AC393240 JO393239:JO393240 TK393239:TK393240 ADG393239:ADG393240 ANC393239:ANC393240 AWY393239:AWY393240 BGU393239:BGU393240 BQQ393239:BQQ393240 CAM393239:CAM393240 CKI393239:CKI393240 CUE393239:CUE393240 DEA393239:DEA393240 DNW393239:DNW393240 DXS393239:DXS393240 EHO393239:EHO393240 ERK393239:ERK393240 FBG393239:FBG393240 FLC393239:FLC393240 FUY393239:FUY393240 GEU393239:GEU393240 GOQ393239:GOQ393240 GYM393239:GYM393240 HII393239:HII393240 HSE393239:HSE393240 ICA393239:ICA393240 ILW393239:ILW393240 IVS393239:IVS393240 JFO393239:JFO393240 JPK393239:JPK393240 JZG393239:JZG393240 KJC393239:KJC393240 KSY393239:KSY393240 LCU393239:LCU393240 LMQ393239:LMQ393240 LWM393239:LWM393240 MGI393239:MGI393240 MQE393239:MQE393240 NAA393239:NAA393240 NJW393239:NJW393240 NTS393239:NTS393240 ODO393239:ODO393240 ONK393239:ONK393240 OXG393239:OXG393240 PHC393239:PHC393240 PQY393239:PQY393240 QAU393239:QAU393240 QKQ393239:QKQ393240 QUM393239:QUM393240 REI393239:REI393240 ROE393239:ROE393240 RYA393239:RYA393240 SHW393239:SHW393240 SRS393239:SRS393240 TBO393239:TBO393240 TLK393239:TLK393240 TVG393239:TVG393240 UFC393239:UFC393240 UOY393239:UOY393240 UYU393239:UYU393240 VIQ393239:VIQ393240 VSM393239:VSM393240 WCI393239:WCI393240 WME393239:WME393240 WWA393239:WWA393240 AC458775:AC458776 JO458775:JO458776 TK458775:TK458776 ADG458775:ADG458776 ANC458775:ANC458776 AWY458775:AWY458776 BGU458775:BGU458776 BQQ458775:BQQ458776 CAM458775:CAM458776 CKI458775:CKI458776 CUE458775:CUE458776 DEA458775:DEA458776 DNW458775:DNW458776 DXS458775:DXS458776 EHO458775:EHO458776 ERK458775:ERK458776 FBG458775:FBG458776 FLC458775:FLC458776 FUY458775:FUY458776 GEU458775:GEU458776 GOQ458775:GOQ458776 GYM458775:GYM458776 HII458775:HII458776 HSE458775:HSE458776 ICA458775:ICA458776 ILW458775:ILW458776 IVS458775:IVS458776 JFO458775:JFO458776 JPK458775:JPK458776 JZG458775:JZG458776 KJC458775:KJC458776 KSY458775:KSY458776 LCU458775:LCU458776 LMQ458775:LMQ458776 LWM458775:LWM458776 MGI458775:MGI458776 MQE458775:MQE458776 NAA458775:NAA458776 NJW458775:NJW458776 NTS458775:NTS458776 ODO458775:ODO458776 ONK458775:ONK458776 OXG458775:OXG458776 PHC458775:PHC458776 PQY458775:PQY458776 QAU458775:QAU458776 QKQ458775:QKQ458776 QUM458775:QUM458776 REI458775:REI458776 ROE458775:ROE458776 RYA458775:RYA458776 SHW458775:SHW458776 SRS458775:SRS458776 TBO458775:TBO458776 TLK458775:TLK458776 TVG458775:TVG458776 UFC458775:UFC458776 UOY458775:UOY458776 UYU458775:UYU458776 VIQ458775:VIQ458776 VSM458775:VSM458776 WCI458775:WCI458776 WME458775:WME458776 WWA458775:WWA458776 AC524311:AC524312 JO524311:JO524312 TK524311:TK524312 ADG524311:ADG524312 ANC524311:ANC524312 AWY524311:AWY524312 BGU524311:BGU524312 BQQ524311:BQQ524312 CAM524311:CAM524312 CKI524311:CKI524312 CUE524311:CUE524312 DEA524311:DEA524312 DNW524311:DNW524312 DXS524311:DXS524312 EHO524311:EHO524312 ERK524311:ERK524312 FBG524311:FBG524312 FLC524311:FLC524312 FUY524311:FUY524312 GEU524311:GEU524312 GOQ524311:GOQ524312 GYM524311:GYM524312 HII524311:HII524312 HSE524311:HSE524312 ICA524311:ICA524312 ILW524311:ILW524312 IVS524311:IVS524312 JFO524311:JFO524312 JPK524311:JPK524312 JZG524311:JZG524312 KJC524311:KJC524312 KSY524311:KSY524312 LCU524311:LCU524312 LMQ524311:LMQ524312 LWM524311:LWM524312 MGI524311:MGI524312 MQE524311:MQE524312 NAA524311:NAA524312 NJW524311:NJW524312 NTS524311:NTS524312 ODO524311:ODO524312 ONK524311:ONK524312 OXG524311:OXG524312 PHC524311:PHC524312 PQY524311:PQY524312 QAU524311:QAU524312 QKQ524311:QKQ524312 QUM524311:QUM524312 REI524311:REI524312 ROE524311:ROE524312 RYA524311:RYA524312 SHW524311:SHW524312 SRS524311:SRS524312 TBO524311:TBO524312 TLK524311:TLK524312 TVG524311:TVG524312 UFC524311:UFC524312 UOY524311:UOY524312 UYU524311:UYU524312 VIQ524311:VIQ524312 VSM524311:VSM524312 WCI524311:WCI524312 WME524311:WME524312 WWA524311:WWA524312 AC589847:AC589848 JO589847:JO589848 TK589847:TK589848 ADG589847:ADG589848 ANC589847:ANC589848 AWY589847:AWY589848 BGU589847:BGU589848 BQQ589847:BQQ589848 CAM589847:CAM589848 CKI589847:CKI589848 CUE589847:CUE589848 DEA589847:DEA589848 DNW589847:DNW589848 DXS589847:DXS589848 EHO589847:EHO589848 ERK589847:ERK589848 FBG589847:FBG589848 FLC589847:FLC589848 FUY589847:FUY589848 GEU589847:GEU589848 GOQ589847:GOQ589848 GYM589847:GYM589848 HII589847:HII589848 HSE589847:HSE589848 ICA589847:ICA589848 ILW589847:ILW589848 IVS589847:IVS589848 JFO589847:JFO589848 JPK589847:JPK589848 JZG589847:JZG589848 KJC589847:KJC589848 KSY589847:KSY589848 LCU589847:LCU589848 LMQ589847:LMQ589848 LWM589847:LWM589848 MGI589847:MGI589848 MQE589847:MQE589848 NAA589847:NAA589848 NJW589847:NJW589848 NTS589847:NTS589848 ODO589847:ODO589848 ONK589847:ONK589848 OXG589847:OXG589848 PHC589847:PHC589848 PQY589847:PQY589848 QAU589847:QAU589848 QKQ589847:QKQ589848 QUM589847:QUM589848 REI589847:REI589848 ROE589847:ROE589848 RYA589847:RYA589848 SHW589847:SHW589848 SRS589847:SRS589848 TBO589847:TBO589848 TLK589847:TLK589848 TVG589847:TVG589848 UFC589847:UFC589848 UOY589847:UOY589848 UYU589847:UYU589848 VIQ589847:VIQ589848 VSM589847:VSM589848 WCI589847:WCI589848 WME589847:WME589848 WWA589847:WWA589848 AC655383:AC655384 JO655383:JO655384 TK655383:TK655384 ADG655383:ADG655384 ANC655383:ANC655384 AWY655383:AWY655384 BGU655383:BGU655384 BQQ655383:BQQ655384 CAM655383:CAM655384 CKI655383:CKI655384 CUE655383:CUE655384 DEA655383:DEA655384 DNW655383:DNW655384 DXS655383:DXS655384 EHO655383:EHO655384 ERK655383:ERK655384 FBG655383:FBG655384 FLC655383:FLC655384 FUY655383:FUY655384 GEU655383:GEU655384 GOQ655383:GOQ655384 GYM655383:GYM655384 HII655383:HII655384 HSE655383:HSE655384 ICA655383:ICA655384 ILW655383:ILW655384 IVS655383:IVS655384 JFO655383:JFO655384 JPK655383:JPK655384 JZG655383:JZG655384 KJC655383:KJC655384 KSY655383:KSY655384 LCU655383:LCU655384 LMQ655383:LMQ655384 LWM655383:LWM655384 MGI655383:MGI655384 MQE655383:MQE655384 NAA655383:NAA655384 NJW655383:NJW655384 NTS655383:NTS655384 ODO655383:ODO655384 ONK655383:ONK655384 OXG655383:OXG655384 PHC655383:PHC655384 PQY655383:PQY655384 QAU655383:QAU655384 QKQ655383:QKQ655384 QUM655383:QUM655384 REI655383:REI655384 ROE655383:ROE655384 RYA655383:RYA655384 SHW655383:SHW655384 SRS655383:SRS655384 TBO655383:TBO655384 TLK655383:TLK655384 TVG655383:TVG655384 UFC655383:UFC655384 UOY655383:UOY655384 UYU655383:UYU655384 VIQ655383:VIQ655384 VSM655383:VSM655384 WCI655383:WCI655384 WME655383:WME655384 WWA655383:WWA655384 AC720919:AC720920 JO720919:JO720920 TK720919:TK720920 ADG720919:ADG720920 ANC720919:ANC720920 AWY720919:AWY720920 BGU720919:BGU720920 BQQ720919:BQQ720920 CAM720919:CAM720920 CKI720919:CKI720920 CUE720919:CUE720920 DEA720919:DEA720920 DNW720919:DNW720920 DXS720919:DXS720920 EHO720919:EHO720920 ERK720919:ERK720920 FBG720919:FBG720920 FLC720919:FLC720920 FUY720919:FUY720920 GEU720919:GEU720920 GOQ720919:GOQ720920 GYM720919:GYM720920 HII720919:HII720920 HSE720919:HSE720920 ICA720919:ICA720920 ILW720919:ILW720920 IVS720919:IVS720920 JFO720919:JFO720920 JPK720919:JPK720920 JZG720919:JZG720920 KJC720919:KJC720920 KSY720919:KSY720920 LCU720919:LCU720920 LMQ720919:LMQ720920 LWM720919:LWM720920 MGI720919:MGI720920 MQE720919:MQE720920 NAA720919:NAA720920 NJW720919:NJW720920 NTS720919:NTS720920 ODO720919:ODO720920 ONK720919:ONK720920 OXG720919:OXG720920 PHC720919:PHC720920 PQY720919:PQY720920 QAU720919:QAU720920 QKQ720919:QKQ720920 QUM720919:QUM720920 REI720919:REI720920 ROE720919:ROE720920 RYA720919:RYA720920 SHW720919:SHW720920 SRS720919:SRS720920 TBO720919:TBO720920 TLK720919:TLK720920 TVG720919:TVG720920 UFC720919:UFC720920 UOY720919:UOY720920 UYU720919:UYU720920 VIQ720919:VIQ720920 VSM720919:VSM720920 WCI720919:WCI720920 WME720919:WME720920 WWA720919:WWA720920 AC786455:AC786456 JO786455:JO786456 TK786455:TK786456 ADG786455:ADG786456 ANC786455:ANC786456 AWY786455:AWY786456 BGU786455:BGU786456 BQQ786455:BQQ786456 CAM786455:CAM786456 CKI786455:CKI786456 CUE786455:CUE786456 DEA786455:DEA786456 DNW786455:DNW786456 DXS786455:DXS786456 EHO786455:EHO786456 ERK786455:ERK786456 FBG786455:FBG786456 FLC786455:FLC786456 FUY786455:FUY786456 GEU786455:GEU786456 GOQ786455:GOQ786456 GYM786455:GYM786456 HII786455:HII786456 HSE786455:HSE786456 ICA786455:ICA786456 ILW786455:ILW786456 IVS786455:IVS786456 JFO786455:JFO786456 JPK786455:JPK786456 JZG786455:JZG786456 KJC786455:KJC786456 KSY786455:KSY786456 LCU786455:LCU786456 LMQ786455:LMQ786456 LWM786455:LWM786456 MGI786455:MGI786456 MQE786455:MQE786456 NAA786455:NAA786456 NJW786455:NJW786456 NTS786455:NTS786456 ODO786455:ODO786456 ONK786455:ONK786456 OXG786455:OXG786456 PHC786455:PHC786456 PQY786455:PQY786456 QAU786455:QAU786456 QKQ786455:QKQ786456 QUM786455:QUM786456 REI786455:REI786456 ROE786455:ROE786456 RYA786455:RYA786456 SHW786455:SHW786456 SRS786455:SRS786456 TBO786455:TBO786456 TLK786455:TLK786456 TVG786455:TVG786456 UFC786455:UFC786456 UOY786455:UOY786456 UYU786455:UYU786456 VIQ786455:VIQ786456 VSM786455:VSM786456 WCI786455:WCI786456 WME786455:WME786456 WWA786455:WWA786456 AC851991:AC851992 JO851991:JO851992 TK851991:TK851992 ADG851991:ADG851992 ANC851991:ANC851992 AWY851991:AWY851992 BGU851991:BGU851992 BQQ851991:BQQ851992 CAM851991:CAM851992 CKI851991:CKI851992 CUE851991:CUE851992 DEA851991:DEA851992 DNW851991:DNW851992 DXS851991:DXS851992 EHO851991:EHO851992 ERK851991:ERK851992 FBG851991:FBG851992 FLC851991:FLC851992 FUY851991:FUY851992 GEU851991:GEU851992 GOQ851991:GOQ851992 GYM851991:GYM851992 HII851991:HII851992 HSE851991:HSE851992 ICA851991:ICA851992 ILW851991:ILW851992 IVS851991:IVS851992 JFO851991:JFO851992 JPK851991:JPK851992 JZG851991:JZG851992 KJC851991:KJC851992 KSY851991:KSY851992 LCU851991:LCU851992 LMQ851991:LMQ851992 LWM851991:LWM851992 MGI851991:MGI851992 MQE851991:MQE851992 NAA851991:NAA851992 NJW851991:NJW851992 NTS851991:NTS851992 ODO851991:ODO851992 ONK851991:ONK851992 OXG851991:OXG851992 PHC851991:PHC851992 PQY851991:PQY851992 QAU851991:QAU851992 QKQ851991:QKQ851992 QUM851991:QUM851992 REI851991:REI851992 ROE851991:ROE851992 RYA851991:RYA851992 SHW851991:SHW851992 SRS851991:SRS851992 TBO851991:TBO851992 TLK851991:TLK851992 TVG851991:TVG851992 UFC851991:UFC851992 UOY851991:UOY851992 UYU851991:UYU851992 VIQ851991:VIQ851992 VSM851991:VSM851992 WCI851991:WCI851992 WME851991:WME851992 WWA851991:WWA851992 AC917527:AC917528 JO917527:JO917528 TK917527:TK917528 ADG917527:ADG917528 ANC917527:ANC917528 AWY917527:AWY917528 BGU917527:BGU917528 BQQ917527:BQQ917528 CAM917527:CAM917528 CKI917527:CKI917528 CUE917527:CUE917528 DEA917527:DEA917528 DNW917527:DNW917528 DXS917527:DXS917528 EHO917527:EHO917528 ERK917527:ERK917528 FBG917527:FBG917528 FLC917527:FLC917528 FUY917527:FUY917528 GEU917527:GEU917528 GOQ917527:GOQ917528 GYM917527:GYM917528 HII917527:HII917528 HSE917527:HSE917528 ICA917527:ICA917528 ILW917527:ILW917528 IVS917527:IVS917528 JFO917527:JFO917528 JPK917527:JPK917528 JZG917527:JZG917528 KJC917527:KJC917528 KSY917527:KSY917528 LCU917527:LCU917528 LMQ917527:LMQ917528 LWM917527:LWM917528 MGI917527:MGI917528 MQE917527:MQE917528 NAA917527:NAA917528 NJW917527:NJW917528 NTS917527:NTS917528 ODO917527:ODO917528 ONK917527:ONK917528 OXG917527:OXG917528 PHC917527:PHC917528 PQY917527:PQY917528 QAU917527:QAU917528 QKQ917527:QKQ917528 QUM917527:QUM917528 REI917527:REI917528 ROE917527:ROE917528 RYA917527:RYA917528 SHW917527:SHW917528 SRS917527:SRS917528 TBO917527:TBO917528 TLK917527:TLK917528 TVG917527:TVG917528 UFC917527:UFC917528 UOY917527:UOY917528 UYU917527:UYU917528 VIQ917527:VIQ917528 VSM917527:VSM917528 WCI917527:WCI917528 WME917527:WME917528 WWA917527:WWA917528 AC983063:AC983064 JO983063:JO983064 TK983063:TK983064 ADG983063:ADG983064 ANC983063:ANC983064 AWY983063:AWY983064 BGU983063:BGU983064 BQQ983063:BQQ983064 CAM983063:CAM983064 CKI983063:CKI983064 CUE983063:CUE983064 DEA983063:DEA983064 DNW983063:DNW983064 DXS983063:DXS983064 EHO983063:EHO983064 ERK983063:ERK983064 FBG983063:FBG983064 FLC983063:FLC983064 FUY983063:FUY983064 GEU983063:GEU983064 GOQ983063:GOQ983064 GYM983063:GYM983064 HII983063:HII983064 HSE983063:HSE983064 ICA983063:ICA983064 ILW983063:ILW983064 IVS983063:IVS983064 JFO983063:JFO983064 JPK983063:JPK983064 JZG983063:JZG983064 KJC983063:KJC983064 KSY983063:KSY983064 LCU983063:LCU983064 LMQ983063:LMQ983064 LWM983063:LWM983064 MGI983063:MGI983064 MQE983063:MQE983064 NAA983063:NAA983064 NJW983063:NJW983064 NTS983063:NTS983064 ODO983063:ODO983064 ONK983063:ONK983064 OXG983063:OXG983064 PHC983063:PHC983064 PQY983063:PQY983064 QAU983063:QAU983064 QKQ983063:QKQ983064 QUM983063:QUM983064 REI983063:REI983064 ROE983063:ROE983064 RYA983063:RYA983064 SHW983063:SHW983064 SRS983063:SRS983064 TBO983063:TBO983064 TLK983063:TLK983064 TVG983063:TVG983064 UFC983063:UFC983064 UOY983063:UOY983064 UYU983063:UYU983064 VIQ983063:VIQ983064 VSM983063:VSM983064 WCI983063:WCI983064 WME983063:WME983064 WWA983063:WWA983064 AE589847 JQ23 TM23 ADI23 ANE23 AXA23 BGW23 BQS23 CAO23 CKK23 CUG23 DEC23 DNY23 DXU23 EHQ23 ERM23 FBI23 FLE23 FVA23 GEW23 GOS23 GYO23 HIK23 HSG23 ICC23 ILY23 IVU23 JFQ23 JPM23 JZI23 KJE23 KTA23 LCW23 LMS23 LWO23 MGK23 MQG23 NAC23 NJY23 NTU23 ODQ23 ONM23 OXI23 PHE23 PRA23 QAW23 QKS23 QUO23 REK23 ROG23 RYC23 SHY23 SRU23 TBQ23 TLM23 TVI23 UFE23 UPA23 UYW23 VIS23 VSO23 WCK23 WMG23 WWC23 AE655383 JQ65559 TM65559 ADI65559 ANE65559 AXA65559 BGW65559 BQS65559 CAO65559 CKK65559 CUG65559 DEC65559 DNY65559 DXU65559 EHQ65559 ERM65559 FBI65559 FLE65559 FVA65559 GEW65559 GOS65559 GYO65559 HIK65559 HSG65559 ICC65559 ILY65559 IVU65559 JFQ65559 JPM65559 JZI65559 KJE65559 KTA65559 LCW65559 LMS65559 LWO65559 MGK65559 MQG65559 NAC65559 NJY65559 NTU65559 ODQ65559 ONM65559 OXI65559 PHE65559 PRA65559 QAW65559 QKS65559 QUO65559 REK65559 ROG65559 RYC65559 SHY65559 SRU65559 TBQ65559 TLM65559 TVI65559 UFE65559 UPA65559 UYW65559 VIS65559 VSO65559 WCK65559 WMG65559 WWC65559 AE720919 JQ131095 TM131095 ADI131095 ANE131095 AXA131095 BGW131095 BQS131095 CAO131095 CKK131095 CUG131095 DEC131095 DNY131095 DXU131095 EHQ131095 ERM131095 FBI131095 FLE131095 FVA131095 GEW131095 GOS131095 GYO131095 HIK131095 HSG131095 ICC131095 ILY131095 IVU131095 JFQ131095 JPM131095 JZI131095 KJE131095 KTA131095 LCW131095 LMS131095 LWO131095 MGK131095 MQG131095 NAC131095 NJY131095 NTU131095 ODQ131095 ONM131095 OXI131095 PHE131095 PRA131095 QAW131095 QKS131095 QUO131095 REK131095 ROG131095 RYC131095 SHY131095 SRU131095 TBQ131095 TLM131095 TVI131095 UFE131095 UPA131095 UYW131095 VIS131095 VSO131095 WCK131095 WMG131095 WWC131095 AE786455 JQ196631 TM196631 ADI196631 ANE196631 AXA196631 BGW196631 BQS196631 CAO196631 CKK196631 CUG196631 DEC196631 DNY196631 DXU196631 EHQ196631 ERM196631 FBI196631 FLE196631 FVA196631 GEW196631 GOS196631 GYO196631 HIK196631 HSG196631 ICC196631 ILY196631 IVU196631 JFQ196631 JPM196631 JZI196631 KJE196631 KTA196631 LCW196631 LMS196631 LWO196631 MGK196631 MQG196631 NAC196631 NJY196631 NTU196631 ODQ196631 ONM196631 OXI196631 PHE196631 PRA196631 QAW196631 QKS196631 QUO196631 REK196631 ROG196631 RYC196631 SHY196631 SRU196631 TBQ196631 TLM196631 TVI196631 UFE196631 UPA196631 UYW196631 VIS196631 VSO196631 WCK196631 WMG196631 WWC196631 AE851991 JQ262167 TM262167 ADI262167 ANE262167 AXA262167 BGW262167 BQS262167 CAO262167 CKK262167 CUG262167 DEC262167 DNY262167 DXU262167 EHQ262167 ERM262167 FBI262167 FLE262167 FVA262167 GEW262167 GOS262167 GYO262167 HIK262167 HSG262167 ICC262167 ILY262167 IVU262167 JFQ262167 JPM262167 JZI262167 KJE262167 KTA262167 LCW262167 LMS262167 LWO262167 MGK262167 MQG262167 NAC262167 NJY262167 NTU262167 ODQ262167 ONM262167 OXI262167 PHE262167 PRA262167 QAW262167 QKS262167 QUO262167 REK262167 ROG262167 RYC262167 SHY262167 SRU262167 TBQ262167 TLM262167 TVI262167 UFE262167 UPA262167 UYW262167 VIS262167 VSO262167 WCK262167 WMG262167 WWC262167 AE917527 JQ327703 TM327703 ADI327703 ANE327703 AXA327703 BGW327703 BQS327703 CAO327703 CKK327703 CUG327703 DEC327703 DNY327703 DXU327703 EHQ327703 ERM327703 FBI327703 FLE327703 FVA327703 GEW327703 GOS327703 GYO327703 HIK327703 HSG327703 ICC327703 ILY327703 IVU327703 JFQ327703 JPM327703 JZI327703 KJE327703 KTA327703 LCW327703 LMS327703 LWO327703 MGK327703 MQG327703 NAC327703 NJY327703 NTU327703 ODQ327703 ONM327703 OXI327703 PHE327703 PRA327703 QAW327703 QKS327703 QUO327703 REK327703 ROG327703 RYC327703 SHY327703 SRU327703 TBQ327703 TLM327703 TVI327703 UFE327703 UPA327703 UYW327703 VIS327703 VSO327703 WCK327703 WMG327703 WWC327703 AE983063 JQ393239 TM393239 ADI393239 ANE393239 AXA393239 BGW393239 BQS393239 CAO393239 CKK393239 CUG393239 DEC393239 DNY393239 DXU393239 EHQ393239 ERM393239 FBI393239 FLE393239 FVA393239 GEW393239 GOS393239 GYO393239 HIK393239 HSG393239 ICC393239 ILY393239 IVU393239 JFQ393239 JPM393239 JZI393239 KJE393239 KTA393239 LCW393239 LMS393239 LWO393239 MGK393239 MQG393239 NAC393239 NJY393239 NTU393239 ODQ393239 ONM393239 OXI393239 PHE393239 PRA393239 QAW393239 QKS393239 QUO393239 REK393239 ROG393239 RYC393239 SHY393239 SRU393239 TBQ393239 TLM393239 TVI393239 UFE393239 UPA393239 UYW393239 VIS393239 VSO393239 WCK393239 WMG393239 WWC393239 AE65559 JQ458775 TM458775 ADI458775 ANE458775 AXA458775 BGW458775 BQS458775 CAO458775 CKK458775 CUG458775 DEC458775 DNY458775 DXU458775 EHQ458775 ERM458775 FBI458775 FLE458775 FVA458775 GEW458775 GOS458775 GYO458775 HIK458775 HSG458775 ICC458775 ILY458775 IVU458775 JFQ458775 JPM458775 JZI458775 KJE458775 KTA458775 LCW458775 LMS458775 LWO458775 MGK458775 MQG458775 NAC458775 NJY458775 NTU458775 ODQ458775 ONM458775 OXI458775 PHE458775 PRA458775 QAW458775 QKS458775 QUO458775 REK458775 ROG458775 RYC458775 SHY458775 SRU458775 TBQ458775 TLM458775 TVI458775 UFE458775 UPA458775 UYW458775 VIS458775 VSO458775 WCK458775 WMG458775 WWC458775 AE131095 JQ524311 TM524311 ADI524311 ANE524311 AXA524311 BGW524311 BQS524311 CAO524311 CKK524311 CUG524311 DEC524311 DNY524311 DXU524311 EHQ524311 ERM524311 FBI524311 FLE524311 FVA524311 GEW524311 GOS524311 GYO524311 HIK524311 HSG524311 ICC524311 ILY524311 IVU524311 JFQ524311 JPM524311 JZI524311 KJE524311 KTA524311 LCW524311 LMS524311 LWO524311 MGK524311 MQG524311 NAC524311 NJY524311 NTU524311 ODQ524311 ONM524311 OXI524311 PHE524311 PRA524311 QAW524311 QKS524311 QUO524311 REK524311 ROG524311 RYC524311 SHY524311 SRU524311 TBQ524311 TLM524311 TVI524311 UFE524311 UPA524311 UYW524311 VIS524311 VSO524311 WCK524311 WMG524311 WWC524311 AE196631 JQ589847 TM589847 ADI589847 ANE589847 AXA589847 BGW589847 BQS589847 CAO589847 CKK589847 CUG589847 DEC589847 DNY589847 DXU589847 EHQ589847 ERM589847 FBI589847 FLE589847 FVA589847 GEW589847 GOS589847 GYO589847 HIK589847 HSG589847 ICC589847 ILY589847 IVU589847 JFQ589847 JPM589847 JZI589847 KJE589847 KTA589847 LCW589847 LMS589847 LWO589847 MGK589847 MQG589847 NAC589847 NJY589847 NTU589847 ODQ589847 ONM589847 OXI589847 PHE589847 PRA589847 QAW589847 QKS589847 QUO589847 REK589847 ROG589847 RYC589847 SHY589847 SRU589847 TBQ589847 TLM589847 TVI589847 UFE589847 UPA589847 UYW589847 VIS589847 VSO589847 WCK589847 WMG589847 WWC589847 AE262167 JQ655383 TM655383 ADI655383 ANE655383 AXA655383 BGW655383 BQS655383 CAO655383 CKK655383 CUG655383 DEC655383 DNY655383 DXU655383 EHQ655383 ERM655383 FBI655383 FLE655383 FVA655383 GEW655383 GOS655383 GYO655383 HIK655383 HSG655383 ICC655383 ILY655383 IVU655383 JFQ655383 JPM655383 JZI655383 KJE655383 KTA655383 LCW655383 LMS655383 LWO655383 MGK655383 MQG655383 NAC655383 NJY655383 NTU655383 ODQ655383 ONM655383 OXI655383 PHE655383 PRA655383 QAW655383 QKS655383 QUO655383 REK655383 ROG655383 RYC655383 SHY655383 SRU655383 TBQ655383 TLM655383 TVI655383 UFE655383 UPA655383 UYW655383 VIS655383 VSO655383 WCK655383 WMG655383 WWC655383 AE327703 JQ720919 TM720919 ADI720919 ANE720919 AXA720919 BGW720919 BQS720919 CAO720919 CKK720919 CUG720919 DEC720919 DNY720919 DXU720919 EHQ720919 ERM720919 FBI720919 FLE720919 FVA720919 GEW720919 GOS720919 GYO720919 HIK720919 HSG720919 ICC720919 ILY720919 IVU720919 JFQ720919 JPM720919 JZI720919 KJE720919 KTA720919 LCW720919 LMS720919 LWO720919 MGK720919 MQG720919 NAC720919 NJY720919 NTU720919 ODQ720919 ONM720919 OXI720919 PHE720919 PRA720919 QAW720919 QKS720919 QUO720919 REK720919 ROG720919 RYC720919 SHY720919 SRU720919 TBQ720919 TLM720919 TVI720919 UFE720919 UPA720919 UYW720919 VIS720919 VSO720919 WCK720919 WMG720919 WWC720919 AE393239 JQ786455 TM786455 ADI786455 ANE786455 AXA786455 BGW786455 BQS786455 CAO786455 CKK786455 CUG786455 DEC786455 DNY786455 DXU786455 EHQ786455 ERM786455 FBI786455 FLE786455 FVA786455 GEW786455 GOS786455 GYO786455 HIK786455 HSG786455 ICC786455 ILY786455 IVU786455 JFQ786455 JPM786455 JZI786455 KJE786455 KTA786455 LCW786455 LMS786455 LWO786455 MGK786455 MQG786455 NAC786455 NJY786455 NTU786455 ODQ786455 ONM786455 OXI786455 PHE786455 PRA786455 QAW786455 QKS786455 QUO786455 REK786455 ROG786455 RYC786455 SHY786455 SRU786455 TBQ786455 TLM786455 TVI786455 UFE786455 UPA786455 UYW786455 VIS786455 VSO786455 WCK786455 WMG786455 WWC786455 AE23 JQ851991 TM851991 ADI851991 ANE851991 AXA851991 BGW851991 BQS851991 CAO851991 CKK851991 CUG851991 DEC851991 DNY851991 DXU851991 EHQ851991 ERM851991 FBI851991 FLE851991 FVA851991 GEW851991 GOS851991 GYO851991 HIK851991 HSG851991 ICC851991 ILY851991 IVU851991 JFQ851991 JPM851991 JZI851991 KJE851991 KTA851991 LCW851991 LMS851991 LWO851991 MGK851991 MQG851991 NAC851991 NJY851991 NTU851991 ODQ851991 ONM851991 OXI851991 PHE851991 PRA851991 QAW851991 QKS851991 QUO851991 REK851991 ROG851991 RYC851991 SHY851991 SRU851991 TBQ851991 TLM851991 TVI851991 UFE851991 UPA851991 UYW851991 VIS851991 VSO851991 WCK851991 WMG851991 WWC851991 JQ917527 TM917527 ADI917527 ANE917527 AXA917527 BGW917527 BQS917527 CAO917527 CKK917527 CUG917527 DEC917527 DNY917527 DXU917527 EHQ917527 ERM917527 FBI917527 FLE917527 FVA917527 GEW917527 GOS917527 GYO917527 HIK917527 HSG917527 ICC917527 ILY917527 IVU917527 JFQ917527 JPM917527 JZI917527 KJE917527 KTA917527 LCW917527 LMS917527 LWO917527 MGK917527 MQG917527 NAC917527 NJY917527 NTU917527 ODQ917527 ONM917527 OXI917527 PHE917527 PRA917527 QAW917527 QKS917527 QUO917527 REK917527 ROG917527 RYC917527 SHY917527 SRU917527 TBQ917527 TLM917527 TVI917527 UFE917527 UPA917527 UYW917527 VIS917527 VSO917527 WCK917527 WMG917527 WWC917527 WWC983063 JQ983063 TM983063 ADI983063 ANE983063 AXA983063 BGW983063 BQS983063 CAO983063 CKK983063 CUG983063 DEC983063 DNY983063 DXU983063 EHQ983063 ERM983063 FBI983063 FLE983063 FVA983063 GEW983063 GOS983063 GYO983063 HIK983063 HSG983063 ICC983063 ILY983063 IVU983063 JFQ983063 JPM983063 JZI983063 KJE983063 KTA983063 LCW983063 LMS983063 LWO983063 MGK983063 MQG983063 NAC983063 NJY983063 NTU983063 ODQ983063 ONM983063 OXI983063 PHE983063 PRA983063 QAW983063 QKS983063 QUO983063 REK983063 ROG983063 RYC983063 SHY983063 SRU983063 TBQ983063 TLM983063 TVI983063 UFE983063 UPA983063 UYW983063 VIS983063 VSO983063 WCK983063 WMG983063 AE458775 AE524311"/>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Instruction">
    <tabColor rgb="FFCCCCFF"/>
  </sheetPr>
  <dimension ref="A1:AG113"/>
  <sheetViews>
    <sheetView showGridLines="0" zoomScaleNormal="100" workbookViewId="0"/>
  </sheetViews>
  <sheetFormatPr defaultRowHeight="11.25"/>
  <cols>
    <col min="1" max="1" width="3.28515625" customWidth="1"/>
    <col min="2" max="2" width="8.7109375" customWidth="1"/>
    <col min="3" max="3" width="22.28515625" customWidth="1"/>
    <col min="4" max="4" width="4.28515625" customWidth="1"/>
    <col min="5" max="6" width="4.42578125" customWidth="1"/>
    <col min="7" max="7" width="4.5703125" customWidth="1"/>
    <col min="8" max="25" width="4.42578125" customWidth="1"/>
    <col min="26" max="33" width="9.140625" style="79" customWidth="1"/>
  </cols>
  <sheetData>
    <row r="1" spans="1:27" ht="3" customHeight="1">
      <c r="AA1" s="79" t="s">
        <v>239</v>
      </c>
    </row>
    <row r="2" spans="1:27" ht="16.5" customHeight="1">
      <c r="B2" s="1133" t="str">
        <f>"Код отчёта: " &amp; GetCode()</f>
        <v>Код отчёта: FAS.JKH.OPEN.INFO.PRICE.WARM</v>
      </c>
      <c r="C2" s="1133"/>
      <c r="D2" s="1133"/>
      <c r="E2" s="1133"/>
      <c r="F2" s="1133"/>
      <c r="G2" s="1133"/>
      <c r="Q2" s="231"/>
      <c r="R2" s="231"/>
      <c r="S2" s="231"/>
      <c r="T2" s="231"/>
      <c r="U2" s="231"/>
      <c r="V2" s="231"/>
      <c r="W2" s="231"/>
    </row>
    <row r="3" spans="1:27" ht="18" customHeight="1">
      <c r="B3" s="1134" t="str">
        <f>"Версия " &amp; GetVersion()</f>
        <v>Версия 1.0.2</v>
      </c>
      <c r="C3" s="1134"/>
      <c r="H3" s="43"/>
      <c r="I3" s="43"/>
      <c r="J3" s="43"/>
      <c r="K3" s="43"/>
      <c r="L3" s="43"/>
      <c r="M3" s="43"/>
      <c r="N3" s="43"/>
      <c r="O3" s="43"/>
      <c r="P3" s="43"/>
      <c r="Q3" s="231"/>
      <c r="R3" s="231"/>
      <c r="S3" s="231"/>
      <c r="T3" s="231"/>
      <c r="U3" s="231"/>
      <c r="V3" s="231"/>
      <c r="W3" s="261"/>
      <c r="X3" s="43"/>
      <c r="Y3" s="43"/>
    </row>
    <row r="4" spans="1:27" ht="3" customHeight="1">
      <c r="D4" s="43"/>
      <c r="E4" s="43"/>
      <c r="F4" s="43"/>
      <c r="G4" s="43"/>
      <c r="H4" s="43"/>
      <c r="I4" s="43"/>
      <c r="J4" s="43"/>
      <c r="K4" s="43"/>
      <c r="L4" s="43"/>
      <c r="M4" s="43"/>
      <c r="N4" s="43"/>
      <c r="O4" s="43"/>
      <c r="P4" s="43"/>
      <c r="Q4" s="43"/>
      <c r="R4" s="43"/>
      <c r="S4" s="43"/>
      <c r="T4" s="43"/>
      <c r="U4" s="43"/>
      <c r="V4" s="43"/>
      <c r="W4" s="43"/>
      <c r="X4" s="43"/>
      <c r="Y4" s="43"/>
    </row>
    <row r="5" spans="1:27" ht="42.75" customHeight="1">
      <c r="B5" s="1137" t="s">
        <v>769</v>
      </c>
      <c r="C5" s="1138"/>
      <c r="D5" s="1138"/>
      <c r="E5" s="1138"/>
      <c r="F5" s="1138"/>
      <c r="G5" s="1138"/>
      <c r="H5" s="1138"/>
      <c r="I5" s="1138"/>
      <c r="J5" s="1138"/>
      <c r="K5" s="1138"/>
      <c r="L5" s="1138"/>
      <c r="M5" s="1138"/>
      <c r="N5" s="1138"/>
      <c r="O5" s="1138"/>
      <c r="P5" s="1138"/>
      <c r="Q5" s="1138"/>
      <c r="R5" s="1138"/>
      <c r="S5" s="1138"/>
      <c r="T5" s="1138"/>
      <c r="U5" s="1138"/>
      <c r="V5" s="1138"/>
      <c r="W5" s="1138"/>
      <c r="X5" s="1138"/>
      <c r="Y5" s="1138"/>
    </row>
    <row r="6" spans="1:27" ht="9.75" customHeight="1">
      <c r="A6" s="43"/>
      <c r="B6" s="78"/>
      <c r="C6" s="77"/>
      <c r="D6" s="60"/>
      <c r="E6" s="60"/>
      <c r="F6" s="60"/>
      <c r="G6" s="60"/>
      <c r="H6" s="60"/>
      <c r="I6" s="60"/>
      <c r="J6" s="60"/>
      <c r="K6" s="60"/>
      <c r="L6" s="60"/>
      <c r="M6" s="60"/>
      <c r="N6" s="60"/>
      <c r="O6" s="60"/>
      <c r="P6" s="60"/>
      <c r="Q6" s="60"/>
      <c r="R6" s="60"/>
      <c r="S6" s="60"/>
      <c r="T6" s="60"/>
      <c r="U6" s="60"/>
      <c r="V6" s="60"/>
      <c r="W6" s="60"/>
      <c r="X6" s="60"/>
      <c r="Y6" s="59"/>
    </row>
    <row r="7" spans="1:27" ht="15" customHeight="1">
      <c r="A7" s="43"/>
      <c r="B7" s="78"/>
      <c r="C7" s="77"/>
      <c r="D7" s="60"/>
      <c r="E7" s="1135" t="s">
        <v>589</v>
      </c>
      <c r="F7" s="1135"/>
      <c r="G7" s="1135"/>
      <c r="H7" s="1135"/>
      <c r="I7" s="1135"/>
      <c r="J7" s="1135"/>
      <c r="K7" s="1135"/>
      <c r="L7" s="1135"/>
      <c r="M7" s="1135"/>
      <c r="N7" s="1135"/>
      <c r="O7" s="1135"/>
      <c r="P7" s="1135"/>
      <c r="Q7" s="1135"/>
      <c r="R7" s="1135"/>
      <c r="S7" s="1135"/>
      <c r="T7" s="1135"/>
      <c r="U7" s="1135"/>
      <c r="V7" s="1135"/>
      <c r="W7" s="1135"/>
      <c r="X7" s="1135"/>
      <c r="Y7" s="59"/>
    </row>
    <row r="8" spans="1:27" ht="15" customHeight="1">
      <c r="A8" s="43"/>
      <c r="B8" s="78"/>
      <c r="C8" s="77"/>
      <c r="D8" s="60"/>
      <c r="E8" s="1135"/>
      <c r="F8" s="1135"/>
      <c r="G8" s="1135"/>
      <c r="H8" s="1135"/>
      <c r="I8" s="1135"/>
      <c r="J8" s="1135"/>
      <c r="K8" s="1135"/>
      <c r="L8" s="1135"/>
      <c r="M8" s="1135"/>
      <c r="N8" s="1135"/>
      <c r="O8" s="1135"/>
      <c r="P8" s="1135"/>
      <c r="Q8" s="1135"/>
      <c r="R8" s="1135"/>
      <c r="S8" s="1135"/>
      <c r="T8" s="1135"/>
      <c r="U8" s="1135"/>
      <c r="V8" s="1135"/>
      <c r="W8" s="1135"/>
      <c r="X8" s="1135"/>
      <c r="Y8" s="59"/>
    </row>
    <row r="9" spans="1:27" ht="15" customHeight="1">
      <c r="A9" s="43"/>
      <c r="B9" s="78"/>
      <c r="C9" s="77"/>
      <c r="D9" s="60"/>
      <c r="E9" s="1135"/>
      <c r="F9" s="1135"/>
      <c r="G9" s="1135"/>
      <c r="H9" s="1135"/>
      <c r="I9" s="1135"/>
      <c r="J9" s="1135"/>
      <c r="K9" s="1135"/>
      <c r="L9" s="1135"/>
      <c r="M9" s="1135"/>
      <c r="N9" s="1135"/>
      <c r="O9" s="1135"/>
      <c r="P9" s="1135"/>
      <c r="Q9" s="1135"/>
      <c r="R9" s="1135"/>
      <c r="S9" s="1135"/>
      <c r="T9" s="1135"/>
      <c r="U9" s="1135"/>
      <c r="V9" s="1135"/>
      <c r="W9" s="1135"/>
      <c r="X9" s="1135"/>
      <c r="Y9" s="59"/>
    </row>
    <row r="10" spans="1:27" ht="10.5" customHeight="1">
      <c r="A10" s="43"/>
      <c r="B10" s="78"/>
      <c r="C10" s="77"/>
      <c r="D10" s="60"/>
      <c r="E10" s="1135"/>
      <c r="F10" s="1135"/>
      <c r="G10" s="1135"/>
      <c r="H10" s="1135"/>
      <c r="I10" s="1135"/>
      <c r="J10" s="1135"/>
      <c r="K10" s="1135"/>
      <c r="L10" s="1135"/>
      <c r="M10" s="1135"/>
      <c r="N10" s="1135"/>
      <c r="O10" s="1135"/>
      <c r="P10" s="1135"/>
      <c r="Q10" s="1135"/>
      <c r="R10" s="1135"/>
      <c r="S10" s="1135"/>
      <c r="T10" s="1135"/>
      <c r="U10" s="1135"/>
      <c r="V10" s="1135"/>
      <c r="W10" s="1135"/>
      <c r="X10" s="1135"/>
      <c r="Y10" s="59"/>
    </row>
    <row r="11" spans="1:27" ht="27" customHeight="1">
      <c r="A11" s="43"/>
      <c r="B11" s="78"/>
      <c r="C11" s="77"/>
      <c r="D11" s="60"/>
      <c r="E11" s="1135"/>
      <c r="F11" s="1135"/>
      <c r="G11" s="1135"/>
      <c r="H11" s="1135"/>
      <c r="I11" s="1135"/>
      <c r="J11" s="1135"/>
      <c r="K11" s="1135"/>
      <c r="L11" s="1135"/>
      <c r="M11" s="1135"/>
      <c r="N11" s="1135"/>
      <c r="O11" s="1135"/>
      <c r="P11" s="1135"/>
      <c r="Q11" s="1135"/>
      <c r="R11" s="1135"/>
      <c r="S11" s="1135"/>
      <c r="T11" s="1135"/>
      <c r="U11" s="1135"/>
      <c r="V11" s="1135"/>
      <c r="W11" s="1135"/>
      <c r="X11" s="1135"/>
      <c r="Y11" s="59"/>
    </row>
    <row r="12" spans="1:27" ht="12" customHeight="1">
      <c r="A12" s="43"/>
      <c r="B12" s="78"/>
      <c r="C12" s="77"/>
      <c r="D12" s="60"/>
      <c r="E12" s="1135"/>
      <c r="F12" s="1135"/>
      <c r="G12" s="1135"/>
      <c r="H12" s="1135"/>
      <c r="I12" s="1135"/>
      <c r="J12" s="1135"/>
      <c r="K12" s="1135"/>
      <c r="L12" s="1135"/>
      <c r="M12" s="1135"/>
      <c r="N12" s="1135"/>
      <c r="O12" s="1135"/>
      <c r="P12" s="1135"/>
      <c r="Q12" s="1135"/>
      <c r="R12" s="1135"/>
      <c r="S12" s="1135"/>
      <c r="T12" s="1135"/>
      <c r="U12" s="1135"/>
      <c r="V12" s="1135"/>
      <c r="W12" s="1135"/>
      <c r="X12" s="1135"/>
      <c r="Y12" s="59"/>
    </row>
    <row r="13" spans="1:27" ht="38.25" customHeight="1">
      <c r="A13" s="43"/>
      <c r="B13" s="78"/>
      <c r="C13" s="77"/>
      <c r="D13" s="60"/>
      <c r="E13" s="1135"/>
      <c r="F13" s="1135"/>
      <c r="G13" s="1135"/>
      <c r="H13" s="1135"/>
      <c r="I13" s="1135"/>
      <c r="J13" s="1135"/>
      <c r="K13" s="1135"/>
      <c r="L13" s="1135"/>
      <c r="M13" s="1135"/>
      <c r="N13" s="1135"/>
      <c r="O13" s="1135"/>
      <c r="P13" s="1135"/>
      <c r="Q13" s="1135"/>
      <c r="R13" s="1135"/>
      <c r="S13" s="1135"/>
      <c r="T13" s="1135"/>
      <c r="U13" s="1135"/>
      <c r="V13" s="1135"/>
      <c r="W13" s="1135"/>
      <c r="X13" s="1135"/>
      <c r="Y13" s="73"/>
    </row>
    <row r="14" spans="1:27" ht="15" customHeight="1">
      <c r="A14" s="43"/>
      <c r="B14" s="78"/>
      <c r="C14" s="77"/>
      <c r="D14" s="60"/>
      <c r="E14" s="1135"/>
      <c r="F14" s="1135"/>
      <c r="G14" s="1135"/>
      <c r="H14" s="1135"/>
      <c r="I14" s="1135"/>
      <c r="J14" s="1135"/>
      <c r="K14" s="1135"/>
      <c r="L14" s="1135"/>
      <c r="M14" s="1135"/>
      <c r="N14" s="1135"/>
      <c r="O14" s="1135"/>
      <c r="P14" s="1135"/>
      <c r="Q14" s="1135"/>
      <c r="R14" s="1135"/>
      <c r="S14" s="1135"/>
      <c r="T14" s="1135"/>
      <c r="U14" s="1135"/>
      <c r="V14" s="1135"/>
      <c r="W14" s="1135"/>
      <c r="X14" s="1135"/>
      <c r="Y14" s="59"/>
    </row>
    <row r="15" spans="1:27" ht="15">
      <c r="A15" s="43"/>
      <c r="B15" s="78"/>
      <c r="C15" s="77"/>
      <c r="D15" s="60"/>
      <c r="E15" s="1135"/>
      <c r="F15" s="1135"/>
      <c r="G15" s="1135"/>
      <c r="H15" s="1135"/>
      <c r="I15" s="1135"/>
      <c r="J15" s="1135"/>
      <c r="K15" s="1135"/>
      <c r="L15" s="1135"/>
      <c r="M15" s="1135"/>
      <c r="N15" s="1135"/>
      <c r="O15" s="1135"/>
      <c r="P15" s="1135"/>
      <c r="Q15" s="1135"/>
      <c r="R15" s="1135"/>
      <c r="S15" s="1135"/>
      <c r="T15" s="1135"/>
      <c r="U15" s="1135"/>
      <c r="V15" s="1135"/>
      <c r="W15" s="1135"/>
      <c r="X15" s="1135"/>
      <c r="Y15" s="59"/>
    </row>
    <row r="16" spans="1:27" ht="15">
      <c r="A16" s="43"/>
      <c r="B16" s="78"/>
      <c r="C16" s="77"/>
      <c r="D16" s="60"/>
      <c r="E16" s="1135"/>
      <c r="F16" s="1135"/>
      <c r="G16" s="1135"/>
      <c r="H16" s="1135"/>
      <c r="I16" s="1135"/>
      <c r="J16" s="1135"/>
      <c r="K16" s="1135"/>
      <c r="L16" s="1135"/>
      <c r="M16" s="1135"/>
      <c r="N16" s="1135"/>
      <c r="O16" s="1135"/>
      <c r="P16" s="1135"/>
      <c r="Q16" s="1135"/>
      <c r="R16" s="1135"/>
      <c r="S16" s="1135"/>
      <c r="T16" s="1135"/>
      <c r="U16" s="1135"/>
      <c r="V16" s="1135"/>
      <c r="W16" s="1135"/>
      <c r="X16" s="1135"/>
      <c r="Y16" s="59"/>
    </row>
    <row r="17" spans="1:25" ht="15" customHeight="1">
      <c r="A17" s="43"/>
      <c r="B17" s="78"/>
      <c r="C17" s="77"/>
      <c r="D17" s="60"/>
      <c r="E17" s="1135"/>
      <c r="F17" s="1135"/>
      <c r="G17" s="1135"/>
      <c r="H17" s="1135"/>
      <c r="I17" s="1135"/>
      <c r="J17" s="1135"/>
      <c r="K17" s="1135"/>
      <c r="L17" s="1135"/>
      <c r="M17" s="1135"/>
      <c r="N17" s="1135"/>
      <c r="O17" s="1135"/>
      <c r="P17" s="1135"/>
      <c r="Q17" s="1135"/>
      <c r="R17" s="1135"/>
      <c r="S17" s="1135"/>
      <c r="T17" s="1135"/>
      <c r="U17" s="1135"/>
      <c r="V17" s="1135"/>
      <c r="W17" s="1135"/>
      <c r="X17" s="1135"/>
      <c r="Y17" s="59"/>
    </row>
    <row r="18" spans="1:25" ht="15">
      <c r="A18" s="43"/>
      <c r="B18" s="78"/>
      <c r="C18" s="77"/>
      <c r="D18" s="60"/>
      <c r="E18" s="1135"/>
      <c r="F18" s="1135"/>
      <c r="G18" s="1135"/>
      <c r="H18" s="1135"/>
      <c r="I18" s="1135"/>
      <c r="J18" s="1135"/>
      <c r="K18" s="1135"/>
      <c r="L18" s="1135"/>
      <c r="M18" s="1135"/>
      <c r="N18" s="1135"/>
      <c r="O18" s="1135"/>
      <c r="P18" s="1135"/>
      <c r="Q18" s="1135"/>
      <c r="R18" s="1135"/>
      <c r="S18" s="1135"/>
      <c r="T18" s="1135"/>
      <c r="U18" s="1135"/>
      <c r="V18" s="1135"/>
      <c r="W18" s="1135"/>
      <c r="X18" s="1135"/>
      <c r="Y18" s="59"/>
    </row>
    <row r="19" spans="1:25" ht="59.25" customHeight="1">
      <c r="A19" s="43"/>
      <c r="B19" s="78"/>
      <c r="C19" s="77"/>
      <c r="D19" s="66"/>
      <c r="E19" s="1135"/>
      <c r="F19" s="1135"/>
      <c r="G19" s="1135"/>
      <c r="H19" s="1135"/>
      <c r="I19" s="1135"/>
      <c r="J19" s="1135"/>
      <c r="K19" s="1135"/>
      <c r="L19" s="1135"/>
      <c r="M19" s="1135"/>
      <c r="N19" s="1135"/>
      <c r="O19" s="1135"/>
      <c r="P19" s="1135"/>
      <c r="Q19" s="1135"/>
      <c r="R19" s="1135"/>
      <c r="S19" s="1135"/>
      <c r="T19" s="1135"/>
      <c r="U19" s="1135"/>
      <c r="V19" s="1135"/>
      <c r="W19" s="1135"/>
      <c r="X19" s="1135"/>
      <c r="Y19" s="59"/>
    </row>
    <row r="20" spans="1:25" ht="15" hidden="1">
      <c r="A20" s="43"/>
      <c r="B20" s="78"/>
      <c r="C20" s="77"/>
      <c r="D20" s="66"/>
      <c r="E20" s="65"/>
      <c r="F20" s="65"/>
      <c r="G20" s="65"/>
      <c r="H20" s="65"/>
      <c r="I20" s="65"/>
      <c r="J20" s="65"/>
      <c r="K20" s="65"/>
      <c r="L20" s="65"/>
      <c r="M20" s="65"/>
      <c r="N20" s="65"/>
      <c r="O20" s="65"/>
      <c r="P20" s="65"/>
      <c r="Q20" s="65"/>
      <c r="R20" s="65"/>
      <c r="S20" s="65"/>
      <c r="T20" s="65"/>
      <c r="U20" s="65"/>
      <c r="V20" s="65"/>
      <c r="W20" s="65"/>
      <c r="X20" s="65"/>
      <c r="Y20" s="59"/>
    </row>
    <row r="21" spans="1:25" ht="14.25" hidden="1" customHeight="1">
      <c r="A21" s="43"/>
      <c r="B21" s="78"/>
      <c r="C21" s="77"/>
      <c r="D21" s="61"/>
      <c r="E21" s="72" t="s">
        <v>237</v>
      </c>
      <c r="F21" s="1140" t="s">
        <v>254</v>
      </c>
      <c r="G21" s="1141"/>
      <c r="H21" s="1141"/>
      <c r="I21" s="1141"/>
      <c r="J21" s="1141"/>
      <c r="K21" s="1141"/>
      <c r="L21" s="1141"/>
      <c r="M21" s="1141"/>
      <c r="N21" s="60"/>
      <c r="O21" s="71" t="s">
        <v>237</v>
      </c>
      <c r="P21" s="1142" t="s">
        <v>238</v>
      </c>
      <c r="Q21" s="1143"/>
      <c r="R21" s="1143"/>
      <c r="S21" s="1143"/>
      <c r="T21" s="1143"/>
      <c r="U21" s="1143"/>
      <c r="V21" s="1143"/>
      <c r="W21" s="1143"/>
      <c r="X21" s="1143"/>
      <c r="Y21" s="59"/>
    </row>
    <row r="22" spans="1:25" ht="14.25" hidden="1" customHeight="1">
      <c r="A22" s="43"/>
      <c r="B22" s="78"/>
      <c r="C22" s="77"/>
      <c r="D22" s="61"/>
      <c r="E22" s="94" t="s">
        <v>237</v>
      </c>
      <c r="F22" s="1140" t="s">
        <v>240</v>
      </c>
      <c r="G22" s="1141"/>
      <c r="H22" s="1141"/>
      <c r="I22" s="1141"/>
      <c r="J22" s="1141"/>
      <c r="K22" s="1141"/>
      <c r="L22" s="1141"/>
      <c r="M22" s="1141"/>
      <c r="N22" s="60"/>
      <c r="O22" s="74" t="s">
        <v>237</v>
      </c>
      <c r="P22" s="1142" t="s">
        <v>587</v>
      </c>
      <c r="Q22" s="1143"/>
      <c r="R22" s="1143"/>
      <c r="S22" s="1143"/>
      <c r="T22" s="1143"/>
      <c r="U22" s="1143"/>
      <c r="V22" s="1143"/>
      <c r="W22" s="1143"/>
      <c r="X22" s="1143"/>
      <c r="Y22" s="59"/>
    </row>
    <row r="23" spans="1:25" ht="27" hidden="1" customHeight="1">
      <c r="A23" s="43"/>
      <c r="B23" s="78"/>
      <c r="C23" s="77"/>
      <c r="D23" s="61"/>
      <c r="E23" s="60"/>
      <c r="F23" s="60"/>
      <c r="G23" s="60"/>
      <c r="H23" s="60"/>
      <c r="I23" s="60"/>
      <c r="J23" s="60"/>
      <c r="K23" s="60"/>
      <c r="L23" s="60"/>
      <c r="M23" s="60"/>
      <c r="N23" s="60"/>
      <c r="O23" s="60"/>
      <c r="P23" s="1136"/>
      <c r="Q23" s="1136"/>
      <c r="R23" s="1136"/>
      <c r="S23" s="1136"/>
      <c r="T23" s="1136"/>
      <c r="U23" s="1136"/>
      <c r="V23" s="1136"/>
      <c r="W23" s="1136"/>
      <c r="X23" s="60"/>
      <c r="Y23" s="59"/>
    </row>
    <row r="24" spans="1:25" ht="10.5" hidden="1" customHeight="1">
      <c r="A24" s="43"/>
      <c r="B24" s="78"/>
      <c r="C24" s="77"/>
      <c r="D24" s="61"/>
      <c r="E24" s="60"/>
      <c r="F24" s="60"/>
      <c r="G24" s="60"/>
      <c r="H24" s="60"/>
      <c r="I24" s="60"/>
      <c r="J24" s="60"/>
      <c r="K24" s="60"/>
      <c r="L24" s="60"/>
      <c r="M24" s="60"/>
      <c r="N24" s="60"/>
      <c r="O24" s="60"/>
      <c r="P24" s="60"/>
      <c r="Q24" s="60"/>
      <c r="R24" s="60"/>
      <c r="S24" s="60"/>
      <c r="T24" s="60"/>
      <c r="U24" s="60"/>
      <c r="V24" s="60"/>
      <c r="W24" s="60"/>
      <c r="X24" s="60"/>
      <c r="Y24" s="59"/>
    </row>
    <row r="25" spans="1:25" ht="27" hidden="1" customHeight="1">
      <c r="A25" s="43"/>
      <c r="B25" s="78"/>
      <c r="C25" s="77"/>
      <c r="D25" s="61"/>
      <c r="E25" s="60"/>
      <c r="F25" s="60"/>
      <c r="G25" s="60"/>
      <c r="H25" s="60"/>
      <c r="I25" s="60"/>
      <c r="J25" s="60"/>
      <c r="K25" s="60"/>
      <c r="L25" s="60"/>
      <c r="M25" s="60"/>
      <c r="N25" s="60"/>
      <c r="O25" s="60"/>
      <c r="P25" s="60"/>
      <c r="Q25" s="60"/>
      <c r="R25" s="60"/>
      <c r="S25" s="60"/>
      <c r="T25" s="60"/>
      <c r="U25" s="60"/>
      <c r="V25" s="60"/>
      <c r="W25" s="60"/>
      <c r="X25" s="60"/>
      <c r="Y25" s="59"/>
    </row>
    <row r="26" spans="1:25" ht="12" hidden="1" customHeight="1">
      <c r="A26" s="43"/>
      <c r="B26" s="78"/>
      <c r="C26" s="77"/>
      <c r="D26" s="61"/>
      <c r="E26" s="60"/>
      <c r="F26" s="60"/>
      <c r="G26" s="60"/>
      <c r="H26" s="60"/>
      <c r="I26" s="60"/>
      <c r="J26" s="60"/>
      <c r="K26" s="60"/>
      <c r="L26" s="60"/>
      <c r="M26" s="60"/>
      <c r="N26" s="60"/>
      <c r="O26" s="60"/>
      <c r="P26" s="60"/>
      <c r="Q26" s="60"/>
      <c r="R26" s="60"/>
      <c r="S26" s="60"/>
      <c r="T26" s="60"/>
      <c r="U26" s="60"/>
      <c r="V26" s="60"/>
      <c r="W26" s="60"/>
      <c r="X26" s="60"/>
      <c r="Y26" s="59"/>
    </row>
    <row r="27" spans="1:25" ht="38.25" hidden="1" customHeight="1">
      <c r="A27" s="43"/>
      <c r="B27" s="78"/>
      <c r="C27" s="77"/>
      <c r="D27" s="61"/>
      <c r="E27" s="60"/>
      <c r="F27" s="60"/>
      <c r="G27" s="60"/>
      <c r="H27" s="60"/>
      <c r="I27" s="60"/>
      <c r="J27" s="60"/>
      <c r="K27" s="60"/>
      <c r="L27" s="60"/>
      <c r="M27" s="60"/>
      <c r="N27" s="60"/>
      <c r="O27" s="60"/>
      <c r="P27" s="60"/>
      <c r="Q27" s="60"/>
      <c r="R27" s="60"/>
      <c r="S27" s="60"/>
      <c r="T27" s="60"/>
      <c r="U27" s="60"/>
      <c r="V27" s="60"/>
      <c r="W27" s="60"/>
      <c r="X27" s="60"/>
      <c r="Y27" s="59"/>
    </row>
    <row r="28" spans="1:25" ht="15" hidden="1">
      <c r="A28" s="43"/>
      <c r="B28" s="78"/>
      <c r="C28" s="77"/>
      <c r="D28" s="61"/>
      <c r="E28" s="60"/>
      <c r="F28" s="60"/>
      <c r="G28" s="60"/>
      <c r="H28" s="60"/>
      <c r="I28" s="60"/>
      <c r="J28" s="60"/>
      <c r="K28" s="60"/>
      <c r="L28" s="60"/>
      <c r="M28" s="60"/>
      <c r="N28" s="60"/>
      <c r="O28" s="60"/>
      <c r="P28" s="60"/>
      <c r="Q28" s="60"/>
      <c r="R28" s="60"/>
      <c r="S28" s="60"/>
      <c r="T28" s="60"/>
      <c r="U28" s="60"/>
      <c r="V28" s="60"/>
      <c r="W28" s="60"/>
      <c r="X28" s="60"/>
      <c r="Y28" s="59"/>
    </row>
    <row r="29" spans="1:25" ht="15" hidden="1">
      <c r="A29" s="43"/>
      <c r="B29" s="78"/>
      <c r="C29" s="77"/>
      <c r="D29" s="61"/>
      <c r="E29" s="60"/>
      <c r="F29" s="60"/>
      <c r="G29" s="60"/>
      <c r="H29" s="60"/>
      <c r="I29" s="60"/>
      <c r="J29" s="60"/>
      <c r="K29" s="60"/>
      <c r="L29" s="60"/>
      <c r="M29" s="60"/>
      <c r="N29" s="60"/>
      <c r="O29" s="60"/>
      <c r="P29" s="60"/>
      <c r="Q29" s="60"/>
      <c r="R29" s="60"/>
      <c r="S29" s="60"/>
      <c r="T29" s="60"/>
      <c r="U29" s="60"/>
      <c r="V29" s="60"/>
      <c r="W29" s="60"/>
      <c r="X29" s="60"/>
      <c r="Y29" s="59"/>
    </row>
    <row r="30" spans="1:25" ht="15" hidden="1">
      <c r="A30" s="43"/>
      <c r="B30" s="78"/>
      <c r="C30" s="77"/>
      <c r="D30" s="61"/>
      <c r="E30" s="60"/>
      <c r="F30" s="60"/>
      <c r="G30" s="60"/>
      <c r="H30" s="60"/>
      <c r="I30" s="60"/>
      <c r="J30" s="60"/>
      <c r="K30" s="60"/>
      <c r="L30" s="60"/>
      <c r="M30" s="60"/>
      <c r="N30" s="60"/>
      <c r="O30" s="60"/>
      <c r="P30" s="60"/>
      <c r="Q30" s="60"/>
      <c r="R30" s="60"/>
      <c r="S30" s="60"/>
      <c r="T30" s="60"/>
      <c r="U30" s="60"/>
      <c r="V30" s="60"/>
      <c r="W30" s="60"/>
      <c r="X30" s="60"/>
      <c r="Y30" s="59"/>
    </row>
    <row r="31" spans="1:25" ht="15" hidden="1">
      <c r="A31" s="43"/>
      <c r="B31" s="78"/>
      <c r="C31" s="77"/>
      <c r="D31" s="61"/>
      <c r="E31" s="60"/>
      <c r="F31" s="60"/>
      <c r="G31" s="60"/>
      <c r="H31" s="60"/>
      <c r="I31" s="60"/>
      <c r="J31" s="60"/>
      <c r="K31" s="60"/>
      <c r="L31" s="60"/>
      <c r="M31" s="60"/>
      <c r="N31" s="60"/>
      <c r="O31" s="60"/>
      <c r="P31" s="60"/>
      <c r="Q31" s="60"/>
      <c r="R31" s="60"/>
      <c r="S31" s="60"/>
      <c r="T31" s="60"/>
      <c r="U31" s="60"/>
      <c r="V31" s="60"/>
      <c r="W31" s="60"/>
      <c r="X31" s="60"/>
      <c r="Y31" s="59"/>
    </row>
    <row r="32" spans="1:25" ht="15" hidden="1">
      <c r="A32" s="43"/>
      <c r="B32" s="78"/>
      <c r="C32" s="77"/>
      <c r="D32" s="61"/>
      <c r="E32" s="60"/>
      <c r="F32" s="60"/>
      <c r="G32" s="60"/>
      <c r="H32" s="60"/>
      <c r="I32" s="60"/>
      <c r="J32" s="60"/>
      <c r="K32" s="60"/>
      <c r="L32" s="60"/>
      <c r="M32" s="60"/>
      <c r="N32" s="60"/>
      <c r="O32" s="60"/>
      <c r="P32" s="60"/>
      <c r="Q32" s="60"/>
      <c r="R32" s="60"/>
      <c r="S32" s="60"/>
      <c r="T32" s="60"/>
      <c r="U32" s="60"/>
      <c r="V32" s="60"/>
      <c r="W32" s="60"/>
      <c r="X32" s="60"/>
      <c r="Y32" s="59"/>
    </row>
    <row r="33" spans="1:25" ht="18.75" hidden="1" customHeight="1">
      <c r="A33" s="43"/>
      <c r="B33" s="78"/>
      <c r="C33" s="77"/>
      <c r="D33" s="66"/>
      <c r="E33" s="65"/>
      <c r="F33" s="65"/>
      <c r="G33" s="65"/>
      <c r="H33" s="65"/>
      <c r="I33" s="65"/>
      <c r="J33" s="65"/>
      <c r="K33" s="65"/>
      <c r="L33" s="65"/>
      <c r="M33" s="65"/>
      <c r="N33" s="65"/>
      <c r="O33" s="65"/>
      <c r="P33" s="65"/>
      <c r="Q33" s="65"/>
      <c r="R33" s="65"/>
      <c r="S33" s="65"/>
      <c r="T33" s="65"/>
      <c r="U33" s="65"/>
      <c r="V33" s="65"/>
      <c r="W33" s="65"/>
      <c r="X33" s="65"/>
      <c r="Y33" s="59"/>
    </row>
    <row r="34" spans="1:25" ht="15" hidden="1">
      <c r="A34" s="43"/>
      <c r="B34" s="78"/>
      <c r="C34" s="77"/>
      <c r="D34" s="66"/>
      <c r="E34" s="65"/>
      <c r="F34" s="65"/>
      <c r="G34" s="65"/>
      <c r="H34" s="65"/>
      <c r="I34" s="65"/>
      <c r="J34" s="65"/>
      <c r="K34" s="65"/>
      <c r="L34" s="65"/>
      <c r="M34" s="65"/>
      <c r="N34" s="65"/>
      <c r="O34" s="65"/>
      <c r="P34" s="65"/>
      <c r="Q34" s="65"/>
      <c r="R34" s="65"/>
      <c r="S34" s="65"/>
      <c r="T34" s="65"/>
      <c r="U34" s="65"/>
      <c r="V34" s="65"/>
      <c r="W34" s="65"/>
      <c r="X34" s="65"/>
      <c r="Y34" s="59"/>
    </row>
    <row r="35" spans="1:25" ht="24" hidden="1" customHeight="1">
      <c r="A35" s="43"/>
      <c r="B35" s="78"/>
      <c r="C35" s="77"/>
      <c r="D35" s="61"/>
      <c r="E35" s="1139" t="s">
        <v>394</v>
      </c>
      <c r="F35" s="1139"/>
      <c r="G35" s="1139"/>
      <c r="H35" s="1139"/>
      <c r="I35" s="1139"/>
      <c r="J35" s="1139"/>
      <c r="K35" s="1139"/>
      <c r="L35" s="1139"/>
      <c r="M35" s="1139"/>
      <c r="N35" s="1139"/>
      <c r="O35" s="1139"/>
      <c r="P35" s="1139"/>
      <c r="Q35" s="1139"/>
      <c r="R35" s="1139"/>
      <c r="S35" s="1139"/>
      <c r="T35" s="1139"/>
      <c r="U35" s="1139"/>
      <c r="V35" s="1139"/>
      <c r="W35" s="1139"/>
      <c r="X35" s="1139"/>
      <c r="Y35" s="59"/>
    </row>
    <row r="36" spans="1:25" ht="38.25" hidden="1" customHeight="1">
      <c r="A36" s="43"/>
      <c r="B36" s="78"/>
      <c r="C36" s="77"/>
      <c r="D36" s="61"/>
      <c r="E36" s="1139"/>
      <c r="F36" s="1139"/>
      <c r="G36" s="1139"/>
      <c r="H36" s="1139"/>
      <c r="I36" s="1139"/>
      <c r="J36" s="1139"/>
      <c r="K36" s="1139"/>
      <c r="L36" s="1139"/>
      <c r="M36" s="1139"/>
      <c r="N36" s="1139"/>
      <c r="O36" s="1139"/>
      <c r="P36" s="1139"/>
      <c r="Q36" s="1139"/>
      <c r="R36" s="1139"/>
      <c r="S36" s="1139"/>
      <c r="T36" s="1139"/>
      <c r="U36" s="1139"/>
      <c r="V36" s="1139"/>
      <c r="W36" s="1139"/>
      <c r="X36" s="1139"/>
      <c r="Y36" s="59"/>
    </row>
    <row r="37" spans="1:25" ht="9.75" hidden="1" customHeight="1">
      <c r="A37" s="43"/>
      <c r="B37" s="78"/>
      <c r="C37" s="77"/>
      <c r="D37" s="61"/>
      <c r="E37" s="1139"/>
      <c r="F37" s="1139"/>
      <c r="G37" s="1139"/>
      <c r="H37" s="1139"/>
      <c r="I37" s="1139"/>
      <c r="J37" s="1139"/>
      <c r="K37" s="1139"/>
      <c r="L37" s="1139"/>
      <c r="M37" s="1139"/>
      <c r="N37" s="1139"/>
      <c r="O37" s="1139"/>
      <c r="P37" s="1139"/>
      <c r="Q37" s="1139"/>
      <c r="R37" s="1139"/>
      <c r="S37" s="1139"/>
      <c r="T37" s="1139"/>
      <c r="U37" s="1139"/>
      <c r="V37" s="1139"/>
      <c r="W37" s="1139"/>
      <c r="X37" s="1139"/>
      <c r="Y37" s="59"/>
    </row>
    <row r="38" spans="1:25" ht="51" hidden="1" customHeight="1">
      <c r="A38" s="43"/>
      <c r="B38" s="78"/>
      <c r="C38" s="77"/>
      <c r="D38" s="61"/>
      <c r="E38" s="1139"/>
      <c r="F38" s="1139"/>
      <c r="G38" s="1139"/>
      <c r="H38" s="1139"/>
      <c r="I38" s="1139"/>
      <c r="J38" s="1139"/>
      <c r="K38" s="1139"/>
      <c r="L38" s="1139"/>
      <c r="M38" s="1139"/>
      <c r="N38" s="1139"/>
      <c r="O38" s="1139"/>
      <c r="P38" s="1139"/>
      <c r="Q38" s="1139"/>
      <c r="R38" s="1139"/>
      <c r="S38" s="1139"/>
      <c r="T38" s="1139"/>
      <c r="U38" s="1139"/>
      <c r="V38" s="1139"/>
      <c r="W38" s="1139"/>
      <c r="X38" s="1139"/>
      <c r="Y38" s="59"/>
    </row>
    <row r="39" spans="1:25" ht="15" hidden="1" customHeight="1">
      <c r="A39" s="43"/>
      <c r="B39" s="78"/>
      <c r="C39" s="77"/>
      <c r="D39" s="61"/>
      <c r="E39" s="1139"/>
      <c r="F39" s="1139"/>
      <c r="G39" s="1139"/>
      <c r="H39" s="1139"/>
      <c r="I39" s="1139"/>
      <c r="J39" s="1139"/>
      <c r="K39" s="1139"/>
      <c r="L39" s="1139"/>
      <c r="M39" s="1139"/>
      <c r="N39" s="1139"/>
      <c r="O39" s="1139"/>
      <c r="P39" s="1139"/>
      <c r="Q39" s="1139"/>
      <c r="R39" s="1139"/>
      <c r="S39" s="1139"/>
      <c r="T39" s="1139"/>
      <c r="U39" s="1139"/>
      <c r="V39" s="1139"/>
      <c r="W39" s="1139"/>
      <c r="X39" s="1139"/>
      <c r="Y39" s="59"/>
    </row>
    <row r="40" spans="1:25" ht="12" hidden="1" customHeight="1">
      <c r="A40" s="43"/>
      <c r="B40" s="78"/>
      <c r="C40" s="77"/>
      <c r="D40" s="61"/>
      <c r="E40" s="1125"/>
      <c r="F40" s="1126"/>
      <c r="G40" s="1126"/>
      <c r="H40" s="1126"/>
      <c r="I40" s="1126"/>
      <c r="J40" s="1126"/>
      <c r="K40" s="1126"/>
      <c r="L40" s="1126"/>
      <c r="M40" s="1126"/>
      <c r="N40" s="1126"/>
      <c r="O40" s="1126"/>
      <c r="P40" s="1126"/>
      <c r="Q40" s="1126"/>
      <c r="R40" s="1126"/>
      <c r="S40" s="1126"/>
      <c r="T40" s="1126"/>
      <c r="U40" s="1126"/>
      <c r="V40" s="1126"/>
      <c r="W40" s="1126"/>
      <c r="X40" s="1126"/>
      <c r="Y40" s="59"/>
    </row>
    <row r="41" spans="1:25" ht="38.25" hidden="1" customHeight="1">
      <c r="A41" s="43"/>
      <c r="B41" s="78"/>
      <c r="C41" s="77"/>
      <c r="D41" s="61"/>
      <c r="E41" s="1139"/>
      <c r="F41" s="1139"/>
      <c r="G41" s="1139"/>
      <c r="H41" s="1139"/>
      <c r="I41" s="1139"/>
      <c r="J41" s="1139"/>
      <c r="K41" s="1139"/>
      <c r="L41" s="1139"/>
      <c r="M41" s="1139"/>
      <c r="N41" s="1139"/>
      <c r="O41" s="1139"/>
      <c r="P41" s="1139"/>
      <c r="Q41" s="1139"/>
      <c r="R41" s="1139"/>
      <c r="S41" s="1139"/>
      <c r="T41" s="1139"/>
      <c r="U41" s="1139"/>
      <c r="V41" s="1139"/>
      <c r="W41" s="1139"/>
      <c r="X41" s="1139"/>
      <c r="Y41" s="59"/>
    </row>
    <row r="42" spans="1:25" ht="15" hidden="1">
      <c r="A42" s="43"/>
      <c r="B42" s="78"/>
      <c r="C42" s="77"/>
      <c r="D42" s="61"/>
      <c r="E42" s="1139"/>
      <c r="F42" s="1139"/>
      <c r="G42" s="1139"/>
      <c r="H42" s="1139"/>
      <c r="I42" s="1139"/>
      <c r="J42" s="1139"/>
      <c r="K42" s="1139"/>
      <c r="L42" s="1139"/>
      <c r="M42" s="1139"/>
      <c r="N42" s="1139"/>
      <c r="O42" s="1139"/>
      <c r="P42" s="1139"/>
      <c r="Q42" s="1139"/>
      <c r="R42" s="1139"/>
      <c r="S42" s="1139"/>
      <c r="T42" s="1139"/>
      <c r="U42" s="1139"/>
      <c r="V42" s="1139"/>
      <c r="W42" s="1139"/>
      <c r="X42" s="1139"/>
      <c r="Y42" s="59"/>
    </row>
    <row r="43" spans="1:25" ht="15" hidden="1">
      <c r="A43" s="43"/>
      <c r="B43" s="78"/>
      <c r="C43" s="77"/>
      <c r="D43" s="61"/>
      <c r="E43" s="1139"/>
      <c r="F43" s="1139"/>
      <c r="G43" s="1139"/>
      <c r="H43" s="1139"/>
      <c r="I43" s="1139"/>
      <c r="J43" s="1139"/>
      <c r="K43" s="1139"/>
      <c r="L43" s="1139"/>
      <c r="M43" s="1139"/>
      <c r="N43" s="1139"/>
      <c r="O43" s="1139"/>
      <c r="P43" s="1139"/>
      <c r="Q43" s="1139"/>
      <c r="R43" s="1139"/>
      <c r="S43" s="1139"/>
      <c r="T43" s="1139"/>
      <c r="U43" s="1139"/>
      <c r="V43" s="1139"/>
      <c r="W43" s="1139"/>
      <c r="X43" s="1139"/>
      <c r="Y43" s="59"/>
    </row>
    <row r="44" spans="1:25" ht="33.75" hidden="1" customHeight="1">
      <c r="A44" s="43"/>
      <c r="B44" s="78"/>
      <c r="C44" s="77"/>
      <c r="D44" s="66"/>
      <c r="E44" s="1139"/>
      <c r="F44" s="1139"/>
      <c r="G44" s="1139"/>
      <c r="H44" s="1139"/>
      <c r="I44" s="1139"/>
      <c r="J44" s="1139"/>
      <c r="K44" s="1139"/>
      <c r="L44" s="1139"/>
      <c r="M44" s="1139"/>
      <c r="N44" s="1139"/>
      <c r="O44" s="1139"/>
      <c r="P44" s="1139"/>
      <c r="Q44" s="1139"/>
      <c r="R44" s="1139"/>
      <c r="S44" s="1139"/>
      <c r="T44" s="1139"/>
      <c r="U44" s="1139"/>
      <c r="V44" s="1139"/>
      <c r="W44" s="1139"/>
      <c r="X44" s="1139"/>
      <c r="Y44" s="59"/>
    </row>
    <row r="45" spans="1:25" ht="15" hidden="1">
      <c r="A45" s="43"/>
      <c r="B45" s="78"/>
      <c r="C45" s="77"/>
      <c r="D45" s="66"/>
      <c r="E45" s="1139"/>
      <c r="F45" s="1139"/>
      <c r="G45" s="1139"/>
      <c r="H45" s="1139"/>
      <c r="I45" s="1139"/>
      <c r="J45" s="1139"/>
      <c r="K45" s="1139"/>
      <c r="L45" s="1139"/>
      <c r="M45" s="1139"/>
      <c r="N45" s="1139"/>
      <c r="O45" s="1139"/>
      <c r="P45" s="1139"/>
      <c r="Q45" s="1139"/>
      <c r="R45" s="1139"/>
      <c r="S45" s="1139"/>
      <c r="T45" s="1139"/>
      <c r="U45" s="1139"/>
      <c r="V45" s="1139"/>
      <c r="W45" s="1139"/>
      <c r="X45" s="1139"/>
      <c r="Y45" s="59"/>
    </row>
    <row r="46" spans="1:25" ht="24" hidden="1" customHeight="1">
      <c r="A46" s="43"/>
      <c r="B46" s="78"/>
      <c r="C46" s="77"/>
      <c r="D46" s="61"/>
      <c r="E46" s="1127" t="s">
        <v>236</v>
      </c>
      <c r="F46" s="1127"/>
      <c r="G46" s="1127"/>
      <c r="H46" s="1127"/>
      <c r="I46" s="1127"/>
      <c r="J46" s="1127"/>
      <c r="K46" s="1127"/>
      <c r="L46" s="1127"/>
      <c r="M46" s="1127"/>
      <c r="N46" s="1127"/>
      <c r="O46" s="1127"/>
      <c r="P46" s="1127"/>
      <c r="Q46" s="1127"/>
      <c r="R46" s="1127"/>
      <c r="S46" s="1127"/>
      <c r="T46" s="1127"/>
      <c r="U46" s="1127"/>
      <c r="V46" s="1127"/>
      <c r="W46" s="1127"/>
      <c r="X46" s="1127"/>
      <c r="Y46" s="59"/>
    </row>
    <row r="47" spans="1:25" ht="37.5" hidden="1" customHeight="1">
      <c r="A47" s="43"/>
      <c r="B47" s="78"/>
      <c r="C47" s="77"/>
      <c r="D47" s="61"/>
      <c r="E47" s="1127"/>
      <c r="F47" s="1127"/>
      <c r="G47" s="1127"/>
      <c r="H47" s="1127"/>
      <c r="I47" s="1127"/>
      <c r="J47" s="1127"/>
      <c r="K47" s="1127"/>
      <c r="L47" s="1127"/>
      <c r="M47" s="1127"/>
      <c r="N47" s="1127"/>
      <c r="O47" s="1127"/>
      <c r="P47" s="1127"/>
      <c r="Q47" s="1127"/>
      <c r="R47" s="1127"/>
      <c r="S47" s="1127"/>
      <c r="T47" s="1127"/>
      <c r="U47" s="1127"/>
      <c r="V47" s="1127"/>
      <c r="W47" s="1127"/>
      <c r="X47" s="1127"/>
      <c r="Y47" s="59"/>
    </row>
    <row r="48" spans="1:25" ht="24" hidden="1" customHeight="1">
      <c r="A48" s="43"/>
      <c r="B48" s="78"/>
      <c r="C48" s="77"/>
      <c r="D48" s="61"/>
      <c r="E48" s="1127"/>
      <c r="F48" s="1127"/>
      <c r="G48" s="1127"/>
      <c r="H48" s="1127"/>
      <c r="I48" s="1127"/>
      <c r="J48" s="1127"/>
      <c r="K48" s="1127"/>
      <c r="L48" s="1127"/>
      <c r="M48" s="1127"/>
      <c r="N48" s="1127"/>
      <c r="O48" s="1127"/>
      <c r="P48" s="1127"/>
      <c r="Q48" s="1127"/>
      <c r="R48" s="1127"/>
      <c r="S48" s="1127"/>
      <c r="T48" s="1127"/>
      <c r="U48" s="1127"/>
      <c r="V48" s="1127"/>
      <c r="W48" s="1127"/>
      <c r="X48" s="1127"/>
      <c r="Y48" s="59"/>
    </row>
    <row r="49" spans="1:25" ht="51" hidden="1" customHeight="1">
      <c r="A49" s="43"/>
      <c r="B49" s="78"/>
      <c r="C49" s="77"/>
      <c r="D49" s="61"/>
      <c r="E49" s="1127"/>
      <c r="F49" s="1127"/>
      <c r="G49" s="1127"/>
      <c r="H49" s="1127"/>
      <c r="I49" s="1127"/>
      <c r="J49" s="1127"/>
      <c r="K49" s="1127"/>
      <c r="L49" s="1127"/>
      <c r="M49" s="1127"/>
      <c r="N49" s="1127"/>
      <c r="O49" s="1127"/>
      <c r="P49" s="1127"/>
      <c r="Q49" s="1127"/>
      <c r="R49" s="1127"/>
      <c r="S49" s="1127"/>
      <c r="T49" s="1127"/>
      <c r="U49" s="1127"/>
      <c r="V49" s="1127"/>
      <c r="W49" s="1127"/>
      <c r="X49" s="1127"/>
      <c r="Y49" s="59"/>
    </row>
    <row r="50" spans="1:25" ht="15" hidden="1">
      <c r="A50" s="43"/>
      <c r="B50" s="78"/>
      <c r="C50" s="77"/>
      <c r="D50" s="61"/>
      <c r="E50" s="1127"/>
      <c r="F50" s="1127"/>
      <c r="G50" s="1127"/>
      <c r="H50" s="1127"/>
      <c r="I50" s="1127"/>
      <c r="J50" s="1127"/>
      <c r="K50" s="1127"/>
      <c r="L50" s="1127"/>
      <c r="M50" s="1127"/>
      <c r="N50" s="1127"/>
      <c r="O50" s="1127"/>
      <c r="P50" s="1127"/>
      <c r="Q50" s="1127"/>
      <c r="R50" s="1127"/>
      <c r="S50" s="1127"/>
      <c r="T50" s="1127"/>
      <c r="U50" s="1127"/>
      <c r="V50" s="1127"/>
      <c r="W50" s="1127"/>
      <c r="X50" s="1127"/>
      <c r="Y50" s="59"/>
    </row>
    <row r="51" spans="1:25" ht="15" hidden="1">
      <c r="A51" s="43"/>
      <c r="B51" s="78"/>
      <c r="C51" s="77"/>
      <c r="D51" s="61"/>
      <c r="E51" s="1127"/>
      <c r="F51" s="1127"/>
      <c r="G51" s="1127"/>
      <c r="H51" s="1127"/>
      <c r="I51" s="1127"/>
      <c r="J51" s="1127"/>
      <c r="K51" s="1127"/>
      <c r="L51" s="1127"/>
      <c r="M51" s="1127"/>
      <c r="N51" s="1127"/>
      <c r="O51" s="1127"/>
      <c r="P51" s="1127"/>
      <c r="Q51" s="1127"/>
      <c r="R51" s="1127"/>
      <c r="S51" s="1127"/>
      <c r="T51" s="1127"/>
      <c r="U51" s="1127"/>
      <c r="V51" s="1127"/>
      <c r="W51" s="1127"/>
      <c r="X51" s="1127"/>
      <c r="Y51" s="59"/>
    </row>
    <row r="52" spans="1:25" ht="15" hidden="1">
      <c r="A52" s="43"/>
      <c r="B52" s="78"/>
      <c r="C52" s="77"/>
      <c r="D52" s="61"/>
      <c r="E52" s="1127"/>
      <c r="F52" s="1127"/>
      <c r="G52" s="1127"/>
      <c r="H52" s="1127"/>
      <c r="I52" s="1127"/>
      <c r="J52" s="1127"/>
      <c r="K52" s="1127"/>
      <c r="L52" s="1127"/>
      <c r="M52" s="1127"/>
      <c r="N52" s="1127"/>
      <c r="O52" s="1127"/>
      <c r="P52" s="1127"/>
      <c r="Q52" s="1127"/>
      <c r="R52" s="1127"/>
      <c r="S52" s="1127"/>
      <c r="T52" s="1127"/>
      <c r="U52" s="1127"/>
      <c r="V52" s="1127"/>
      <c r="W52" s="1127"/>
      <c r="X52" s="1127"/>
      <c r="Y52" s="59"/>
    </row>
    <row r="53" spans="1:25" ht="15" hidden="1">
      <c r="A53" s="43"/>
      <c r="B53" s="78"/>
      <c r="C53" s="77"/>
      <c r="D53" s="61"/>
      <c r="E53" s="1127"/>
      <c r="F53" s="1127"/>
      <c r="G53" s="1127"/>
      <c r="H53" s="1127"/>
      <c r="I53" s="1127"/>
      <c r="J53" s="1127"/>
      <c r="K53" s="1127"/>
      <c r="L53" s="1127"/>
      <c r="M53" s="1127"/>
      <c r="N53" s="1127"/>
      <c r="O53" s="1127"/>
      <c r="P53" s="1127"/>
      <c r="Q53" s="1127"/>
      <c r="R53" s="1127"/>
      <c r="S53" s="1127"/>
      <c r="T53" s="1127"/>
      <c r="U53" s="1127"/>
      <c r="V53" s="1127"/>
      <c r="W53" s="1127"/>
      <c r="X53" s="1127"/>
      <c r="Y53" s="59"/>
    </row>
    <row r="54" spans="1:25" ht="15" hidden="1">
      <c r="A54" s="43"/>
      <c r="B54" s="78"/>
      <c r="C54" s="77"/>
      <c r="D54" s="61"/>
      <c r="E54" s="1127"/>
      <c r="F54" s="1127"/>
      <c r="G54" s="1127"/>
      <c r="H54" s="1127"/>
      <c r="I54" s="1127"/>
      <c r="J54" s="1127"/>
      <c r="K54" s="1127"/>
      <c r="L54" s="1127"/>
      <c r="M54" s="1127"/>
      <c r="N54" s="1127"/>
      <c r="O54" s="1127"/>
      <c r="P54" s="1127"/>
      <c r="Q54" s="1127"/>
      <c r="R54" s="1127"/>
      <c r="S54" s="1127"/>
      <c r="T54" s="1127"/>
      <c r="U54" s="1127"/>
      <c r="V54" s="1127"/>
      <c r="W54" s="1127"/>
      <c r="X54" s="1127"/>
      <c r="Y54" s="59"/>
    </row>
    <row r="55" spans="1:25" ht="15" hidden="1">
      <c r="A55" s="43"/>
      <c r="B55" s="78"/>
      <c r="C55" s="77"/>
      <c r="D55" s="61"/>
      <c r="E55" s="1127"/>
      <c r="F55" s="1127"/>
      <c r="G55" s="1127"/>
      <c r="H55" s="1127"/>
      <c r="I55" s="1127"/>
      <c r="J55" s="1127"/>
      <c r="K55" s="1127"/>
      <c r="L55" s="1127"/>
      <c r="M55" s="1127"/>
      <c r="N55" s="1127"/>
      <c r="O55" s="1127"/>
      <c r="P55" s="1127"/>
      <c r="Q55" s="1127"/>
      <c r="R55" s="1127"/>
      <c r="S55" s="1127"/>
      <c r="T55" s="1127"/>
      <c r="U55" s="1127"/>
      <c r="V55" s="1127"/>
      <c r="W55" s="1127"/>
      <c r="X55" s="1127"/>
      <c r="Y55" s="59"/>
    </row>
    <row r="56" spans="1:25" ht="25.5" hidden="1" customHeight="1">
      <c r="A56" s="43"/>
      <c r="B56" s="78"/>
      <c r="C56" s="77"/>
      <c r="D56" s="66"/>
      <c r="E56" s="1127"/>
      <c r="F56" s="1127"/>
      <c r="G56" s="1127"/>
      <c r="H56" s="1127"/>
      <c r="I56" s="1127"/>
      <c r="J56" s="1127"/>
      <c r="K56" s="1127"/>
      <c r="L56" s="1127"/>
      <c r="M56" s="1127"/>
      <c r="N56" s="1127"/>
      <c r="O56" s="1127"/>
      <c r="P56" s="1127"/>
      <c r="Q56" s="1127"/>
      <c r="R56" s="1127"/>
      <c r="S56" s="1127"/>
      <c r="T56" s="1127"/>
      <c r="U56" s="1127"/>
      <c r="V56" s="1127"/>
      <c r="W56" s="1127"/>
      <c r="X56" s="1127"/>
      <c r="Y56" s="59"/>
    </row>
    <row r="57" spans="1:25" ht="15" hidden="1">
      <c r="A57" s="43"/>
      <c r="B57" s="78"/>
      <c r="C57" s="77"/>
      <c r="D57" s="66"/>
      <c r="E57" s="1127"/>
      <c r="F57" s="1127"/>
      <c r="G57" s="1127"/>
      <c r="H57" s="1127"/>
      <c r="I57" s="1127"/>
      <c r="J57" s="1127"/>
      <c r="K57" s="1127"/>
      <c r="L57" s="1127"/>
      <c r="M57" s="1127"/>
      <c r="N57" s="1127"/>
      <c r="O57" s="1127"/>
      <c r="P57" s="1127"/>
      <c r="Q57" s="1127"/>
      <c r="R57" s="1127"/>
      <c r="S57" s="1127"/>
      <c r="T57" s="1127"/>
      <c r="U57" s="1127"/>
      <c r="V57" s="1127"/>
      <c r="W57" s="1127"/>
      <c r="X57" s="1127"/>
      <c r="Y57" s="59"/>
    </row>
    <row r="58" spans="1:25" ht="15" hidden="1" customHeight="1">
      <c r="A58" s="43"/>
      <c r="B58" s="78"/>
      <c r="C58" s="77"/>
      <c r="D58" s="61"/>
      <c r="E58" s="1128" t="s">
        <v>395</v>
      </c>
      <c r="F58" s="1128"/>
      <c r="G58" s="1128"/>
      <c r="H58" s="1128"/>
      <c r="I58" s="1128"/>
      <c r="J58" s="1128"/>
      <c r="K58" s="1128"/>
      <c r="L58" s="1128"/>
      <c r="M58" s="1128"/>
      <c r="N58" s="1128"/>
      <c r="O58" s="1128"/>
      <c r="P58" s="1128"/>
      <c r="Q58" s="1128"/>
      <c r="R58" s="1128"/>
      <c r="S58" s="1128"/>
      <c r="T58" s="1128"/>
      <c r="U58" s="1128"/>
      <c r="V58" s="231"/>
      <c r="W58" s="231"/>
      <c r="X58" s="231"/>
      <c r="Y58" s="59"/>
    </row>
    <row r="59" spans="1:25" ht="15" hidden="1" customHeight="1">
      <c r="A59" s="43"/>
      <c r="B59" s="78"/>
      <c r="C59" s="77"/>
      <c r="D59" s="61"/>
      <c r="E59" s="1130"/>
      <c r="F59" s="1130"/>
      <c r="G59" s="1130"/>
      <c r="H59" s="1125"/>
      <c r="I59" s="1126"/>
      <c r="J59" s="1126"/>
      <c r="K59" s="1126"/>
      <c r="L59" s="1126"/>
      <c r="M59" s="1126"/>
      <c r="N59" s="1126"/>
      <c r="O59" s="1126"/>
      <c r="P59" s="1126"/>
      <c r="Q59" s="1126"/>
      <c r="R59" s="1126"/>
      <c r="S59" s="1126"/>
      <c r="T59" s="1126"/>
      <c r="U59" s="1126"/>
      <c r="V59" s="1126"/>
      <c r="W59" s="1126"/>
      <c r="X59" s="1126"/>
      <c r="Y59" s="59"/>
    </row>
    <row r="60" spans="1:25" ht="15" hidden="1" customHeight="1">
      <c r="A60" s="43"/>
      <c r="B60" s="78"/>
      <c r="C60" s="77"/>
      <c r="D60" s="61"/>
      <c r="E60" s="1129"/>
      <c r="F60" s="1129"/>
      <c r="G60" s="1129"/>
      <c r="H60" s="1124"/>
      <c r="I60" s="1124"/>
      <c r="J60" s="1124"/>
      <c r="K60" s="1124"/>
      <c r="L60" s="1124"/>
      <c r="M60" s="1124"/>
      <c r="N60" s="1124"/>
      <c r="O60" s="1124"/>
      <c r="P60" s="1124"/>
      <c r="Q60" s="1124"/>
      <c r="R60" s="1124"/>
      <c r="S60" s="1124"/>
      <c r="T60" s="1124"/>
      <c r="U60" s="1124"/>
      <c r="V60" s="1124"/>
      <c r="W60" s="1124"/>
      <c r="X60" s="1124"/>
      <c r="Y60" s="59"/>
    </row>
    <row r="61" spans="1:25" ht="15" hidden="1">
      <c r="A61" s="43"/>
      <c r="B61" s="78"/>
      <c r="C61" s="77"/>
      <c r="D61" s="61"/>
      <c r="E61" s="70"/>
      <c r="F61" s="68"/>
      <c r="G61" s="69"/>
      <c r="H61" s="1124"/>
      <c r="I61" s="1124"/>
      <c r="J61" s="1124"/>
      <c r="K61" s="1124"/>
      <c r="L61" s="1124"/>
      <c r="M61" s="1124"/>
      <c r="N61" s="1124"/>
      <c r="O61" s="1124"/>
      <c r="P61" s="1124"/>
      <c r="Q61" s="1124"/>
      <c r="R61" s="1124"/>
      <c r="S61" s="1124"/>
      <c r="T61" s="1124"/>
      <c r="U61" s="1124"/>
      <c r="V61" s="1124"/>
      <c r="W61" s="1124"/>
      <c r="X61" s="1124"/>
      <c r="Y61" s="59"/>
    </row>
    <row r="62" spans="1:25" ht="27.75" hidden="1" customHeight="1">
      <c r="A62" s="43"/>
      <c r="B62" s="78"/>
      <c r="C62" s="77"/>
      <c r="D62" s="61"/>
      <c r="E62" s="60"/>
      <c r="F62" s="60"/>
      <c r="G62" s="60"/>
      <c r="H62" s="60"/>
      <c r="I62" s="60"/>
      <c r="J62" s="60"/>
      <c r="K62" s="60"/>
      <c r="L62" s="60"/>
      <c r="M62" s="60"/>
      <c r="N62" s="60"/>
      <c r="O62" s="60"/>
      <c r="P62" s="60"/>
      <c r="Q62" s="60"/>
      <c r="R62" s="60"/>
      <c r="S62" s="60"/>
      <c r="T62" s="60"/>
      <c r="U62" s="60"/>
      <c r="V62" s="60"/>
      <c r="W62" s="60"/>
      <c r="X62" s="60"/>
      <c r="Y62" s="59"/>
    </row>
    <row r="63" spans="1:25" ht="15" hidden="1">
      <c r="A63" s="43"/>
      <c r="B63" s="78"/>
      <c r="C63" s="77"/>
      <c r="D63" s="61"/>
      <c r="E63" s="60"/>
      <c r="F63" s="60"/>
      <c r="G63" s="60"/>
      <c r="H63" s="60"/>
      <c r="I63" s="60"/>
      <c r="J63" s="60"/>
      <c r="K63" s="60"/>
      <c r="L63" s="60"/>
      <c r="M63" s="60"/>
      <c r="N63" s="60"/>
      <c r="O63" s="60"/>
      <c r="P63" s="60"/>
      <c r="Q63" s="60"/>
      <c r="R63" s="60"/>
      <c r="S63" s="60"/>
      <c r="T63" s="60"/>
      <c r="U63" s="60"/>
      <c r="V63" s="60"/>
      <c r="W63" s="60"/>
      <c r="X63" s="60"/>
      <c r="Y63" s="59"/>
    </row>
    <row r="64" spans="1:25" ht="15" hidden="1">
      <c r="A64" s="43"/>
      <c r="B64" s="78"/>
      <c r="C64" s="77"/>
      <c r="D64" s="61"/>
      <c r="E64" s="60"/>
      <c r="F64" s="60"/>
      <c r="G64" s="60"/>
      <c r="H64" s="60"/>
      <c r="I64" s="60"/>
      <c r="J64" s="60"/>
      <c r="K64" s="60"/>
      <c r="L64" s="60"/>
      <c r="M64" s="60"/>
      <c r="N64" s="60"/>
      <c r="O64" s="60"/>
      <c r="P64" s="60"/>
      <c r="Q64" s="60"/>
      <c r="R64" s="60"/>
      <c r="S64" s="60"/>
      <c r="T64" s="60"/>
      <c r="U64" s="60"/>
      <c r="V64" s="60"/>
      <c r="W64" s="60"/>
      <c r="X64" s="60"/>
      <c r="Y64" s="59"/>
    </row>
    <row r="65" spans="1:25" ht="15" hidden="1">
      <c r="A65" s="43"/>
      <c r="B65" s="78"/>
      <c r="C65" s="77"/>
      <c r="D65" s="61"/>
      <c r="E65" s="60"/>
      <c r="F65" s="60"/>
      <c r="G65" s="60"/>
      <c r="H65" s="60"/>
      <c r="I65" s="60"/>
      <c r="J65" s="60"/>
      <c r="K65" s="60"/>
      <c r="L65" s="60"/>
      <c r="M65" s="60"/>
      <c r="N65" s="60"/>
      <c r="O65" s="60"/>
      <c r="P65" s="60"/>
      <c r="Q65" s="60"/>
      <c r="R65" s="60"/>
      <c r="S65" s="60"/>
      <c r="T65" s="60"/>
      <c r="U65" s="60"/>
      <c r="V65" s="60"/>
      <c r="W65" s="60"/>
      <c r="X65" s="60"/>
      <c r="Y65" s="59"/>
    </row>
    <row r="66" spans="1:25" ht="15" hidden="1">
      <c r="A66" s="43"/>
      <c r="B66" s="78"/>
      <c r="C66" s="77"/>
      <c r="D66" s="61"/>
      <c r="E66" s="60"/>
      <c r="F66" s="60"/>
      <c r="G66" s="60"/>
      <c r="H66" s="60"/>
      <c r="I66" s="60"/>
      <c r="J66" s="60"/>
      <c r="K66" s="60"/>
      <c r="L66" s="60"/>
      <c r="M66" s="60"/>
      <c r="N66" s="60"/>
      <c r="O66" s="60"/>
      <c r="P66" s="60"/>
      <c r="Q66" s="60"/>
      <c r="R66" s="60"/>
      <c r="S66" s="60"/>
      <c r="T66" s="60"/>
      <c r="U66" s="60"/>
      <c r="V66" s="60"/>
      <c r="W66" s="60"/>
      <c r="X66" s="60"/>
      <c r="Y66" s="59"/>
    </row>
    <row r="67" spans="1:25" ht="15" hidden="1">
      <c r="A67" s="43"/>
      <c r="B67" s="78"/>
      <c r="C67" s="77"/>
      <c r="D67" s="61"/>
      <c r="E67" s="60"/>
      <c r="F67" s="60"/>
      <c r="G67" s="60"/>
      <c r="H67" s="60"/>
      <c r="I67" s="60"/>
      <c r="J67" s="60"/>
      <c r="K67" s="60"/>
      <c r="L67" s="60"/>
      <c r="M67" s="60"/>
      <c r="N67" s="60"/>
      <c r="O67" s="60"/>
      <c r="P67" s="60"/>
      <c r="Q67" s="60"/>
      <c r="R67" s="60"/>
      <c r="S67" s="60"/>
      <c r="T67" s="60"/>
      <c r="U67" s="60"/>
      <c r="V67" s="60"/>
      <c r="W67" s="60"/>
      <c r="X67" s="60"/>
      <c r="Y67" s="59"/>
    </row>
    <row r="68" spans="1:25" ht="89.25" hidden="1" customHeight="1">
      <c r="A68" s="43"/>
      <c r="B68" s="78"/>
      <c r="C68" s="77"/>
      <c r="D68" s="66"/>
      <c r="E68" s="65"/>
      <c r="F68" s="65"/>
      <c r="G68" s="65"/>
      <c r="H68" s="65"/>
      <c r="I68" s="65"/>
      <c r="J68" s="65"/>
      <c r="K68" s="65"/>
      <c r="L68" s="65"/>
      <c r="M68" s="65"/>
      <c r="N68" s="65"/>
      <c r="O68" s="65"/>
      <c r="P68" s="65"/>
      <c r="Q68" s="65"/>
      <c r="R68" s="65"/>
      <c r="S68" s="65"/>
      <c r="T68" s="65"/>
      <c r="U68" s="65"/>
      <c r="V68" s="65"/>
      <c r="W68" s="65"/>
      <c r="X68" s="65"/>
      <c r="Y68" s="59"/>
    </row>
    <row r="69" spans="1:25" ht="15" hidden="1">
      <c r="A69" s="43"/>
      <c r="B69" s="78"/>
      <c r="C69" s="77"/>
      <c r="D69" s="66"/>
      <c r="E69" s="65"/>
      <c r="F69" s="65"/>
      <c r="G69" s="65"/>
      <c r="H69" s="65"/>
      <c r="I69" s="65"/>
      <c r="J69" s="65"/>
      <c r="K69" s="65"/>
      <c r="L69" s="65"/>
      <c r="M69" s="65"/>
      <c r="N69" s="65"/>
      <c r="O69" s="65"/>
      <c r="P69" s="65"/>
      <c r="Q69" s="65"/>
      <c r="R69" s="65"/>
      <c r="S69" s="65"/>
      <c r="T69" s="65"/>
      <c r="U69" s="65"/>
      <c r="V69" s="65"/>
      <c r="W69" s="65"/>
      <c r="X69" s="65"/>
      <c r="Y69" s="59"/>
    </row>
    <row r="70" spans="1:25" ht="15" hidden="1">
      <c r="A70" s="43"/>
      <c r="B70" s="78"/>
      <c r="C70" s="77"/>
      <c r="D70" s="61"/>
      <c r="E70" s="1128" t="s">
        <v>396</v>
      </c>
      <c r="F70" s="1128"/>
      <c r="G70" s="1128"/>
      <c r="H70" s="1128"/>
      <c r="I70" s="1128"/>
      <c r="J70" s="1128"/>
      <c r="K70" s="1128"/>
      <c r="L70" s="1128"/>
      <c r="M70" s="1128"/>
      <c r="N70" s="1128"/>
      <c r="O70" s="1128"/>
      <c r="P70" s="1128"/>
      <c r="Q70" s="1128"/>
      <c r="R70" s="1128"/>
      <c r="S70" s="1128"/>
      <c r="T70" s="1128"/>
      <c r="U70" s="448"/>
      <c r="V70" s="448"/>
      <c r="W70" s="448"/>
      <c r="X70" s="448"/>
      <c r="Y70" s="59"/>
    </row>
    <row r="71" spans="1:25" ht="15" hidden="1">
      <c r="A71" s="43"/>
      <c r="B71" s="78"/>
      <c r="C71" s="77"/>
      <c r="D71" s="61"/>
      <c r="E71" s="1128" t="s">
        <v>586</v>
      </c>
      <c r="F71" s="1128"/>
      <c r="G71" s="1128"/>
      <c r="H71" s="1128"/>
      <c r="I71" s="1128"/>
      <c r="J71" s="1128"/>
      <c r="K71" s="1128"/>
      <c r="L71" s="1128"/>
      <c r="M71" s="1128"/>
      <c r="N71" s="1128"/>
      <c r="O71" s="1128"/>
      <c r="P71" s="1128"/>
      <c r="Q71" s="1128"/>
      <c r="R71" s="1128"/>
      <c r="S71" s="1128"/>
      <c r="T71" s="1128"/>
      <c r="U71" s="449"/>
      <c r="V71" s="449"/>
      <c r="W71" s="449"/>
      <c r="X71" s="449"/>
      <c r="Y71" s="59"/>
    </row>
    <row r="72" spans="1:25" ht="40.5" hidden="1" customHeight="1">
      <c r="A72" s="43"/>
      <c r="B72" s="78"/>
      <c r="C72" s="77"/>
      <c r="D72" s="61"/>
      <c r="E72" s="449"/>
      <c r="F72" s="449"/>
      <c r="G72" s="449"/>
      <c r="H72" s="449"/>
      <c r="I72" s="449"/>
      <c r="J72" s="449"/>
      <c r="K72" s="449"/>
      <c r="L72" s="449"/>
      <c r="M72" s="449"/>
      <c r="N72" s="449"/>
      <c r="O72" s="449"/>
      <c r="P72" s="449"/>
      <c r="Q72" s="449"/>
      <c r="R72" s="449"/>
      <c r="S72" s="449"/>
      <c r="T72" s="449"/>
      <c r="U72" s="449"/>
      <c r="V72" s="449"/>
      <c r="W72" s="449"/>
      <c r="X72" s="449"/>
      <c r="Y72" s="59"/>
    </row>
    <row r="73" spans="1:25" ht="63" hidden="1" customHeight="1">
      <c r="A73" s="43"/>
      <c r="B73" s="78"/>
      <c r="C73" s="77"/>
      <c r="D73" s="61"/>
      <c r="E73" s="449"/>
      <c r="F73" s="449"/>
      <c r="G73" s="449"/>
      <c r="H73" s="449"/>
      <c r="I73" s="449"/>
      <c r="J73" s="449"/>
      <c r="K73" s="449"/>
      <c r="L73" s="449"/>
      <c r="M73" s="449"/>
      <c r="N73" s="449"/>
      <c r="O73" s="449"/>
      <c r="P73" s="449"/>
      <c r="Q73" s="449"/>
      <c r="R73" s="449"/>
      <c r="S73" s="449"/>
      <c r="T73" s="449"/>
      <c r="U73" s="449"/>
      <c r="V73" s="449"/>
      <c r="W73" s="449"/>
      <c r="X73" s="449"/>
      <c r="Y73" s="59"/>
    </row>
    <row r="74" spans="1:25" ht="30" hidden="1" customHeight="1">
      <c r="A74" s="43"/>
      <c r="B74" s="78"/>
      <c r="C74" s="77"/>
      <c r="D74" s="61"/>
      <c r="E74" s="449"/>
      <c r="F74" s="449"/>
      <c r="G74" s="449"/>
      <c r="H74" s="449"/>
      <c r="I74" s="449"/>
      <c r="J74" s="449"/>
      <c r="K74" s="449"/>
      <c r="L74" s="449"/>
      <c r="M74" s="449"/>
      <c r="N74" s="449"/>
      <c r="O74" s="449"/>
      <c r="P74" s="449"/>
      <c r="Q74" s="449"/>
      <c r="R74" s="449"/>
      <c r="S74" s="449"/>
      <c r="T74" s="449"/>
      <c r="U74" s="449"/>
      <c r="V74" s="449"/>
      <c r="W74" s="449"/>
      <c r="X74" s="449"/>
      <c r="Y74" s="59"/>
    </row>
    <row r="75" spans="1:25" ht="30" hidden="1" customHeight="1">
      <c r="A75" s="43"/>
      <c r="B75" s="78"/>
      <c r="C75" s="77"/>
      <c r="D75" s="61"/>
      <c r="E75" s="449"/>
      <c r="F75" s="449"/>
      <c r="G75" s="449"/>
      <c r="H75" s="449"/>
      <c r="I75" s="449"/>
      <c r="J75" s="449"/>
      <c r="K75" s="449"/>
      <c r="L75" s="449"/>
      <c r="M75" s="449"/>
      <c r="N75" s="449"/>
      <c r="O75" s="449"/>
      <c r="P75" s="449"/>
      <c r="Q75" s="449"/>
      <c r="R75" s="449"/>
      <c r="S75" s="449"/>
      <c r="T75" s="449"/>
      <c r="U75" s="449"/>
      <c r="V75" s="449"/>
      <c r="W75" s="449"/>
      <c r="X75" s="449"/>
      <c r="Y75" s="59"/>
    </row>
    <row r="76" spans="1:25" ht="15" hidden="1">
      <c r="A76" s="43"/>
      <c r="B76" s="78"/>
      <c r="C76" s="77"/>
      <c r="D76" s="61"/>
      <c r="E76" s="449"/>
      <c r="F76" s="449"/>
      <c r="G76" s="449"/>
      <c r="H76" s="449"/>
      <c r="I76" s="449"/>
      <c r="J76" s="449"/>
      <c r="K76" s="449"/>
      <c r="L76" s="449"/>
      <c r="M76" s="449"/>
      <c r="N76" s="449"/>
      <c r="O76" s="449"/>
      <c r="P76" s="449"/>
      <c r="Q76" s="449"/>
      <c r="R76" s="449"/>
      <c r="S76" s="449"/>
      <c r="T76" s="449"/>
      <c r="U76" s="449"/>
      <c r="V76" s="449"/>
      <c r="W76" s="449"/>
      <c r="X76" s="449"/>
      <c r="Y76" s="59"/>
    </row>
    <row r="77" spans="1:25" ht="15" hidden="1">
      <c r="A77" s="43"/>
      <c r="B77" s="78"/>
      <c r="C77" s="77"/>
      <c r="D77" s="61"/>
      <c r="E77" s="449"/>
      <c r="F77" s="449"/>
      <c r="G77" s="449"/>
      <c r="H77" s="449"/>
      <c r="I77" s="449"/>
      <c r="J77" s="449"/>
      <c r="K77" s="449"/>
      <c r="L77" s="449"/>
      <c r="M77" s="449"/>
      <c r="N77" s="449"/>
      <c r="O77" s="449"/>
      <c r="P77" s="449"/>
      <c r="Q77" s="449"/>
      <c r="R77" s="449"/>
      <c r="S77" s="449"/>
      <c r="T77" s="449"/>
      <c r="U77" s="449"/>
      <c r="V77" s="449"/>
      <c r="W77" s="449"/>
      <c r="X77" s="449"/>
      <c r="Y77" s="59"/>
    </row>
    <row r="78" spans="1:25" ht="8.25" hidden="1" customHeight="1">
      <c r="A78" s="43"/>
      <c r="B78" s="78"/>
      <c r="C78" s="77"/>
      <c r="D78" s="61"/>
      <c r="E78" s="80"/>
      <c r="F78" s="80"/>
      <c r="G78" s="80"/>
      <c r="H78" s="80"/>
      <c r="I78" s="80"/>
      <c r="J78" s="80"/>
      <c r="K78" s="80"/>
      <c r="L78" s="80"/>
      <c r="M78" s="80"/>
      <c r="N78" s="80"/>
      <c r="O78" s="80"/>
      <c r="P78" s="80"/>
      <c r="Q78" s="80"/>
      <c r="R78" s="80"/>
      <c r="S78" s="80"/>
      <c r="T78" s="80"/>
      <c r="U78" s="80"/>
      <c r="V78" s="80"/>
      <c r="W78" s="80"/>
      <c r="X78" s="80"/>
      <c r="Y78" s="59"/>
    </row>
    <row r="79" spans="1:25" ht="21" hidden="1" customHeight="1">
      <c r="A79" s="43"/>
      <c r="B79" s="78"/>
      <c r="C79" s="77"/>
      <c r="D79" s="61"/>
      <c r="E79" s="450"/>
      <c r="F79" s="450"/>
      <c r="G79" s="450"/>
      <c r="H79" s="450"/>
      <c r="I79" s="450"/>
      <c r="J79" s="450"/>
      <c r="K79" s="450"/>
      <c r="L79" s="450"/>
      <c r="M79" s="450"/>
      <c r="N79" s="450"/>
      <c r="O79" s="450"/>
      <c r="P79" s="450"/>
      <c r="Q79" s="450"/>
      <c r="R79" s="450"/>
      <c r="S79" s="450"/>
      <c r="T79" s="450"/>
      <c r="U79" s="450"/>
      <c r="V79" s="450"/>
      <c r="W79" s="450"/>
      <c r="X79" s="450"/>
      <c r="Y79" s="59"/>
    </row>
    <row r="80" spans="1:25" ht="14.25" hidden="1" customHeight="1">
      <c r="A80" s="43"/>
      <c r="B80" s="78"/>
      <c r="C80" s="77"/>
      <c r="D80" s="61"/>
      <c r="E80" s="451"/>
      <c r="F80" s="451"/>
      <c r="G80" s="451"/>
      <c r="H80" s="451"/>
      <c r="Y80" s="59"/>
    </row>
    <row r="81" spans="1:25" ht="15" hidden="1">
      <c r="A81" s="43"/>
      <c r="B81" s="78"/>
      <c r="C81" s="77"/>
      <c r="D81" s="61"/>
      <c r="E81" s="1128" t="s">
        <v>395</v>
      </c>
      <c r="F81" s="1128"/>
      <c r="G81" s="1128"/>
      <c r="H81" s="1128"/>
      <c r="I81" s="1128"/>
      <c r="J81" s="1128"/>
      <c r="K81" s="1128"/>
      <c r="L81" s="1128"/>
      <c r="M81" s="1128"/>
      <c r="N81" s="1128"/>
      <c r="O81" s="1128"/>
      <c r="P81" s="1128"/>
      <c r="Q81" s="1128"/>
      <c r="R81" s="1128"/>
      <c r="S81" s="1128"/>
      <c r="T81" s="1128"/>
      <c r="U81" s="1128"/>
      <c r="V81" s="231"/>
      <c r="W81" s="231"/>
      <c r="X81" s="231"/>
      <c r="Y81" s="59"/>
    </row>
    <row r="82" spans="1:25" ht="15" hidden="1" customHeight="1">
      <c r="A82" s="43"/>
      <c r="B82" s="78"/>
      <c r="C82" s="77"/>
      <c r="D82" s="61"/>
      <c r="E82" s="1129"/>
      <c r="F82" s="1129"/>
      <c r="G82" s="1129"/>
      <c r="H82" s="1125"/>
      <c r="I82" s="1126"/>
      <c r="J82" s="1126"/>
      <c r="K82" s="1126"/>
      <c r="L82" s="1126"/>
      <c r="M82" s="1126"/>
      <c r="N82" s="1126"/>
      <c r="O82" s="1126"/>
      <c r="P82" s="1126"/>
      <c r="Q82" s="1126"/>
      <c r="R82" s="1126"/>
      <c r="S82" s="1126"/>
      <c r="T82" s="1126"/>
      <c r="U82" s="1126"/>
      <c r="V82" s="1126"/>
      <c r="W82" s="1126"/>
      <c r="X82" s="1126"/>
      <c r="Y82" s="59"/>
    </row>
    <row r="83" spans="1:25" ht="15" hidden="1" customHeight="1">
      <c r="A83" s="43"/>
      <c r="B83" s="78"/>
      <c r="C83" s="77"/>
      <c r="D83" s="61"/>
      <c r="Y83" s="59"/>
    </row>
    <row r="84" spans="1:25" ht="15" hidden="1" customHeight="1">
      <c r="A84" s="43"/>
      <c r="B84" s="78"/>
      <c r="C84" s="77"/>
      <c r="D84" s="61"/>
      <c r="E84" s="70"/>
      <c r="F84" s="68"/>
      <c r="G84" s="69"/>
      <c r="H84" s="1124"/>
      <c r="I84" s="1124"/>
      <c r="J84" s="1124"/>
      <c r="K84" s="1124"/>
      <c r="L84" s="1124"/>
      <c r="M84" s="1124"/>
      <c r="N84" s="1124"/>
      <c r="O84" s="1124"/>
      <c r="P84" s="1124"/>
      <c r="Q84" s="1124"/>
      <c r="R84" s="1124"/>
      <c r="S84" s="1124"/>
      <c r="T84" s="1124"/>
      <c r="U84" s="1124"/>
      <c r="V84" s="1124"/>
      <c r="W84" s="1124"/>
      <c r="X84" s="1124"/>
      <c r="Y84" s="59"/>
    </row>
    <row r="85" spans="1:25" ht="15" hidden="1">
      <c r="A85" s="43"/>
      <c r="B85" s="78"/>
      <c r="C85" s="77"/>
      <c r="D85" s="61"/>
      <c r="E85" s="60"/>
      <c r="F85" s="60"/>
      <c r="G85" s="60"/>
      <c r="H85" s="67"/>
      <c r="I85" s="67"/>
      <c r="J85" s="67"/>
      <c r="K85" s="67"/>
      <c r="L85" s="67"/>
      <c r="M85" s="67"/>
      <c r="N85" s="67"/>
      <c r="O85" s="67"/>
      <c r="P85" s="67"/>
      <c r="Q85" s="67"/>
      <c r="R85" s="67"/>
      <c r="S85" s="67"/>
      <c r="T85" s="67"/>
      <c r="U85" s="67"/>
      <c r="V85" s="67"/>
      <c r="W85" s="60"/>
      <c r="X85" s="60"/>
      <c r="Y85" s="59"/>
    </row>
    <row r="86" spans="1:25" ht="15" hidden="1">
      <c r="A86" s="43"/>
      <c r="B86" s="78"/>
      <c r="C86" s="77"/>
      <c r="D86" s="61"/>
      <c r="E86" s="60"/>
      <c r="F86" s="60"/>
      <c r="G86" s="60"/>
      <c r="H86" s="60"/>
      <c r="I86" s="60"/>
      <c r="J86" s="60"/>
      <c r="K86" s="60"/>
      <c r="L86" s="60"/>
      <c r="M86" s="60"/>
      <c r="N86" s="60"/>
      <c r="O86" s="60"/>
      <c r="P86" s="60"/>
      <c r="Q86" s="60"/>
      <c r="R86" s="60"/>
      <c r="S86" s="60"/>
      <c r="T86" s="60"/>
      <c r="U86" s="60"/>
      <c r="V86" s="60"/>
      <c r="W86" s="60"/>
      <c r="X86" s="60"/>
      <c r="Y86" s="59"/>
    </row>
    <row r="87" spans="1:25" ht="15" hidden="1">
      <c r="A87" s="43"/>
      <c r="B87" s="78"/>
      <c r="C87" s="77"/>
      <c r="D87" s="61"/>
      <c r="E87" s="60"/>
      <c r="F87" s="60"/>
      <c r="G87" s="60"/>
      <c r="H87" s="60"/>
      <c r="I87" s="60"/>
      <c r="J87" s="60"/>
      <c r="K87" s="60"/>
      <c r="L87" s="60"/>
      <c r="M87" s="60"/>
      <c r="N87" s="60"/>
      <c r="O87" s="60"/>
      <c r="P87" s="60"/>
      <c r="Q87" s="60"/>
      <c r="R87" s="60"/>
      <c r="S87" s="60"/>
      <c r="T87" s="60"/>
      <c r="U87" s="60"/>
      <c r="V87" s="60"/>
      <c r="W87" s="60"/>
      <c r="X87" s="60"/>
      <c r="Y87" s="59"/>
    </row>
    <row r="88" spans="1:25" ht="15" hidden="1">
      <c r="A88" s="43"/>
      <c r="B88" s="78"/>
      <c r="C88" s="77"/>
      <c r="D88" s="61"/>
      <c r="E88" s="60"/>
      <c r="F88" s="60"/>
      <c r="G88" s="60"/>
      <c r="H88" s="60"/>
      <c r="I88" s="60"/>
      <c r="J88" s="60"/>
      <c r="K88" s="60"/>
      <c r="L88" s="60"/>
      <c r="M88" s="60"/>
      <c r="N88" s="60"/>
      <c r="O88" s="60"/>
      <c r="P88" s="60"/>
      <c r="Q88" s="60"/>
      <c r="R88" s="60"/>
      <c r="S88" s="60"/>
      <c r="T88" s="60"/>
      <c r="U88" s="60"/>
      <c r="V88" s="60"/>
      <c r="W88" s="60"/>
      <c r="X88" s="60"/>
      <c r="Y88" s="59"/>
    </row>
    <row r="89" spans="1:25" ht="15" hidden="1">
      <c r="A89" s="43"/>
      <c r="B89" s="78"/>
      <c r="C89" s="77"/>
      <c r="D89" s="61"/>
      <c r="E89" s="60"/>
      <c r="F89" s="60"/>
      <c r="G89" s="60"/>
      <c r="H89" s="60"/>
      <c r="I89" s="60"/>
      <c r="J89" s="60"/>
      <c r="K89" s="60"/>
      <c r="L89" s="60"/>
      <c r="M89" s="60"/>
      <c r="N89" s="60"/>
      <c r="O89" s="60"/>
      <c r="P89" s="60"/>
      <c r="Q89" s="60"/>
      <c r="R89" s="60"/>
      <c r="S89" s="60"/>
      <c r="T89" s="60"/>
      <c r="U89" s="60"/>
      <c r="V89" s="60"/>
      <c r="W89" s="60"/>
      <c r="X89" s="60"/>
      <c r="Y89" s="59"/>
    </row>
    <row r="90" spans="1:25" ht="15" hidden="1">
      <c r="A90" s="43"/>
      <c r="B90" s="78"/>
      <c r="C90" s="77"/>
      <c r="D90" s="61"/>
      <c r="E90" s="60"/>
      <c r="F90" s="60"/>
      <c r="G90" s="60"/>
      <c r="H90" s="60"/>
      <c r="I90" s="60"/>
      <c r="J90" s="60"/>
      <c r="K90" s="60"/>
      <c r="L90" s="60"/>
      <c r="M90" s="60"/>
      <c r="N90" s="60"/>
      <c r="O90" s="60"/>
      <c r="P90" s="60"/>
      <c r="Q90" s="60"/>
      <c r="R90" s="60"/>
      <c r="S90" s="60"/>
      <c r="T90" s="60"/>
      <c r="U90" s="60"/>
      <c r="V90" s="60"/>
      <c r="W90" s="60"/>
      <c r="X90" s="60"/>
      <c r="Y90" s="59"/>
    </row>
    <row r="91" spans="1:25" ht="15" hidden="1">
      <c r="A91" s="43"/>
      <c r="B91" s="78"/>
      <c r="C91" s="77"/>
      <c r="D91" s="61"/>
      <c r="E91" s="60"/>
      <c r="F91" s="60"/>
      <c r="G91" s="60"/>
      <c r="H91" s="60"/>
      <c r="I91" s="60"/>
      <c r="J91" s="60"/>
      <c r="K91" s="60"/>
      <c r="L91" s="60"/>
      <c r="M91" s="60"/>
      <c r="N91" s="60"/>
      <c r="O91" s="60"/>
      <c r="P91" s="60"/>
      <c r="Q91" s="60"/>
      <c r="R91" s="60"/>
      <c r="S91" s="60"/>
      <c r="T91" s="60"/>
      <c r="U91" s="60"/>
      <c r="V91" s="60"/>
      <c r="W91" s="60"/>
      <c r="X91" s="60"/>
      <c r="Y91" s="59"/>
    </row>
    <row r="92" spans="1:25" ht="15" hidden="1">
      <c r="A92" s="43"/>
      <c r="B92" s="78"/>
      <c r="C92" s="77"/>
      <c r="D92" s="61"/>
      <c r="E92" s="60"/>
      <c r="F92" s="60"/>
      <c r="G92" s="60"/>
      <c r="H92" s="60"/>
      <c r="I92" s="60"/>
      <c r="J92" s="60"/>
      <c r="K92" s="60"/>
      <c r="L92" s="60"/>
      <c r="M92" s="60"/>
      <c r="N92" s="60"/>
      <c r="O92" s="60"/>
      <c r="P92" s="60"/>
      <c r="Q92" s="60"/>
      <c r="R92" s="60"/>
      <c r="S92" s="60"/>
      <c r="T92" s="60"/>
      <c r="U92" s="60"/>
      <c r="V92" s="60"/>
      <c r="W92" s="60"/>
      <c r="X92" s="60"/>
      <c r="Y92" s="59"/>
    </row>
    <row r="93" spans="1:25" ht="15" hidden="1">
      <c r="A93" s="43"/>
      <c r="B93" s="78"/>
      <c r="C93" s="77"/>
      <c r="D93" s="61"/>
      <c r="E93" s="60"/>
      <c r="F93" s="60"/>
      <c r="G93" s="60"/>
      <c r="H93" s="60"/>
      <c r="I93" s="60"/>
      <c r="J93" s="60"/>
      <c r="K93" s="60"/>
      <c r="L93" s="60"/>
      <c r="M93" s="60"/>
      <c r="N93" s="60"/>
      <c r="O93" s="60"/>
      <c r="P93" s="60"/>
      <c r="Q93" s="60"/>
      <c r="R93" s="60"/>
      <c r="S93" s="60"/>
      <c r="T93" s="60"/>
      <c r="U93" s="60"/>
      <c r="V93" s="60"/>
      <c r="W93" s="60"/>
      <c r="X93" s="60"/>
      <c r="Y93" s="59"/>
    </row>
    <row r="94" spans="1:25" ht="15" hidden="1">
      <c r="A94" s="43"/>
      <c r="B94" s="78"/>
      <c r="C94" s="77"/>
      <c r="D94" s="61"/>
      <c r="E94" s="60"/>
      <c r="F94" s="60"/>
      <c r="G94" s="60"/>
      <c r="H94" s="60"/>
      <c r="I94" s="60"/>
      <c r="J94" s="60"/>
      <c r="K94" s="60"/>
      <c r="L94" s="60"/>
      <c r="M94" s="60"/>
      <c r="N94" s="60"/>
      <c r="O94" s="60"/>
      <c r="P94" s="60"/>
      <c r="Q94" s="60"/>
      <c r="R94" s="60"/>
      <c r="S94" s="60"/>
      <c r="T94" s="60"/>
      <c r="U94" s="60"/>
      <c r="V94" s="60"/>
      <c r="W94" s="60"/>
      <c r="X94" s="60"/>
      <c r="Y94" s="59"/>
    </row>
    <row r="95" spans="1:25" ht="15" hidden="1">
      <c r="A95" s="43"/>
      <c r="B95" s="78"/>
      <c r="C95" s="77"/>
      <c r="D95" s="61"/>
      <c r="E95" s="60"/>
      <c r="F95" s="60"/>
      <c r="G95" s="60"/>
      <c r="H95" s="60"/>
      <c r="I95" s="60"/>
      <c r="J95" s="60"/>
      <c r="K95" s="60"/>
      <c r="L95" s="60"/>
      <c r="M95" s="60"/>
      <c r="N95" s="60"/>
      <c r="O95" s="60"/>
      <c r="P95" s="60"/>
      <c r="Q95" s="60"/>
      <c r="R95" s="60"/>
      <c r="S95" s="60"/>
      <c r="T95" s="60"/>
      <c r="U95" s="60"/>
      <c r="V95" s="60"/>
      <c r="W95" s="60"/>
      <c r="X95" s="60"/>
      <c r="Y95" s="59"/>
    </row>
    <row r="96" spans="1:25" ht="27" hidden="1" customHeight="1">
      <c r="A96" s="43"/>
      <c r="B96" s="78"/>
      <c r="C96" s="77"/>
      <c r="D96" s="66"/>
      <c r="E96" s="65"/>
      <c r="F96" s="65"/>
      <c r="G96" s="65"/>
      <c r="H96" s="65"/>
      <c r="I96" s="65"/>
      <c r="J96" s="65"/>
      <c r="K96" s="65"/>
      <c r="L96" s="65"/>
      <c r="M96" s="65"/>
      <c r="N96" s="65"/>
      <c r="O96" s="65"/>
      <c r="P96" s="65"/>
      <c r="Q96" s="65"/>
      <c r="R96" s="65"/>
      <c r="S96" s="65"/>
      <c r="T96" s="65"/>
      <c r="U96" s="65"/>
      <c r="V96" s="65"/>
      <c r="W96" s="65"/>
      <c r="X96" s="65"/>
      <c r="Y96" s="59"/>
    </row>
    <row r="97" spans="1:27" ht="15" hidden="1">
      <c r="A97" s="43"/>
      <c r="B97" s="78"/>
      <c r="C97" s="77"/>
      <c r="D97" s="66"/>
      <c r="E97" s="65"/>
      <c r="F97" s="65"/>
      <c r="G97" s="65"/>
      <c r="H97" s="65"/>
      <c r="I97" s="65"/>
      <c r="J97" s="65"/>
      <c r="K97" s="65"/>
      <c r="L97" s="65"/>
      <c r="M97" s="65"/>
      <c r="N97" s="65"/>
      <c r="O97" s="65"/>
      <c r="P97" s="65"/>
      <c r="Q97" s="65"/>
      <c r="R97" s="65"/>
      <c r="S97" s="65"/>
      <c r="T97" s="65"/>
      <c r="U97" s="65"/>
      <c r="V97" s="65"/>
      <c r="W97" s="65"/>
      <c r="X97" s="65"/>
      <c r="Y97" s="59"/>
    </row>
    <row r="98" spans="1:27" ht="25.5" hidden="1" customHeight="1">
      <c r="A98" s="43"/>
      <c r="B98" s="78"/>
      <c r="C98" s="77"/>
      <c r="D98" s="61"/>
      <c r="E98" s="1132" t="s">
        <v>235</v>
      </c>
      <c r="F98" s="1132"/>
      <c r="G98" s="1132"/>
      <c r="H98" s="1132"/>
      <c r="I98" s="1132"/>
      <c r="J98" s="1132"/>
      <c r="K98" s="1132"/>
      <c r="L98" s="1132"/>
      <c r="M98" s="1132"/>
      <c r="N98" s="1132"/>
      <c r="O98" s="1132"/>
      <c r="P98" s="1132"/>
      <c r="Q98" s="1132"/>
      <c r="R98" s="1132"/>
      <c r="S98" s="1132"/>
      <c r="T98" s="1132"/>
      <c r="U98" s="1132"/>
      <c r="V98" s="1132"/>
      <c r="W98" s="1132"/>
      <c r="X98" s="1132"/>
      <c r="Y98" s="59"/>
    </row>
    <row r="99" spans="1:27" ht="15" hidden="1" customHeight="1">
      <c r="A99" s="43"/>
      <c r="B99" s="78"/>
      <c r="C99" s="77"/>
      <c r="D99" s="61"/>
      <c r="E99" s="60"/>
      <c r="F99" s="60"/>
      <c r="G99" s="60"/>
      <c r="H99" s="63"/>
      <c r="I99" s="63"/>
      <c r="J99" s="63"/>
      <c r="K99" s="63"/>
      <c r="L99" s="63"/>
      <c r="M99" s="63"/>
      <c r="N99" s="63"/>
      <c r="O99" s="62"/>
      <c r="P99" s="62"/>
      <c r="Q99" s="62"/>
      <c r="R99" s="62"/>
      <c r="S99" s="62"/>
      <c r="T99" s="62"/>
      <c r="U99" s="60"/>
      <c r="V99" s="60"/>
      <c r="W99" s="60"/>
      <c r="X99" s="60"/>
      <c r="Y99" s="59"/>
    </row>
    <row r="100" spans="1:27" ht="15" hidden="1" customHeight="1">
      <c r="A100" s="43"/>
      <c r="B100" s="78"/>
      <c r="C100" s="77"/>
      <c r="D100" s="61"/>
      <c r="E100" s="64"/>
      <c r="F100" s="1131" t="s">
        <v>234</v>
      </c>
      <c r="G100" s="1131"/>
      <c r="H100" s="1131"/>
      <c r="I100" s="1131"/>
      <c r="J100" s="1131"/>
      <c r="K100" s="1131"/>
      <c r="L100" s="1131"/>
      <c r="M100" s="1131"/>
      <c r="N100" s="1131"/>
      <c r="O100" s="1131"/>
      <c r="P100" s="1131"/>
      <c r="Q100" s="1131"/>
      <c r="R100" s="1131"/>
      <c r="S100" s="1131"/>
      <c r="T100" s="62"/>
      <c r="U100" s="60"/>
      <c r="V100" s="60"/>
      <c r="W100" s="60"/>
      <c r="X100" s="60"/>
      <c r="Y100" s="59"/>
      <c r="AA100" s="79" t="s">
        <v>232</v>
      </c>
    </row>
    <row r="101" spans="1:27" ht="15" hidden="1" customHeight="1">
      <c r="A101" s="43"/>
      <c r="B101" s="78"/>
      <c r="C101" s="77"/>
      <c r="D101" s="61"/>
      <c r="E101" s="60"/>
      <c r="F101" s="60"/>
      <c r="G101" s="60"/>
      <c r="H101" s="63"/>
      <c r="I101" s="63"/>
      <c r="J101" s="63"/>
      <c r="K101" s="63"/>
      <c r="L101" s="63"/>
      <c r="M101" s="63"/>
      <c r="N101" s="63"/>
      <c r="O101" s="62"/>
      <c r="P101" s="62"/>
      <c r="Q101" s="62"/>
      <c r="R101" s="62"/>
      <c r="S101" s="62"/>
      <c r="T101" s="62"/>
      <c r="U101" s="60"/>
      <c r="V101" s="60"/>
      <c r="W101" s="60"/>
      <c r="X101" s="60"/>
      <c r="Y101" s="59"/>
    </row>
    <row r="102" spans="1:27" ht="15" hidden="1">
      <c r="A102" s="43"/>
      <c r="B102" s="78"/>
      <c r="C102" s="77"/>
      <c r="D102" s="61"/>
      <c r="E102" s="60"/>
      <c r="F102" s="1131" t="s">
        <v>233</v>
      </c>
      <c r="G102" s="1131"/>
      <c r="H102" s="1131"/>
      <c r="I102" s="1131"/>
      <c r="J102" s="1131"/>
      <c r="K102" s="1131"/>
      <c r="L102" s="1131"/>
      <c r="M102" s="1131"/>
      <c r="N102" s="1131"/>
      <c r="O102" s="1131"/>
      <c r="P102" s="1131"/>
      <c r="Q102" s="1131"/>
      <c r="R102" s="1131"/>
      <c r="S102" s="1131"/>
      <c r="T102" s="1131"/>
      <c r="U102" s="1131"/>
      <c r="V102" s="1131"/>
      <c r="W102" s="1131"/>
      <c r="X102" s="1131"/>
      <c r="Y102" s="59"/>
    </row>
    <row r="103" spans="1:27" ht="15" hidden="1">
      <c r="A103" s="43"/>
      <c r="B103" s="78"/>
      <c r="C103" s="77"/>
      <c r="D103" s="61"/>
      <c r="E103" s="60"/>
      <c r="F103" s="60"/>
      <c r="G103" s="60"/>
      <c r="H103" s="60"/>
      <c r="I103" s="60"/>
      <c r="J103" s="60"/>
      <c r="K103" s="60"/>
      <c r="L103" s="60"/>
      <c r="M103" s="60"/>
      <c r="N103" s="60"/>
      <c r="O103" s="60"/>
      <c r="P103" s="60"/>
      <c r="Q103" s="60"/>
      <c r="R103" s="60"/>
      <c r="S103" s="60"/>
      <c r="T103" s="60"/>
      <c r="U103" s="60"/>
      <c r="V103" s="60"/>
      <c r="W103" s="60"/>
      <c r="X103" s="60"/>
      <c r="Y103" s="59"/>
    </row>
    <row r="104" spans="1:27" ht="15" hidden="1">
      <c r="A104" s="43"/>
      <c r="B104" s="78"/>
      <c r="C104" s="77"/>
      <c r="D104" s="61"/>
      <c r="E104" s="60"/>
      <c r="F104" s="60"/>
      <c r="G104" s="60"/>
      <c r="H104" s="60"/>
      <c r="I104" s="60"/>
      <c r="J104" s="60"/>
      <c r="K104" s="60"/>
      <c r="L104" s="60"/>
      <c r="M104" s="60"/>
      <c r="N104" s="60"/>
      <c r="O104" s="60"/>
      <c r="P104" s="60"/>
      <c r="Q104" s="60"/>
      <c r="R104" s="60"/>
      <c r="S104" s="60"/>
      <c r="T104" s="60"/>
      <c r="U104" s="60"/>
      <c r="V104" s="60"/>
      <c r="W104" s="60"/>
      <c r="X104" s="60"/>
      <c r="Y104" s="59"/>
    </row>
    <row r="105" spans="1:27" ht="15" hidden="1">
      <c r="A105" s="43"/>
      <c r="B105" s="78"/>
      <c r="C105" s="77"/>
      <c r="D105" s="61"/>
      <c r="E105" s="60"/>
      <c r="F105" s="60"/>
      <c r="G105" s="60"/>
      <c r="H105" s="60"/>
      <c r="I105" s="60"/>
      <c r="J105" s="60"/>
      <c r="K105" s="60"/>
      <c r="L105" s="60"/>
      <c r="M105" s="60"/>
      <c r="N105" s="60"/>
      <c r="O105" s="60"/>
      <c r="P105" s="60"/>
      <c r="Q105" s="60"/>
      <c r="R105" s="60"/>
      <c r="S105" s="60"/>
      <c r="T105" s="60"/>
      <c r="U105" s="60"/>
      <c r="V105" s="60"/>
      <c r="W105" s="60"/>
      <c r="X105" s="60"/>
      <c r="Y105" s="59"/>
    </row>
    <row r="106" spans="1:27" ht="15" hidden="1">
      <c r="A106" s="43"/>
      <c r="B106" s="78"/>
      <c r="C106" s="77"/>
      <c r="D106" s="61"/>
      <c r="E106" s="60"/>
      <c r="F106" s="60"/>
      <c r="G106" s="60"/>
      <c r="H106" s="60"/>
      <c r="I106" s="60"/>
      <c r="J106" s="60"/>
      <c r="K106" s="60"/>
      <c r="L106" s="60"/>
      <c r="M106" s="60"/>
      <c r="N106" s="60"/>
      <c r="O106" s="60"/>
      <c r="P106" s="60"/>
      <c r="Q106" s="60"/>
      <c r="R106" s="60"/>
      <c r="S106" s="60"/>
      <c r="T106" s="60"/>
      <c r="U106" s="60"/>
      <c r="V106" s="60"/>
      <c r="W106" s="60"/>
      <c r="X106" s="60"/>
      <c r="Y106" s="59"/>
    </row>
    <row r="107" spans="1:27" ht="15" hidden="1">
      <c r="A107" s="43"/>
      <c r="B107" s="78"/>
      <c r="C107" s="77"/>
      <c r="D107" s="61"/>
      <c r="E107" s="60"/>
      <c r="F107" s="60"/>
      <c r="G107" s="60"/>
      <c r="H107" s="60"/>
      <c r="I107" s="60"/>
      <c r="J107" s="60"/>
      <c r="K107" s="60"/>
      <c r="L107" s="60"/>
      <c r="M107" s="60"/>
      <c r="N107" s="60"/>
      <c r="O107" s="60"/>
      <c r="P107" s="60"/>
      <c r="Q107" s="60"/>
      <c r="R107" s="60"/>
      <c r="S107" s="60"/>
      <c r="T107" s="60"/>
      <c r="U107" s="60"/>
      <c r="V107" s="60"/>
      <c r="W107" s="60"/>
      <c r="X107" s="60"/>
      <c r="Y107" s="59"/>
    </row>
    <row r="108" spans="1:27" ht="15" hidden="1">
      <c r="A108" s="43"/>
      <c r="B108" s="78"/>
      <c r="C108" s="77"/>
      <c r="D108" s="61"/>
      <c r="E108" s="60"/>
      <c r="F108" s="60"/>
      <c r="G108" s="60"/>
      <c r="H108" s="60"/>
      <c r="I108" s="60"/>
      <c r="J108" s="60"/>
      <c r="K108" s="60"/>
      <c r="L108" s="60"/>
      <c r="M108" s="60"/>
      <c r="N108" s="60"/>
      <c r="O108" s="60"/>
      <c r="P108" s="60"/>
      <c r="Q108" s="60"/>
      <c r="R108" s="60"/>
      <c r="S108" s="60"/>
      <c r="T108" s="60"/>
      <c r="U108" s="60"/>
      <c r="V108" s="60"/>
      <c r="W108" s="60"/>
      <c r="X108" s="60"/>
      <c r="Y108" s="59"/>
    </row>
    <row r="109" spans="1:27" ht="15" hidden="1">
      <c r="A109" s="43"/>
      <c r="B109" s="78"/>
      <c r="C109" s="77"/>
      <c r="D109" s="61"/>
      <c r="E109" s="60"/>
      <c r="F109" s="60"/>
      <c r="G109" s="60"/>
      <c r="H109" s="60"/>
      <c r="I109" s="60"/>
      <c r="J109" s="60"/>
      <c r="K109" s="60"/>
      <c r="L109" s="60"/>
      <c r="M109" s="60"/>
      <c r="N109" s="60"/>
      <c r="O109" s="60"/>
      <c r="P109" s="60"/>
      <c r="Q109" s="60"/>
      <c r="R109" s="60"/>
      <c r="S109" s="60"/>
      <c r="T109" s="60"/>
      <c r="U109" s="60"/>
      <c r="V109" s="60"/>
      <c r="W109" s="60"/>
      <c r="X109" s="60"/>
      <c r="Y109" s="59"/>
    </row>
    <row r="110" spans="1:27" ht="15" hidden="1">
      <c r="A110" s="43"/>
      <c r="B110" s="78"/>
      <c r="C110" s="77"/>
      <c r="D110" s="61"/>
      <c r="E110" s="60"/>
      <c r="F110" s="60"/>
      <c r="G110" s="60"/>
      <c r="H110" s="60"/>
      <c r="I110" s="60"/>
      <c r="J110" s="60"/>
      <c r="K110" s="60"/>
      <c r="L110" s="60"/>
      <c r="M110" s="60"/>
      <c r="N110" s="60"/>
      <c r="O110" s="60"/>
      <c r="P110" s="60"/>
      <c r="Q110" s="60"/>
      <c r="R110" s="60"/>
      <c r="S110" s="60"/>
      <c r="T110" s="60"/>
      <c r="U110" s="60"/>
      <c r="V110" s="60"/>
      <c r="W110" s="60"/>
      <c r="X110" s="60"/>
      <c r="Y110" s="59"/>
    </row>
    <row r="111" spans="1:27" ht="30" hidden="1" customHeight="1">
      <c r="A111" s="43"/>
      <c r="B111" s="78"/>
      <c r="C111" s="77"/>
      <c r="D111" s="61"/>
      <c r="E111" s="60"/>
      <c r="F111" s="60"/>
      <c r="G111" s="60"/>
      <c r="H111" s="60"/>
      <c r="I111" s="60"/>
      <c r="J111" s="60"/>
      <c r="K111" s="60"/>
      <c r="L111" s="60"/>
      <c r="M111" s="60"/>
      <c r="N111" s="60"/>
      <c r="O111" s="60"/>
      <c r="P111" s="60"/>
      <c r="Q111" s="60"/>
      <c r="R111" s="60"/>
      <c r="S111" s="60"/>
      <c r="T111" s="60"/>
      <c r="U111" s="60"/>
      <c r="V111" s="60"/>
      <c r="W111" s="60"/>
      <c r="X111" s="60"/>
      <c r="Y111" s="59"/>
    </row>
    <row r="112" spans="1:27" ht="31.5" hidden="1" customHeight="1">
      <c r="A112" s="43"/>
      <c r="B112" s="78"/>
      <c r="C112" s="77"/>
      <c r="D112" s="61"/>
      <c r="E112" s="60"/>
      <c r="F112" s="60"/>
      <c r="G112" s="60"/>
      <c r="H112" s="60"/>
      <c r="I112" s="60"/>
      <c r="J112" s="60"/>
      <c r="K112" s="60"/>
      <c r="L112" s="60"/>
      <c r="M112" s="60"/>
      <c r="N112" s="60"/>
      <c r="O112" s="60"/>
      <c r="P112" s="60"/>
      <c r="Q112" s="60"/>
      <c r="R112" s="60"/>
      <c r="S112" s="60"/>
      <c r="T112" s="60"/>
      <c r="U112" s="60"/>
      <c r="V112" s="60"/>
      <c r="W112" s="60"/>
      <c r="X112" s="60"/>
      <c r="Y112" s="59"/>
    </row>
    <row r="113" spans="1:25" ht="15" customHeight="1">
      <c r="A113" s="43"/>
      <c r="B113" s="76"/>
      <c r="C113" s="75"/>
      <c r="D113" s="58"/>
      <c r="E113" s="57"/>
      <c r="F113" s="57"/>
      <c r="G113" s="57"/>
      <c r="H113" s="57"/>
      <c r="I113" s="57"/>
      <c r="J113" s="57"/>
      <c r="K113" s="57"/>
      <c r="L113" s="57"/>
      <c r="M113" s="57"/>
      <c r="N113" s="57"/>
      <c r="O113" s="57"/>
      <c r="P113" s="57"/>
      <c r="Q113" s="57"/>
      <c r="R113" s="57"/>
      <c r="S113" s="57"/>
      <c r="T113" s="57"/>
      <c r="U113" s="57"/>
      <c r="V113" s="57"/>
      <c r="W113" s="57"/>
      <c r="X113" s="57"/>
      <c r="Y113" s="56"/>
    </row>
  </sheetData>
  <sheetProtection password="FA9C" sheet="1" objects="1" scenarios="1" formatColumns="0" formatRows="0"/>
  <dataConsolidate/>
  <mergeCells count="28">
    <mergeCell ref="B2:G2"/>
    <mergeCell ref="B3:C3"/>
    <mergeCell ref="E7:X19"/>
    <mergeCell ref="P23:W23"/>
    <mergeCell ref="E58:U58"/>
    <mergeCell ref="B5:Y5"/>
    <mergeCell ref="E41:X45"/>
    <mergeCell ref="F21:M21"/>
    <mergeCell ref="P21:X21"/>
    <mergeCell ref="P22:X22"/>
    <mergeCell ref="E35:X39"/>
    <mergeCell ref="F22:M22"/>
    <mergeCell ref="E40:X40"/>
    <mergeCell ref="F102:X102"/>
    <mergeCell ref="F100:S100"/>
    <mergeCell ref="E82:G82"/>
    <mergeCell ref="E98:X98"/>
    <mergeCell ref="E81:U81"/>
    <mergeCell ref="H84:X84"/>
    <mergeCell ref="H60:X60"/>
    <mergeCell ref="H82:X82"/>
    <mergeCell ref="E46:X57"/>
    <mergeCell ref="E70:T70"/>
    <mergeCell ref="E60:G60"/>
    <mergeCell ref="H59:X59"/>
    <mergeCell ref="E59:G59"/>
    <mergeCell ref="E71:T71"/>
    <mergeCell ref="H61:X61"/>
  </mergeCells>
  <phoneticPr fontId="13" type="noConversion"/>
  <hyperlinks>
    <hyperlink ref="E81:U81" location="Инструкция!A1" tooltip="http://sp.eias.ru/index.php?a=add&amp;catid=76" display="Обратиться за помощью в службу технической поддержки"/>
    <hyperlink ref="E58:U58" location="Инструкция!A1" tooltip="http://sp.eias.ru/index.php?a=add&amp;catid=76" display="Обратиться за помощью в службу технической поддержки"/>
    <hyperlink ref="E70:T70" location="Инструкция!A1" tooltip="http://support.eias.ru/knowledgebase.php?article=28" display="Инструкция по загрузке сопроводительных материалов"/>
    <hyperlink ref="E71:T71" location="Инструкция!A1" tooltip="http://eias.ru/files/shablon/FAS_JKH_OPEN_INFO_PRICE_WARM.pdf" display="Инструкция по работе с отчетной формой"/>
  </hyperlinks>
  <pageMargins left="0.7" right="0.7" top="0.75" bottom="0.75" header="0.3" footer="0.3"/>
  <pageSetup paperSize="9" orientation="portrait" horizontalDpi="180" verticalDpi="180" r:id="rId1"/>
  <headerFooter alignWithMargins="0"/>
  <drawing r:id="rId2"/>
  <legacyDrawing r:id="rId3"/>
  <oleObjects>
    <mc:AlternateContent xmlns:mc="http://schemas.openxmlformats.org/markup-compatibility/2006">
      <mc:Choice Requires="x14">
        <oleObject progId="Word.Document.8" shapeId="193537" r:id="rId4">
          <objectPr defaultSize="0" r:id="rId5">
            <anchor moveWithCells="1">
              <from>
                <xdr:col>2</xdr:col>
                <xdr:colOff>0</xdr:colOff>
                <xdr:row>6</xdr:row>
                <xdr:rowOff>0</xdr:rowOff>
              </from>
              <to>
                <xdr:col>22</xdr:col>
                <xdr:colOff>66675</xdr:colOff>
                <xdr:row>120</xdr:row>
                <xdr:rowOff>123825</xdr:rowOff>
              </to>
            </anchor>
          </objectPr>
        </oleObject>
      </mc:Choice>
      <mc:Fallback>
        <oleObject progId="Word.Document.8" shapeId="193537" r:id="rId4"/>
      </mc:Fallback>
    </mc:AlternateContent>
  </oleObjec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9">
    <tabColor theme="0" tint="-0.249977111117893"/>
  </sheetPr>
  <dimension ref="A1:T19"/>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208</v>
      </c>
    </row>
    <row r="2" spans="1:20" ht="22.5">
      <c r="F2" s="1197" t="s">
        <v>491</v>
      </c>
      <c r="G2" s="1198"/>
      <c r="H2" s="1199"/>
      <c r="I2" s="434"/>
    </row>
    <row r="3" spans="1:20" ht="3" customHeight="1"/>
    <row r="4" spans="1:20" s="190" customFormat="1" ht="11.25">
      <c r="A4" s="214"/>
      <c r="B4" s="214"/>
      <c r="C4" s="214"/>
      <c r="D4" s="214"/>
      <c r="F4" s="1149" t="s">
        <v>454</v>
      </c>
      <c r="G4" s="1149"/>
      <c r="H4" s="1149"/>
      <c r="I4" s="1200" t="s">
        <v>455</v>
      </c>
      <c r="J4" s="214"/>
      <c r="K4" s="214"/>
      <c r="L4" s="214"/>
      <c r="M4" s="214"/>
      <c r="N4" s="214"/>
      <c r="O4" s="214"/>
      <c r="P4" s="214"/>
      <c r="Q4" s="214"/>
      <c r="R4" s="214"/>
      <c r="S4" s="214"/>
      <c r="T4" s="214"/>
    </row>
    <row r="5" spans="1:20" s="190" customFormat="1" ht="11.25" customHeight="1">
      <c r="A5" s="214"/>
      <c r="B5" s="214"/>
      <c r="C5" s="214"/>
      <c r="D5" s="214"/>
      <c r="F5" s="318" t="s">
        <v>92</v>
      </c>
      <c r="G5" s="335" t="s">
        <v>457</v>
      </c>
      <c r="H5" s="317" t="s">
        <v>442</v>
      </c>
      <c r="I5" s="1200"/>
      <c r="J5" s="214"/>
      <c r="K5" s="214"/>
      <c r="L5" s="214"/>
      <c r="M5" s="214"/>
      <c r="N5" s="214"/>
      <c r="O5" s="214"/>
      <c r="P5" s="214"/>
      <c r="Q5" s="214"/>
      <c r="R5" s="214"/>
      <c r="S5" s="214"/>
      <c r="T5" s="214"/>
    </row>
    <row r="6" spans="1:20" s="190" customFormat="1" ht="12" customHeight="1">
      <c r="A6" s="214"/>
      <c r="B6" s="214"/>
      <c r="C6" s="214"/>
      <c r="D6" s="214"/>
      <c r="F6" s="319" t="s">
        <v>93</v>
      </c>
      <c r="G6" s="321">
        <v>2</v>
      </c>
      <c r="H6" s="322">
        <v>3</v>
      </c>
      <c r="I6" s="320">
        <v>4</v>
      </c>
      <c r="J6" s="214">
        <v>4</v>
      </c>
      <c r="K6" s="214"/>
      <c r="L6" s="214"/>
      <c r="M6" s="214"/>
      <c r="N6" s="214"/>
      <c r="O6" s="214"/>
      <c r="P6" s="214"/>
      <c r="Q6" s="214"/>
      <c r="R6" s="214"/>
      <c r="S6" s="214"/>
      <c r="T6" s="214"/>
    </row>
    <row r="7" spans="1:20" s="190" customFormat="1" ht="18.75">
      <c r="A7" s="214"/>
      <c r="B7" s="214"/>
      <c r="C7" s="214"/>
      <c r="D7" s="214"/>
      <c r="F7" s="333">
        <v>1</v>
      </c>
      <c r="G7" s="415" t="s">
        <v>492</v>
      </c>
      <c r="H7" s="316" t="str">
        <f>IF(dateCh="","",dateCh)</f>
        <v>05.12.2022</v>
      </c>
      <c r="I7" s="196" t="s">
        <v>493</v>
      </c>
      <c r="J7" s="332"/>
      <c r="K7" s="214"/>
      <c r="L7" s="214"/>
      <c r="M7" s="214"/>
      <c r="N7" s="214"/>
      <c r="O7" s="214"/>
      <c r="P7" s="214"/>
      <c r="Q7" s="214"/>
      <c r="R7" s="214"/>
      <c r="S7" s="214"/>
      <c r="T7" s="214"/>
    </row>
    <row r="8" spans="1:20" s="190" customFormat="1" ht="45">
      <c r="A8" s="1201">
        <v>1</v>
      </c>
      <c r="B8" s="214"/>
      <c r="C8" s="214"/>
      <c r="D8" s="214"/>
      <c r="F8" s="333" t="str">
        <f>"2." &amp;mergeValue(A8)</f>
        <v>2.1</v>
      </c>
      <c r="G8" s="415" t="s">
        <v>494</v>
      </c>
      <c r="H8" s="316"/>
      <c r="I8" s="196" t="s">
        <v>590</v>
      </c>
      <c r="J8" s="332"/>
      <c r="K8" s="214"/>
      <c r="L8" s="214"/>
      <c r="M8" s="214"/>
      <c r="N8" s="214"/>
      <c r="O8" s="214"/>
      <c r="P8" s="214"/>
      <c r="Q8" s="214"/>
      <c r="R8" s="214"/>
      <c r="S8" s="214"/>
      <c r="T8" s="214"/>
    </row>
    <row r="9" spans="1:20" s="190" customFormat="1" ht="22.5">
      <c r="A9" s="1201"/>
      <c r="B9" s="214"/>
      <c r="C9" s="214"/>
      <c r="D9" s="214"/>
      <c r="F9" s="333" t="str">
        <f>"3." &amp;mergeValue(A9)</f>
        <v>3.1</v>
      </c>
      <c r="G9" s="415" t="s">
        <v>495</v>
      </c>
      <c r="H9" s="316"/>
      <c r="I9" s="196" t="s">
        <v>588</v>
      </c>
      <c r="J9" s="332"/>
      <c r="K9" s="214"/>
      <c r="L9" s="214"/>
      <c r="M9" s="214"/>
      <c r="N9" s="214"/>
      <c r="O9" s="214"/>
      <c r="P9" s="214"/>
      <c r="Q9" s="214"/>
      <c r="R9" s="214"/>
      <c r="S9" s="214"/>
      <c r="T9" s="214"/>
    </row>
    <row r="10" spans="1:20" s="190" customFormat="1" ht="22.5">
      <c r="A10" s="1201"/>
      <c r="B10" s="214"/>
      <c r="C10" s="214"/>
      <c r="D10" s="214"/>
      <c r="F10" s="333" t="str">
        <f>"4."&amp;mergeValue(A10)</f>
        <v>4.1</v>
      </c>
      <c r="G10" s="415" t="s">
        <v>496</v>
      </c>
      <c r="H10" s="317" t="s">
        <v>458</v>
      </c>
      <c r="I10" s="196"/>
      <c r="J10" s="332"/>
      <c r="K10" s="214"/>
      <c r="L10" s="214"/>
      <c r="M10" s="214"/>
      <c r="N10" s="214"/>
      <c r="O10" s="214"/>
      <c r="P10" s="214"/>
      <c r="Q10" s="214"/>
      <c r="R10" s="214"/>
      <c r="S10" s="214"/>
      <c r="T10" s="214"/>
    </row>
    <row r="11" spans="1:20" s="190" customFormat="1" ht="18.75">
      <c r="A11" s="1201"/>
      <c r="B11" s="1201">
        <v>1</v>
      </c>
      <c r="C11" s="342"/>
      <c r="D11" s="342"/>
      <c r="F11" s="333" t="str">
        <f>"4."&amp;mergeValue(A11) &amp;"."&amp;mergeValue(B11)</f>
        <v>4.1.1</v>
      </c>
      <c r="G11" s="323" t="s">
        <v>592</v>
      </c>
      <c r="H11" s="316" t="str">
        <f>IF(region_name="","",region_name)</f>
        <v>Челябинская область</v>
      </c>
      <c r="I11" s="196" t="s">
        <v>499</v>
      </c>
      <c r="J11" s="332"/>
      <c r="K11" s="214"/>
      <c r="L11" s="214"/>
      <c r="M11" s="214"/>
      <c r="N11" s="214"/>
      <c r="O11" s="214"/>
      <c r="P11" s="214"/>
      <c r="Q11" s="214"/>
      <c r="R11" s="214"/>
      <c r="S11" s="214"/>
      <c r="T11" s="214"/>
    </row>
    <row r="12" spans="1:20" s="190" customFormat="1" ht="22.5">
      <c r="A12" s="1201"/>
      <c r="B12" s="1201"/>
      <c r="C12" s="1201">
        <v>1</v>
      </c>
      <c r="D12" s="342"/>
      <c r="F12" s="333" t="str">
        <f>"4."&amp;mergeValue(A12) &amp;"."&amp;mergeValue(B12)&amp;"."&amp;mergeValue(C12)</f>
        <v>4.1.1.1</v>
      </c>
      <c r="G12" s="339" t="s">
        <v>497</v>
      </c>
      <c r="H12" s="316"/>
      <c r="I12" s="196" t="s">
        <v>500</v>
      </c>
      <c r="J12" s="332"/>
      <c r="K12" s="214"/>
      <c r="L12" s="214"/>
      <c r="M12" s="214"/>
      <c r="N12" s="214"/>
      <c r="O12" s="214"/>
      <c r="P12" s="214"/>
      <c r="Q12" s="214"/>
      <c r="R12" s="214"/>
      <c r="S12" s="214"/>
      <c r="T12" s="214"/>
    </row>
    <row r="13" spans="1:20" s="190" customFormat="1" ht="39" customHeight="1">
      <c r="A13" s="1201"/>
      <c r="B13" s="1201"/>
      <c r="C13" s="1201"/>
      <c r="D13" s="342">
        <v>1</v>
      </c>
      <c r="F13" s="333" t="str">
        <f>"4."&amp;mergeValue(A13) &amp;"."&amp;mergeValue(B13)&amp;"."&amp;mergeValue(C13)&amp;"."&amp;mergeValue(D13)</f>
        <v>4.1.1.1.1</v>
      </c>
      <c r="G13" s="418" t="s">
        <v>498</v>
      </c>
      <c r="H13" s="316"/>
      <c r="I13" s="1202" t="s">
        <v>591</v>
      </c>
      <c r="J13" s="332"/>
      <c r="K13" s="214"/>
      <c r="L13" s="214"/>
      <c r="M13" s="214"/>
      <c r="N13" s="214"/>
      <c r="O13" s="214"/>
      <c r="P13" s="214"/>
      <c r="Q13" s="214"/>
      <c r="R13" s="214"/>
      <c r="S13" s="214"/>
      <c r="T13" s="214"/>
    </row>
    <row r="14" spans="1:20" s="190" customFormat="1" ht="18.75">
      <c r="A14" s="1201"/>
      <c r="B14" s="1201"/>
      <c r="C14" s="1201"/>
      <c r="D14" s="342"/>
      <c r="F14" s="336"/>
      <c r="G14" s="150" t="s">
        <v>4</v>
      </c>
      <c r="H14" s="341"/>
      <c r="I14" s="1202"/>
      <c r="J14" s="332"/>
      <c r="K14" s="214"/>
      <c r="L14" s="214"/>
      <c r="M14" s="214"/>
      <c r="N14" s="214"/>
      <c r="O14" s="214"/>
      <c r="P14" s="214"/>
      <c r="Q14" s="214"/>
      <c r="R14" s="214"/>
      <c r="S14" s="214"/>
      <c r="T14" s="214"/>
    </row>
    <row r="15" spans="1:20" s="190" customFormat="1" ht="18.75">
      <c r="A15" s="1201"/>
      <c r="B15" s="1201"/>
      <c r="C15" s="342"/>
      <c r="D15" s="342"/>
      <c r="F15" s="419"/>
      <c r="G15" s="195" t="s">
        <v>403</v>
      </c>
      <c r="H15" s="420"/>
      <c r="I15" s="421"/>
      <c r="J15" s="332"/>
      <c r="K15" s="214"/>
      <c r="L15" s="214"/>
      <c r="M15" s="214"/>
      <c r="N15" s="214"/>
      <c r="O15" s="214"/>
      <c r="P15" s="214"/>
      <c r="Q15" s="214"/>
      <c r="R15" s="214"/>
      <c r="S15" s="214"/>
      <c r="T15" s="214"/>
    </row>
    <row r="16" spans="1:20" s="190" customFormat="1" ht="18.75">
      <c r="A16" s="1201"/>
      <c r="B16" s="214"/>
      <c r="C16" s="214"/>
      <c r="D16" s="214"/>
      <c r="F16" s="336"/>
      <c r="G16" s="155" t="s">
        <v>506</v>
      </c>
      <c r="H16" s="337"/>
      <c r="I16" s="338"/>
      <c r="J16" s="332"/>
      <c r="K16" s="214"/>
      <c r="L16" s="214"/>
      <c r="M16" s="214"/>
      <c r="N16" s="214"/>
      <c r="O16" s="214"/>
      <c r="P16" s="214"/>
      <c r="Q16" s="214"/>
      <c r="R16" s="214"/>
      <c r="S16" s="214"/>
      <c r="T16" s="214"/>
    </row>
    <row r="17" spans="1:20" s="190" customFormat="1" ht="18.75">
      <c r="A17" s="214"/>
      <c r="B17" s="214"/>
      <c r="C17" s="214"/>
      <c r="D17" s="214"/>
      <c r="F17" s="336"/>
      <c r="G17" s="165" t="s">
        <v>505</v>
      </c>
      <c r="H17" s="337"/>
      <c r="I17" s="338"/>
      <c r="J17" s="332"/>
      <c r="K17" s="214"/>
      <c r="L17" s="214"/>
      <c r="M17" s="214"/>
      <c r="N17" s="214"/>
      <c r="O17" s="214"/>
      <c r="P17" s="214"/>
      <c r="Q17" s="214"/>
      <c r="R17" s="214"/>
      <c r="S17" s="214"/>
      <c r="T17" s="214"/>
    </row>
    <row r="18" spans="1:20" s="325" customFormat="1" ht="3" customHeight="1">
      <c r="A18" s="326"/>
      <c r="B18" s="326"/>
      <c r="C18" s="326"/>
      <c r="D18" s="326"/>
      <c r="F18" s="343"/>
      <c r="G18" s="344"/>
      <c r="H18" s="345"/>
      <c r="I18" s="346"/>
      <c r="J18" s="326"/>
      <c r="K18" s="326"/>
      <c r="L18" s="326"/>
      <c r="M18" s="326"/>
      <c r="N18" s="326"/>
      <c r="O18" s="326"/>
      <c r="P18" s="326"/>
      <c r="Q18" s="326"/>
      <c r="R18" s="326"/>
      <c r="S18" s="326"/>
      <c r="T18" s="326"/>
    </row>
    <row r="19" spans="1:20" s="325" customFormat="1" ht="15" customHeight="1">
      <c r="A19" s="326"/>
      <c r="B19" s="326"/>
      <c r="C19" s="326"/>
      <c r="D19" s="326"/>
      <c r="F19" s="324"/>
      <c r="G19" s="1196" t="s">
        <v>593</v>
      </c>
      <c r="H19" s="1196"/>
      <c r="I19" s="226"/>
      <c r="J19" s="326"/>
      <c r="K19" s="326"/>
      <c r="L19" s="326"/>
      <c r="M19" s="326"/>
      <c r="N19" s="326"/>
      <c r="O19" s="326"/>
      <c r="P19" s="326"/>
      <c r="Q19" s="326"/>
      <c r="R19" s="326"/>
      <c r="S19" s="326"/>
      <c r="T19" s="326"/>
    </row>
  </sheetData>
  <sheetProtection algorithmName="SHA-512" hashValue="OQBBWXSqFfs7B0sku9XRPVI8qipL4y3osaBNckplY06zhjRB/rECjHTRuGUeb2Mz0AEtnicTpKGi7OmrPaEyQw==" saltValue="i1Nn+FAaTDsOorJQrh9Gmg==" spinCount="100000"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pageSetup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9">
    <tabColor rgb="FFEAEBEE"/>
    <pageSetUpPr fitToPage="1"/>
  </sheetPr>
  <dimension ref="A1:AC32"/>
  <sheetViews>
    <sheetView showGridLines="0" topLeftCell="I4" zoomScaleNormal="100" workbookViewId="0"/>
  </sheetViews>
  <sheetFormatPr defaultColWidth="10.5703125" defaultRowHeight="14.25"/>
  <cols>
    <col min="1" max="6" width="10.5703125" style="500" hidden="1" customWidth="1"/>
    <col min="7" max="8" width="9.140625" style="506" hidden="1" customWidth="1"/>
    <col min="9" max="9" width="3.7109375" style="483" customWidth="1"/>
    <col min="10" max="11" width="3.7109375" style="482" customWidth="1"/>
    <col min="12" max="12" width="12.7109375" style="476" customWidth="1"/>
    <col min="13" max="13" width="47.42578125" style="476" customWidth="1"/>
    <col min="14" max="14" width="2.7109375" style="476" hidden="1" customWidth="1"/>
    <col min="15" max="18" width="23.7109375" style="476" customWidth="1"/>
    <col min="19" max="19" width="11.7109375" style="476" customWidth="1"/>
    <col min="20" max="20" width="3.7109375" style="476" customWidth="1"/>
    <col min="21" max="21" width="11.7109375" style="476" customWidth="1"/>
    <col min="22" max="22" width="8.5703125" style="476" hidden="1" customWidth="1"/>
    <col min="23" max="23" width="4.7109375" style="476" customWidth="1"/>
    <col min="24" max="24" width="115.7109375" style="476" customWidth="1"/>
    <col min="25" max="25" width="10.5703125" style="1008"/>
    <col min="26" max="29" width="10.5703125" style="500"/>
    <col min="30" max="246" width="10.5703125" style="476"/>
    <col min="247" max="254" width="0" style="476" hidden="1" customWidth="1"/>
    <col min="255" max="257" width="3.7109375" style="476" customWidth="1"/>
    <col min="258" max="258" width="12.7109375" style="476" customWidth="1"/>
    <col min="259" max="259" width="47.42578125" style="476" customWidth="1"/>
    <col min="260" max="260" width="0" style="476" hidden="1" customWidth="1"/>
    <col min="261" max="261" width="24.7109375" style="476" customWidth="1"/>
    <col min="262" max="262" width="14.7109375" style="476" customWidth="1"/>
    <col min="263" max="264" width="15.7109375" style="476" customWidth="1"/>
    <col min="265" max="265" width="11.7109375" style="476" customWidth="1"/>
    <col min="266" max="266" width="6.42578125" style="476" bestFit="1" customWidth="1"/>
    <col min="267" max="267" width="11.7109375" style="476" customWidth="1"/>
    <col min="268" max="268" width="0" style="476" hidden="1" customWidth="1"/>
    <col min="269" max="269" width="3.7109375" style="476" customWidth="1"/>
    <col min="270" max="270" width="11.140625" style="476" bestFit="1" customWidth="1"/>
    <col min="271" max="502" width="10.5703125" style="476"/>
    <col min="503" max="510" width="0" style="476" hidden="1" customWidth="1"/>
    <col min="511" max="513" width="3.7109375" style="476" customWidth="1"/>
    <col min="514" max="514" width="12.7109375" style="476" customWidth="1"/>
    <col min="515" max="515" width="47.42578125" style="476" customWidth="1"/>
    <col min="516" max="516" width="0" style="476" hidden="1" customWidth="1"/>
    <col min="517" max="517" width="24.7109375" style="476" customWidth="1"/>
    <col min="518" max="518" width="14.7109375" style="476" customWidth="1"/>
    <col min="519" max="520" width="15.7109375" style="476" customWidth="1"/>
    <col min="521" max="521" width="11.7109375" style="476" customWidth="1"/>
    <col min="522" max="522" width="6.42578125" style="476" bestFit="1" customWidth="1"/>
    <col min="523" max="523" width="11.7109375" style="476" customWidth="1"/>
    <col min="524" max="524" width="0" style="476" hidden="1" customWidth="1"/>
    <col min="525" max="525" width="3.7109375" style="476" customWidth="1"/>
    <col min="526" max="526" width="11.140625" style="476" bestFit="1" customWidth="1"/>
    <col min="527" max="758" width="10.5703125" style="476"/>
    <col min="759" max="766" width="0" style="476" hidden="1" customWidth="1"/>
    <col min="767" max="769" width="3.7109375" style="476" customWidth="1"/>
    <col min="770" max="770" width="12.7109375" style="476" customWidth="1"/>
    <col min="771" max="771" width="47.42578125" style="476" customWidth="1"/>
    <col min="772" max="772" width="0" style="476" hidden="1" customWidth="1"/>
    <col min="773" max="773" width="24.7109375" style="476" customWidth="1"/>
    <col min="774" max="774" width="14.7109375" style="476" customWidth="1"/>
    <col min="775" max="776" width="15.7109375" style="476" customWidth="1"/>
    <col min="777" max="777" width="11.7109375" style="476" customWidth="1"/>
    <col min="778" max="778" width="6.42578125" style="476" bestFit="1" customWidth="1"/>
    <col min="779" max="779" width="11.7109375" style="476" customWidth="1"/>
    <col min="780" max="780" width="0" style="476" hidden="1" customWidth="1"/>
    <col min="781" max="781" width="3.7109375" style="476" customWidth="1"/>
    <col min="782" max="782" width="11.140625" style="476" bestFit="1" customWidth="1"/>
    <col min="783" max="1014" width="10.5703125" style="476"/>
    <col min="1015" max="1022" width="0" style="476" hidden="1" customWidth="1"/>
    <col min="1023" max="1025" width="3.7109375" style="476" customWidth="1"/>
    <col min="1026" max="1026" width="12.7109375" style="476" customWidth="1"/>
    <col min="1027" max="1027" width="47.42578125" style="476" customWidth="1"/>
    <col min="1028" max="1028" width="0" style="476" hidden="1" customWidth="1"/>
    <col min="1029" max="1029" width="24.7109375" style="476" customWidth="1"/>
    <col min="1030" max="1030" width="14.7109375" style="476" customWidth="1"/>
    <col min="1031" max="1032" width="15.7109375" style="476" customWidth="1"/>
    <col min="1033" max="1033" width="11.7109375" style="476" customWidth="1"/>
    <col min="1034" max="1034" width="6.42578125" style="476" bestFit="1" customWidth="1"/>
    <col min="1035" max="1035" width="11.7109375" style="476" customWidth="1"/>
    <col min="1036" max="1036" width="0" style="476" hidden="1" customWidth="1"/>
    <col min="1037" max="1037" width="3.7109375" style="476" customWidth="1"/>
    <col min="1038" max="1038" width="11.140625" style="476" bestFit="1" customWidth="1"/>
    <col min="1039" max="1270" width="10.5703125" style="476"/>
    <col min="1271" max="1278" width="0" style="476" hidden="1" customWidth="1"/>
    <col min="1279" max="1281" width="3.7109375" style="476" customWidth="1"/>
    <col min="1282" max="1282" width="12.7109375" style="476" customWidth="1"/>
    <col min="1283" max="1283" width="47.42578125" style="476" customWidth="1"/>
    <col min="1284" max="1284" width="0" style="476" hidden="1" customWidth="1"/>
    <col min="1285" max="1285" width="24.7109375" style="476" customWidth="1"/>
    <col min="1286" max="1286" width="14.7109375" style="476" customWidth="1"/>
    <col min="1287" max="1288" width="15.7109375" style="476" customWidth="1"/>
    <col min="1289" max="1289" width="11.7109375" style="476" customWidth="1"/>
    <col min="1290" max="1290" width="6.42578125" style="476" bestFit="1" customWidth="1"/>
    <col min="1291" max="1291" width="11.7109375" style="476" customWidth="1"/>
    <col min="1292" max="1292" width="0" style="476" hidden="1" customWidth="1"/>
    <col min="1293" max="1293" width="3.7109375" style="476" customWidth="1"/>
    <col min="1294" max="1294" width="11.140625" style="476" bestFit="1" customWidth="1"/>
    <col min="1295" max="1526" width="10.5703125" style="476"/>
    <col min="1527" max="1534" width="0" style="476" hidden="1" customWidth="1"/>
    <col min="1535" max="1537" width="3.7109375" style="476" customWidth="1"/>
    <col min="1538" max="1538" width="12.7109375" style="476" customWidth="1"/>
    <col min="1539" max="1539" width="47.42578125" style="476" customWidth="1"/>
    <col min="1540" max="1540" width="0" style="476" hidden="1" customWidth="1"/>
    <col min="1541" max="1541" width="24.7109375" style="476" customWidth="1"/>
    <col min="1542" max="1542" width="14.7109375" style="476" customWidth="1"/>
    <col min="1543" max="1544" width="15.7109375" style="476" customWidth="1"/>
    <col min="1545" max="1545" width="11.7109375" style="476" customWidth="1"/>
    <col min="1546" max="1546" width="6.42578125" style="476" bestFit="1" customWidth="1"/>
    <col min="1547" max="1547" width="11.7109375" style="476" customWidth="1"/>
    <col min="1548" max="1548" width="0" style="476" hidden="1" customWidth="1"/>
    <col min="1549" max="1549" width="3.7109375" style="476" customWidth="1"/>
    <col min="1550" max="1550" width="11.140625" style="476" bestFit="1" customWidth="1"/>
    <col min="1551" max="1782" width="10.5703125" style="476"/>
    <col min="1783" max="1790" width="0" style="476" hidden="1" customWidth="1"/>
    <col min="1791" max="1793" width="3.7109375" style="476" customWidth="1"/>
    <col min="1794" max="1794" width="12.7109375" style="476" customWidth="1"/>
    <col min="1795" max="1795" width="47.42578125" style="476" customWidth="1"/>
    <col min="1796" max="1796" width="0" style="476" hidden="1" customWidth="1"/>
    <col min="1797" max="1797" width="24.7109375" style="476" customWidth="1"/>
    <col min="1798" max="1798" width="14.7109375" style="476" customWidth="1"/>
    <col min="1799" max="1800" width="15.7109375" style="476" customWidth="1"/>
    <col min="1801" max="1801" width="11.7109375" style="476" customWidth="1"/>
    <col min="1802" max="1802" width="6.42578125" style="476" bestFit="1" customWidth="1"/>
    <col min="1803" max="1803" width="11.7109375" style="476" customWidth="1"/>
    <col min="1804" max="1804" width="0" style="476" hidden="1" customWidth="1"/>
    <col min="1805" max="1805" width="3.7109375" style="476" customWidth="1"/>
    <col min="1806" max="1806" width="11.140625" style="476" bestFit="1" customWidth="1"/>
    <col min="1807" max="2038" width="10.5703125" style="476"/>
    <col min="2039" max="2046" width="0" style="476" hidden="1" customWidth="1"/>
    <col min="2047" max="2049" width="3.7109375" style="476" customWidth="1"/>
    <col min="2050" max="2050" width="12.7109375" style="476" customWidth="1"/>
    <col min="2051" max="2051" width="47.42578125" style="476" customWidth="1"/>
    <col min="2052" max="2052" width="0" style="476" hidden="1" customWidth="1"/>
    <col min="2053" max="2053" width="24.7109375" style="476" customWidth="1"/>
    <col min="2054" max="2054" width="14.7109375" style="476" customWidth="1"/>
    <col min="2055" max="2056" width="15.7109375" style="476" customWidth="1"/>
    <col min="2057" max="2057" width="11.7109375" style="476" customWidth="1"/>
    <col min="2058" max="2058" width="6.42578125" style="476" bestFit="1" customWidth="1"/>
    <col min="2059" max="2059" width="11.7109375" style="476" customWidth="1"/>
    <col min="2060" max="2060" width="0" style="476" hidden="1" customWidth="1"/>
    <col min="2061" max="2061" width="3.7109375" style="476" customWidth="1"/>
    <col min="2062" max="2062" width="11.140625" style="476" bestFit="1" customWidth="1"/>
    <col min="2063" max="2294" width="10.5703125" style="476"/>
    <col min="2295" max="2302" width="0" style="476" hidden="1" customWidth="1"/>
    <col min="2303" max="2305" width="3.7109375" style="476" customWidth="1"/>
    <col min="2306" max="2306" width="12.7109375" style="476" customWidth="1"/>
    <col min="2307" max="2307" width="47.42578125" style="476" customWidth="1"/>
    <col min="2308" max="2308" width="0" style="476" hidden="1" customWidth="1"/>
    <col min="2309" max="2309" width="24.7109375" style="476" customWidth="1"/>
    <col min="2310" max="2310" width="14.7109375" style="476" customWidth="1"/>
    <col min="2311" max="2312" width="15.7109375" style="476" customWidth="1"/>
    <col min="2313" max="2313" width="11.7109375" style="476" customWidth="1"/>
    <col min="2314" max="2314" width="6.42578125" style="476" bestFit="1" customWidth="1"/>
    <col min="2315" max="2315" width="11.7109375" style="476" customWidth="1"/>
    <col min="2316" max="2316" width="0" style="476" hidden="1" customWidth="1"/>
    <col min="2317" max="2317" width="3.7109375" style="476" customWidth="1"/>
    <col min="2318" max="2318" width="11.140625" style="476" bestFit="1" customWidth="1"/>
    <col min="2319" max="2550" width="10.5703125" style="476"/>
    <col min="2551" max="2558" width="0" style="476" hidden="1" customWidth="1"/>
    <col min="2559" max="2561" width="3.7109375" style="476" customWidth="1"/>
    <col min="2562" max="2562" width="12.7109375" style="476" customWidth="1"/>
    <col min="2563" max="2563" width="47.42578125" style="476" customWidth="1"/>
    <col min="2564" max="2564" width="0" style="476" hidden="1" customWidth="1"/>
    <col min="2565" max="2565" width="24.7109375" style="476" customWidth="1"/>
    <col min="2566" max="2566" width="14.7109375" style="476" customWidth="1"/>
    <col min="2567" max="2568" width="15.7109375" style="476" customWidth="1"/>
    <col min="2569" max="2569" width="11.7109375" style="476" customWidth="1"/>
    <col min="2570" max="2570" width="6.42578125" style="476" bestFit="1" customWidth="1"/>
    <col min="2571" max="2571" width="11.7109375" style="476" customWidth="1"/>
    <col min="2572" max="2572" width="0" style="476" hidden="1" customWidth="1"/>
    <col min="2573" max="2573" width="3.7109375" style="476" customWidth="1"/>
    <col min="2574" max="2574" width="11.140625" style="476" bestFit="1" customWidth="1"/>
    <col min="2575" max="2806" width="10.5703125" style="476"/>
    <col min="2807" max="2814" width="0" style="476" hidden="1" customWidth="1"/>
    <col min="2815" max="2817" width="3.7109375" style="476" customWidth="1"/>
    <col min="2818" max="2818" width="12.7109375" style="476" customWidth="1"/>
    <col min="2819" max="2819" width="47.42578125" style="476" customWidth="1"/>
    <col min="2820" max="2820" width="0" style="476" hidden="1" customWidth="1"/>
    <col min="2821" max="2821" width="24.7109375" style="476" customWidth="1"/>
    <col min="2822" max="2822" width="14.7109375" style="476" customWidth="1"/>
    <col min="2823" max="2824" width="15.7109375" style="476" customWidth="1"/>
    <col min="2825" max="2825" width="11.7109375" style="476" customWidth="1"/>
    <col min="2826" max="2826" width="6.42578125" style="476" bestFit="1" customWidth="1"/>
    <col min="2827" max="2827" width="11.7109375" style="476" customWidth="1"/>
    <col min="2828" max="2828" width="0" style="476" hidden="1" customWidth="1"/>
    <col min="2829" max="2829" width="3.7109375" style="476" customWidth="1"/>
    <col min="2830" max="2830" width="11.140625" style="476" bestFit="1" customWidth="1"/>
    <col min="2831" max="3062" width="10.5703125" style="476"/>
    <col min="3063" max="3070" width="0" style="476" hidden="1" customWidth="1"/>
    <col min="3071" max="3073" width="3.7109375" style="476" customWidth="1"/>
    <col min="3074" max="3074" width="12.7109375" style="476" customWidth="1"/>
    <col min="3075" max="3075" width="47.42578125" style="476" customWidth="1"/>
    <col min="3076" max="3076" width="0" style="476" hidden="1" customWidth="1"/>
    <col min="3077" max="3077" width="24.7109375" style="476" customWidth="1"/>
    <col min="3078" max="3078" width="14.7109375" style="476" customWidth="1"/>
    <col min="3079" max="3080" width="15.7109375" style="476" customWidth="1"/>
    <col min="3081" max="3081" width="11.7109375" style="476" customWidth="1"/>
    <col min="3082" max="3082" width="6.42578125" style="476" bestFit="1" customWidth="1"/>
    <col min="3083" max="3083" width="11.7109375" style="476" customWidth="1"/>
    <col min="3084" max="3084" width="0" style="476" hidden="1" customWidth="1"/>
    <col min="3085" max="3085" width="3.7109375" style="476" customWidth="1"/>
    <col min="3086" max="3086" width="11.140625" style="476" bestFit="1" customWidth="1"/>
    <col min="3087" max="3318" width="10.5703125" style="476"/>
    <col min="3319" max="3326" width="0" style="476" hidden="1" customWidth="1"/>
    <col min="3327" max="3329" width="3.7109375" style="476" customWidth="1"/>
    <col min="3330" max="3330" width="12.7109375" style="476" customWidth="1"/>
    <col min="3331" max="3331" width="47.42578125" style="476" customWidth="1"/>
    <col min="3332" max="3332" width="0" style="476" hidden="1" customWidth="1"/>
    <col min="3333" max="3333" width="24.7109375" style="476" customWidth="1"/>
    <col min="3334" max="3334" width="14.7109375" style="476" customWidth="1"/>
    <col min="3335" max="3336" width="15.7109375" style="476" customWidth="1"/>
    <col min="3337" max="3337" width="11.7109375" style="476" customWidth="1"/>
    <col min="3338" max="3338" width="6.42578125" style="476" bestFit="1" customWidth="1"/>
    <col min="3339" max="3339" width="11.7109375" style="476" customWidth="1"/>
    <col min="3340" max="3340" width="0" style="476" hidden="1" customWidth="1"/>
    <col min="3341" max="3341" width="3.7109375" style="476" customWidth="1"/>
    <col min="3342" max="3342" width="11.140625" style="476" bestFit="1" customWidth="1"/>
    <col min="3343" max="3574" width="10.5703125" style="476"/>
    <col min="3575" max="3582" width="0" style="476" hidden="1" customWidth="1"/>
    <col min="3583" max="3585" width="3.7109375" style="476" customWidth="1"/>
    <col min="3586" max="3586" width="12.7109375" style="476" customWidth="1"/>
    <col min="3587" max="3587" width="47.42578125" style="476" customWidth="1"/>
    <col min="3588" max="3588" width="0" style="476" hidden="1" customWidth="1"/>
    <col min="3589" max="3589" width="24.7109375" style="476" customWidth="1"/>
    <col min="3590" max="3590" width="14.7109375" style="476" customWidth="1"/>
    <col min="3591" max="3592" width="15.7109375" style="476" customWidth="1"/>
    <col min="3593" max="3593" width="11.7109375" style="476" customWidth="1"/>
    <col min="3594" max="3594" width="6.42578125" style="476" bestFit="1" customWidth="1"/>
    <col min="3595" max="3595" width="11.7109375" style="476" customWidth="1"/>
    <col min="3596" max="3596" width="0" style="476" hidden="1" customWidth="1"/>
    <col min="3597" max="3597" width="3.7109375" style="476" customWidth="1"/>
    <col min="3598" max="3598" width="11.140625" style="476" bestFit="1" customWidth="1"/>
    <col min="3599" max="3830" width="10.5703125" style="476"/>
    <col min="3831" max="3838" width="0" style="476" hidden="1" customWidth="1"/>
    <col min="3839" max="3841" width="3.7109375" style="476" customWidth="1"/>
    <col min="3842" max="3842" width="12.7109375" style="476" customWidth="1"/>
    <col min="3843" max="3843" width="47.42578125" style="476" customWidth="1"/>
    <col min="3844" max="3844" width="0" style="476" hidden="1" customWidth="1"/>
    <col min="3845" max="3845" width="24.7109375" style="476" customWidth="1"/>
    <col min="3846" max="3846" width="14.7109375" style="476" customWidth="1"/>
    <col min="3847" max="3848" width="15.7109375" style="476" customWidth="1"/>
    <col min="3849" max="3849" width="11.7109375" style="476" customWidth="1"/>
    <col min="3850" max="3850" width="6.42578125" style="476" bestFit="1" customWidth="1"/>
    <col min="3851" max="3851" width="11.7109375" style="476" customWidth="1"/>
    <col min="3852" max="3852" width="0" style="476" hidden="1" customWidth="1"/>
    <col min="3853" max="3853" width="3.7109375" style="476" customWidth="1"/>
    <col min="3854" max="3854" width="11.140625" style="476" bestFit="1" customWidth="1"/>
    <col min="3855" max="4086" width="10.5703125" style="476"/>
    <col min="4087" max="4094" width="0" style="476" hidden="1" customWidth="1"/>
    <col min="4095" max="4097" width="3.7109375" style="476" customWidth="1"/>
    <col min="4098" max="4098" width="12.7109375" style="476" customWidth="1"/>
    <col min="4099" max="4099" width="47.42578125" style="476" customWidth="1"/>
    <col min="4100" max="4100" width="0" style="476" hidden="1" customWidth="1"/>
    <col min="4101" max="4101" width="24.7109375" style="476" customWidth="1"/>
    <col min="4102" max="4102" width="14.7109375" style="476" customWidth="1"/>
    <col min="4103" max="4104" width="15.7109375" style="476" customWidth="1"/>
    <col min="4105" max="4105" width="11.7109375" style="476" customWidth="1"/>
    <col min="4106" max="4106" width="6.42578125" style="476" bestFit="1" customWidth="1"/>
    <col min="4107" max="4107" width="11.7109375" style="476" customWidth="1"/>
    <col min="4108" max="4108" width="0" style="476" hidden="1" customWidth="1"/>
    <col min="4109" max="4109" width="3.7109375" style="476" customWidth="1"/>
    <col min="4110" max="4110" width="11.140625" style="476" bestFit="1" customWidth="1"/>
    <col min="4111" max="4342" width="10.5703125" style="476"/>
    <col min="4343" max="4350" width="0" style="476" hidden="1" customWidth="1"/>
    <col min="4351" max="4353" width="3.7109375" style="476" customWidth="1"/>
    <col min="4354" max="4354" width="12.7109375" style="476" customWidth="1"/>
    <col min="4355" max="4355" width="47.42578125" style="476" customWidth="1"/>
    <col min="4356" max="4356" width="0" style="476" hidden="1" customWidth="1"/>
    <col min="4357" max="4357" width="24.7109375" style="476" customWidth="1"/>
    <col min="4358" max="4358" width="14.7109375" style="476" customWidth="1"/>
    <col min="4359" max="4360" width="15.7109375" style="476" customWidth="1"/>
    <col min="4361" max="4361" width="11.7109375" style="476" customWidth="1"/>
    <col min="4362" max="4362" width="6.42578125" style="476" bestFit="1" customWidth="1"/>
    <col min="4363" max="4363" width="11.7109375" style="476" customWidth="1"/>
    <col min="4364" max="4364" width="0" style="476" hidden="1" customWidth="1"/>
    <col min="4365" max="4365" width="3.7109375" style="476" customWidth="1"/>
    <col min="4366" max="4366" width="11.140625" style="476" bestFit="1" customWidth="1"/>
    <col min="4367" max="4598" width="10.5703125" style="476"/>
    <col min="4599" max="4606" width="0" style="476" hidden="1" customWidth="1"/>
    <col min="4607" max="4609" width="3.7109375" style="476" customWidth="1"/>
    <col min="4610" max="4610" width="12.7109375" style="476" customWidth="1"/>
    <col min="4611" max="4611" width="47.42578125" style="476" customWidth="1"/>
    <col min="4612" max="4612" width="0" style="476" hidden="1" customWidth="1"/>
    <col min="4613" max="4613" width="24.7109375" style="476" customWidth="1"/>
    <col min="4614" max="4614" width="14.7109375" style="476" customWidth="1"/>
    <col min="4615" max="4616" width="15.7109375" style="476" customWidth="1"/>
    <col min="4617" max="4617" width="11.7109375" style="476" customWidth="1"/>
    <col min="4618" max="4618" width="6.42578125" style="476" bestFit="1" customWidth="1"/>
    <col min="4619" max="4619" width="11.7109375" style="476" customWidth="1"/>
    <col min="4620" max="4620" width="0" style="476" hidden="1" customWidth="1"/>
    <col min="4621" max="4621" width="3.7109375" style="476" customWidth="1"/>
    <col min="4622" max="4622" width="11.140625" style="476" bestFit="1" customWidth="1"/>
    <col min="4623" max="4854" width="10.5703125" style="476"/>
    <col min="4855" max="4862" width="0" style="476" hidden="1" customWidth="1"/>
    <col min="4863" max="4865" width="3.7109375" style="476" customWidth="1"/>
    <col min="4866" max="4866" width="12.7109375" style="476" customWidth="1"/>
    <col min="4867" max="4867" width="47.42578125" style="476" customWidth="1"/>
    <col min="4868" max="4868" width="0" style="476" hidden="1" customWidth="1"/>
    <col min="4869" max="4869" width="24.7109375" style="476" customWidth="1"/>
    <col min="4870" max="4870" width="14.7109375" style="476" customWidth="1"/>
    <col min="4871" max="4872" width="15.7109375" style="476" customWidth="1"/>
    <col min="4873" max="4873" width="11.7109375" style="476" customWidth="1"/>
    <col min="4874" max="4874" width="6.42578125" style="476" bestFit="1" customWidth="1"/>
    <col min="4875" max="4875" width="11.7109375" style="476" customWidth="1"/>
    <col min="4876" max="4876" width="0" style="476" hidden="1" customWidth="1"/>
    <col min="4877" max="4877" width="3.7109375" style="476" customWidth="1"/>
    <col min="4878" max="4878" width="11.140625" style="476" bestFit="1" customWidth="1"/>
    <col min="4879" max="5110" width="10.5703125" style="476"/>
    <col min="5111" max="5118" width="0" style="476" hidden="1" customWidth="1"/>
    <col min="5119" max="5121" width="3.7109375" style="476" customWidth="1"/>
    <col min="5122" max="5122" width="12.7109375" style="476" customWidth="1"/>
    <col min="5123" max="5123" width="47.42578125" style="476" customWidth="1"/>
    <col min="5124" max="5124" width="0" style="476" hidden="1" customWidth="1"/>
    <col min="5125" max="5125" width="24.7109375" style="476" customWidth="1"/>
    <col min="5126" max="5126" width="14.7109375" style="476" customWidth="1"/>
    <col min="5127" max="5128" width="15.7109375" style="476" customWidth="1"/>
    <col min="5129" max="5129" width="11.7109375" style="476" customWidth="1"/>
    <col min="5130" max="5130" width="6.42578125" style="476" bestFit="1" customWidth="1"/>
    <col min="5131" max="5131" width="11.7109375" style="476" customWidth="1"/>
    <col min="5132" max="5132" width="0" style="476" hidden="1" customWidth="1"/>
    <col min="5133" max="5133" width="3.7109375" style="476" customWidth="1"/>
    <col min="5134" max="5134" width="11.140625" style="476" bestFit="1" customWidth="1"/>
    <col min="5135" max="5366" width="10.5703125" style="476"/>
    <col min="5367" max="5374" width="0" style="476" hidden="1" customWidth="1"/>
    <col min="5375" max="5377" width="3.7109375" style="476" customWidth="1"/>
    <col min="5378" max="5378" width="12.7109375" style="476" customWidth="1"/>
    <col min="5379" max="5379" width="47.42578125" style="476" customWidth="1"/>
    <col min="5380" max="5380" width="0" style="476" hidden="1" customWidth="1"/>
    <col min="5381" max="5381" width="24.7109375" style="476" customWidth="1"/>
    <col min="5382" max="5382" width="14.7109375" style="476" customWidth="1"/>
    <col min="5383" max="5384" width="15.7109375" style="476" customWidth="1"/>
    <col min="5385" max="5385" width="11.7109375" style="476" customWidth="1"/>
    <col min="5386" max="5386" width="6.42578125" style="476" bestFit="1" customWidth="1"/>
    <col min="5387" max="5387" width="11.7109375" style="476" customWidth="1"/>
    <col min="5388" max="5388" width="0" style="476" hidden="1" customWidth="1"/>
    <col min="5389" max="5389" width="3.7109375" style="476" customWidth="1"/>
    <col min="5390" max="5390" width="11.140625" style="476" bestFit="1" customWidth="1"/>
    <col min="5391" max="5622" width="10.5703125" style="476"/>
    <col min="5623" max="5630" width="0" style="476" hidden="1" customWidth="1"/>
    <col min="5631" max="5633" width="3.7109375" style="476" customWidth="1"/>
    <col min="5634" max="5634" width="12.7109375" style="476" customWidth="1"/>
    <col min="5635" max="5635" width="47.42578125" style="476" customWidth="1"/>
    <col min="5636" max="5636" width="0" style="476" hidden="1" customWidth="1"/>
    <col min="5637" max="5637" width="24.7109375" style="476" customWidth="1"/>
    <col min="5638" max="5638" width="14.7109375" style="476" customWidth="1"/>
    <col min="5639" max="5640" width="15.7109375" style="476" customWidth="1"/>
    <col min="5641" max="5641" width="11.7109375" style="476" customWidth="1"/>
    <col min="5642" max="5642" width="6.42578125" style="476" bestFit="1" customWidth="1"/>
    <col min="5643" max="5643" width="11.7109375" style="476" customWidth="1"/>
    <col min="5644" max="5644" width="0" style="476" hidden="1" customWidth="1"/>
    <col min="5645" max="5645" width="3.7109375" style="476" customWidth="1"/>
    <col min="5646" max="5646" width="11.140625" style="476" bestFit="1" customWidth="1"/>
    <col min="5647" max="5878" width="10.5703125" style="476"/>
    <col min="5879" max="5886" width="0" style="476" hidden="1" customWidth="1"/>
    <col min="5887" max="5889" width="3.7109375" style="476" customWidth="1"/>
    <col min="5890" max="5890" width="12.7109375" style="476" customWidth="1"/>
    <col min="5891" max="5891" width="47.42578125" style="476" customWidth="1"/>
    <col min="5892" max="5892" width="0" style="476" hidden="1" customWidth="1"/>
    <col min="5893" max="5893" width="24.7109375" style="476" customWidth="1"/>
    <col min="5894" max="5894" width="14.7109375" style="476" customWidth="1"/>
    <col min="5895" max="5896" width="15.7109375" style="476" customWidth="1"/>
    <col min="5897" max="5897" width="11.7109375" style="476" customWidth="1"/>
    <col min="5898" max="5898" width="6.42578125" style="476" bestFit="1" customWidth="1"/>
    <col min="5899" max="5899" width="11.7109375" style="476" customWidth="1"/>
    <col min="5900" max="5900" width="0" style="476" hidden="1" customWidth="1"/>
    <col min="5901" max="5901" width="3.7109375" style="476" customWidth="1"/>
    <col min="5902" max="5902" width="11.140625" style="476" bestFit="1" customWidth="1"/>
    <col min="5903" max="6134" width="10.5703125" style="476"/>
    <col min="6135" max="6142" width="0" style="476" hidden="1" customWidth="1"/>
    <col min="6143" max="6145" width="3.7109375" style="476" customWidth="1"/>
    <col min="6146" max="6146" width="12.7109375" style="476" customWidth="1"/>
    <col min="6147" max="6147" width="47.42578125" style="476" customWidth="1"/>
    <col min="6148" max="6148" width="0" style="476" hidden="1" customWidth="1"/>
    <col min="6149" max="6149" width="24.7109375" style="476" customWidth="1"/>
    <col min="6150" max="6150" width="14.7109375" style="476" customWidth="1"/>
    <col min="6151" max="6152" width="15.7109375" style="476" customWidth="1"/>
    <col min="6153" max="6153" width="11.7109375" style="476" customWidth="1"/>
    <col min="6154" max="6154" width="6.42578125" style="476" bestFit="1" customWidth="1"/>
    <col min="6155" max="6155" width="11.7109375" style="476" customWidth="1"/>
    <col min="6156" max="6156" width="0" style="476" hidden="1" customWidth="1"/>
    <col min="6157" max="6157" width="3.7109375" style="476" customWidth="1"/>
    <col min="6158" max="6158" width="11.140625" style="476" bestFit="1" customWidth="1"/>
    <col min="6159" max="6390" width="10.5703125" style="476"/>
    <col min="6391" max="6398" width="0" style="476" hidden="1" customWidth="1"/>
    <col min="6399" max="6401" width="3.7109375" style="476" customWidth="1"/>
    <col min="6402" max="6402" width="12.7109375" style="476" customWidth="1"/>
    <col min="6403" max="6403" width="47.42578125" style="476" customWidth="1"/>
    <col min="6404" max="6404" width="0" style="476" hidden="1" customWidth="1"/>
    <col min="6405" max="6405" width="24.7109375" style="476" customWidth="1"/>
    <col min="6406" max="6406" width="14.7109375" style="476" customWidth="1"/>
    <col min="6407" max="6408" width="15.7109375" style="476" customWidth="1"/>
    <col min="6409" max="6409" width="11.7109375" style="476" customWidth="1"/>
    <col min="6410" max="6410" width="6.42578125" style="476" bestFit="1" customWidth="1"/>
    <col min="6411" max="6411" width="11.7109375" style="476" customWidth="1"/>
    <col min="6412" max="6412" width="0" style="476" hidden="1" customWidth="1"/>
    <col min="6413" max="6413" width="3.7109375" style="476" customWidth="1"/>
    <col min="6414" max="6414" width="11.140625" style="476" bestFit="1" customWidth="1"/>
    <col min="6415" max="6646" width="10.5703125" style="476"/>
    <col min="6647" max="6654" width="0" style="476" hidden="1" customWidth="1"/>
    <col min="6655" max="6657" width="3.7109375" style="476" customWidth="1"/>
    <col min="6658" max="6658" width="12.7109375" style="476" customWidth="1"/>
    <col min="6659" max="6659" width="47.42578125" style="476" customWidth="1"/>
    <col min="6660" max="6660" width="0" style="476" hidden="1" customWidth="1"/>
    <col min="6661" max="6661" width="24.7109375" style="476" customWidth="1"/>
    <col min="6662" max="6662" width="14.7109375" style="476" customWidth="1"/>
    <col min="6663" max="6664" width="15.7109375" style="476" customWidth="1"/>
    <col min="6665" max="6665" width="11.7109375" style="476" customWidth="1"/>
    <col min="6666" max="6666" width="6.42578125" style="476" bestFit="1" customWidth="1"/>
    <col min="6667" max="6667" width="11.7109375" style="476" customWidth="1"/>
    <col min="6668" max="6668" width="0" style="476" hidden="1" customWidth="1"/>
    <col min="6669" max="6669" width="3.7109375" style="476" customWidth="1"/>
    <col min="6670" max="6670" width="11.140625" style="476" bestFit="1" customWidth="1"/>
    <col min="6671" max="6902" width="10.5703125" style="476"/>
    <col min="6903" max="6910" width="0" style="476" hidden="1" customWidth="1"/>
    <col min="6911" max="6913" width="3.7109375" style="476" customWidth="1"/>
    <col min="6914" max="6914" width="12.7109375" style="476" customWidth="1"/>
    <col min="6915" max="6915" width="47.42578125" style="476" customWidth="1"/>
    <col min="6916" max="6916" width="0" style="476" hidden="1" customWidth="1"/>
    <col min="6917" max="6917" width="24.7109375" style="476" customWidth="1"/>
    <col min="6918" max="6918" width="14.7109375" style="476" customWidth="1"/>
    <col min="6919" max="6920" width="15.7109375" style="476" customWidth="1"/>
    <col min="6921" max="6921" width="11.7109375" style="476" customWidth="1"/>
    <col min="6922" max="6922" width="6.42578125" style="476" bestFit="1" customWidth="1"/>
    <col min="6923" max="6923" width="11.7109375" style="476" customWidth="1"/>
    <col min="6924" max="6924" width="0" style="476" hidden="1" customWidth="1"/>
    <col min="6925" max="6925" width="3.7109375" style="476" customWidth="1"/>
    <col min="6926" max="6926" width="11.140625" style="476" bestFit="1" customWidth="1"/>
    <col min="6927" max="7158" width="10.5703125" style="476"/>
    <col min="7159" max="7166" width="0" style="476" hidden="1" customWidth="1"/>
    <col min="7167" max="7169" width="3.7109375" style="476" customWidth="1"/>
    <col min="7170" max="7170" width="12.7109375" style="476" customWidth="1"/>
    <col min="7171" max="7171" width="47.42578125" style="476" customWidth="1"/>
    <col min="7172" max="7172" width="0" style="476" hidden="1" customWidth="1"/>
    <col min="7173" max="7173" width="24.7109375" style="476" customWidth="1"/>
    <col min="7174" max="7174" width="14.7109375" style="476" customWidth="1"/>
    <col min="7175" max="7176" width="15.7109375" style="476" customWidth="1"/>
    <col min="7177" max="7177" width="11.7109375" style="476" customWidth="1"/>
    <col min="7178" max="7178" width="6.42578125" style="476" bestFit="1" customWidth="1"/>
    <col min="7179" max="7179" width="11.7109375" style="476" customWidth="1"/>
    <col min="7180" max="7180" width="0" style="476" hidden="1" customWidth="1"/>
    <col min="7181" max="7181" width="3.7109375" style="476" customWidth="1"/>
    <col min="7182" max="7182" width="11.140625" style="476" bestFit="1" customWidth="1"/>
    <col min="7183" max="7414" width="10.5703125" style="476"/>
    <col min="7415" max="7422" width="0" style="476" hidden="1" customWidth="1"/>
    <col min="7423" max="7425" width="3.7109375" style="476" customWidth="1"/>
    <col min="7426" max="7426" width="12.7109375" style="476" customWidth="1"/>
    <col min="7427" max="7427" width="47.42578125" style="476" customWidth="1"/>
    <col min="7428" max="7428" width="0" style="476" hidden="1" customWidth="1"/>
    <col min="7429" max="7429" width="24.7109375" style="476" customWidth="1"/>
    <col min="7430" max="7430" width="14.7109375" style="476" customWidth="1"/>
    <col min="7431" max="7432" width="15.7109375" style="476" customWidth="1"/>
    <col min="7433" max="7433" width="11.7109375" style="476" customWidth="1"/>
    <col min="7434" max="7434" width="6.42578125" style="476" bestFit="1" customWidth="1"/>
    <col min="7435" max="7435" width="11.7109375" style="476" customWidth="1"/>
    <col min="7436" max="7436" width="0" style="476" hidden="1" customWidth="1"/>
    <col min="7437" max="7437" width="3.7109375" style="476" customWidth="1"/>
    <col min="7438" max="7438" width="11.140625" style="476" bestFit="1" customWidth="1"/>
    <col min="7439" max="7670" width="10.5703125" style="476"/>
    <col min="7671" max="7678" width="0" style="476" hidden="1" customWidth="1"/>
    <col min="7679" max="7681" width="3.7109375" style="476" customWidth="1"/>
    <col min="7682" max="7682" width="12.7109375" style="476" customWidth="1"/>
    <col min="7683" max="7683" width="47.42578125" style="476" customWidth="1"/>
    <col min="7684" max="7684" width="0" style="476" hidden="1" customWidth="1"/>
    <col min="7685" max="7685" width="24.7109375" style="476" customWidth="1"/>
    <col min="7686" max="7686" width="14.7109375" style="476" customWidth="1"/>
    <col min="7687" max="7688" width="15.7109375" style="476" customWidth="1"/>
    <col min="7689" max="7689" width="11.7109375" style="476" customWidth="1"/>
    <col min="7690" max="7690" width="6.42578125" style="476" bestFit="1" customWidth="1"/>
    <col min="7691" max="7691" width="11.7109375" style="476" customWidth="1"/>
    <col min="7692" max="7692" width="0" style="476" hidden="1" customWidth="1"/>
    <col min="7693" max="7693" width="3.7109375" style="476" customWidth="1"/>
    <col min="7694" max="7694" width="11.140625" style="476" bestFit="1" customWidth="1"/>
    <col min="7695" max="7926" width="10.5703125" style="476"/>
    <col min="7927" max="7934" width="0" style="476" hidden="1" customWidth="1"/>
    <col min="7935" max="7937" width="3.7109375" style="476" customWidth="1"/>
    <col min="7938" max="7938" width="12.7109375" style="476" customWidth="1"/>
    <col min="7939" max="7939" width="47.42578125" style="476" customWidth="1"/>
    <col min="7940" max="7940" width="0" style="476" hidden="1" customWidth="1"/>
    <col min="7941" max="7941" width="24.7109375" style="476" customWidth="1"/>
    <col min="7942" max="7942" width="14.7109375" style="476" customWidth="1"/>
    <col min="7943" max="7944" width="15.7109375" style="476" customWidth="1"/>
    <col min="7945" max="7945" width="11.7109375" style="476" customWidth="1"/>
    <col min="7946" max="7946" width="6.42578125" style="476" bestFit="1" customWidth="1"/>
    <col min="7947" max="7947" width="11.7109375" style="476" customWidth="1"/>
    <col min="7948" max="7948" width="0" style="476" hidden="1" customWidth="1"/>
    <col min="7949" max="7949" width="3.7109375" style="476" customWidth="1"/>
    <col min="7950" max="7950" width="11.140625" style="476" bestFit="1" customWidth="1"/>
    <col min="7951" max="8182" width="10.5703125" style="476"/>
    <col min="8183" max="8190" width="0" style="476" hidden="1" customWidth="1"/>
    <col min="8191" max="8193" width="3.7109375" style="476" customWidth="1"/>
    <col min="8194" max="8194" width="12.7109375" style="476" customWidth="1"/>
    <col min="8195" max="8195" width="47.42578125" style="476" customWidth="1"/>
    <col min="8196" max="8196" width="0" style="476" hidden="1" customWidth="1"/>
    <col min="8197" max="8197" width="24.7109375" style="476" customWidth="1"/>
    <col min="8198" max="8198" width="14.7109375" style="476" customWidth="1"/>
    <col min="8199" max="8200" width="15.7109375" style="476" customWidth="1"/>
    <col min="8201" max="8201" width="11.7109375" style="476" customWidth="1"/>
    <col min="8202" max="8202" width="6.42578125" style="476" bestFit="1" customWidth="1"/>
    <col min="8203" max="8203" width="11.7109375" style="476" customWidth="1"/>
    <col min="8204" max="8204" width="0" style="476" hidden="1" customWidth="1"/>
    <col min="8205" max="8205" width="3.7109375" style="476" customWidth="1"/>
    <col min="8206" max="8206" width="11.140625" style="476" bestFit="1" customWidth="1"/>
    <col min="8207" max="8438" width="10.5703125" style="476"/>
    <col min="8439" max="8446" width="0" style="476" hidden="1" customWidth="1"/>
    <col min="8447" max="8449" width="3.7109375" style="476" customWidth="1"/>
    <col min="8450" max="8450" width="12.7109375" style="476" customWidth="1"/>
    <col min="8451" max="8451" width="47.42578125" style="476" customWidth="1"/>
    <col min="8452" max="8452" width="0" style="476" hidden="1" customWidth="1"/>
    <col min="8453" max="8453" width="24.7109375" style="476" customWidth="1"/>
    <col min="8454" max="8454" width="14.7109375" style="476" customWidth="1"/>
    <col min="8455" max="8456" width="15.7109375" style="476" customWidth="1"/>
    <col min="8457" max="8457" width="11.7109375" style="476" customWidth="1"/>
    <col min="8458" max="8458" width="6.42578125" style="476" bestFit="1" customWidth="1"/>
    <col min="8459" max="8459" width="11.7109375" style="476" customWidth="1"/>
    <col min="8460" max="8460" width="0" style="476" hidden="1" customWidth="1"/>
    <col min="8461" max="8461" width="3.7109375" style="476" customWidth="1"/>
    <col min="8462" max="8462" width="11.140625" style="476" bestFit="1" customWidth="1"/>
    <col min="8463" max="8694" width="10.5703125" style="476"/>
    <col min="8695" max="8702" width="0" style="476" hidden="1" customWidth="1"/>
    <col min="8703" max="8705" width="3.7109375" style="476" customWidth="1"/>
    <col min="8706" max="8706" width="12.7109375" style="476" customWidth="1"/>
    <col min="8707" max="8707" width="47.42578125" style="476" customWidth="1"/>
    <col min="8708" max="8708" width="0" style="476" hidden="1" customWidth="1"/>
    <col min="8709" max="8709" width="24.7109375" style="476" customWidth="1"/>
    <col min="8710" max="8710" width="14.7109375" style="476" customWidth="1"/>
    <col min="8711" max="8712" width="15.7109375" style="476" customWidth="1"/>
    <col min="8713" max="8713" width="11.7109375" style="476" customWidth="1"/>
    <col min="8714" max="8714" width="6.42578125" style="476" bestFit="1" customWidth="1"/>
    <col min="8715" max="8715" width="11.7109375" style="476" customWidth="1"/>
    <col min="8716" max="8716" width="0" style="476" hidden="1" customWidth="1"/>
    <col min="8717" max="8717" width="3.7109375" style="476" customWidth="1"/>
    <col min="8718" max="8718" width="11.140625" style="476" bestFit="1" customWidth="1"/>
    <col min="8719" max="8950" width="10.5703125" style="476"/>
    <col min="8951" max="8958" width="0" style="476" hidden="1" customWidth="1"/>
    <col min="8959" max="8961" width="3.7109375" style="476" customWidth="1"/>
    <col min="8962" max="8962" width="12.7109375" style="476" customWidth="1"/>
    <col min="8963" max="8963" width="47.42578125" style="476" customWidth="1"/>
    <col min="8964" max="8964" width="0" style="476" hidden="1" customWidth="1"/>
    <col min="8965" max="8965" width="24.7109375" style="476" customWidth="1"/>
    <col min="8966" max="8966" width="14.7109375" style="476" customWidth="1"/>
    <col min="8967" max="8968" width="15.7109375" style="476" customWidth="1"/>
    <col min="8969" max="8969" width="11.7109375" style="476" customWidth="1"/>
    <col min="8970" max="8970" width="6.42578125" style="476" bestFit="1" customWidth="1"/>
    <col min="8971" max="8971" width="11.7109375" style="476" customWidth="1"/>
    <col min="8972" max="8972" width="0" style="476" hidden="1" customWidth="1"/>
    <col min="8973" max="8973" width="3.7109375" style="476" customWidth="1"/>
    <col min="8974" max="8974" width="11.140625" style="476" bestFit="1" customWidth="1"/>
    <col min="8975" max="9206" width="10.5703125" style="476"/>
    <col min="9207" max="9214" width="0" style="476" hidden="1" customWidth="1"/>
    <col min="9215" max="9217" width="3.7109375" style="476" customWidth="1"/>
    <col min="9218" max="9218" width="12.7109375" style="476" customWidth="1"/>
    <col min="9219" max="9219" width="47.42578125" style="476" customWidth="1"/>
    <col min="9220" max="9220" width="0" style="476" hidden="1" customWidth="1"/>
    <col min="9221" max="9221" width="24.7109375" style="476" customWidth="1"/>
    <col min="9222" max="9222" width="14.7109375" style="476" customWidth="1"/>
    <col min="9223" max="9224" width="15.7109375" style="476" customWidth="1"/>
    <col min="9225" max="9225" width="11.7109375" style="476" customWidth="1"/>
    <col min="9226" max="9226" width="6.42578125" style="476" bestFit="1" customWidth="1"/>
    <col min="9227" max="9227" width="11.7109375" style="476" customWidth="1"/>
    <col min="9228" max="9228" width="0" style="476" hidden="1" customWidth="1"/>
    <col min="9229" max="9229" width="3.7109375" style="476" customWidth="1"/>
    <col min="9230" max="9230" width="11.140625" style="476" bestFit="1" customWidth="1"/>
    <col min="9231" max="9462" width="10.5703125" style="476"/>
    <col min="9463" max="9470" width="0" style="476" hidden="1" customWidth="1"/>
    <col min="9471" max="9473" width="3.7109375" style="476" customWidth="1"/>
    <col min="9474" max="9474" width="12.7109375" style="476" customWidth="1"/>
    <col min="9475" max="9475" width="47.42578125" style="476" customWidth="1"/>
    <col min="9476" max="9476" width="0" style="476" hidden="1" customWidth="1"/>
    <col min="9477" max="9477" width="24.7109375" style="476" customWidth="1"/>
    <col min="9478" max="9478" width="14.7109375" style="476" customWidth="1"/>
    <col min="9479" max="9480" width="15.7109375" style="476" customWidth="1"/>
    <col min="9481" max="9481" width="11.7109375" style="476" customWidth="1"/>
    <col min="9482" max="9482" width="6.42578125" style="476" bestFit="1" customWidth="1"/>
    <col min="9483" max="9483" width="11.7109375" style="476" customWidth="1"/>
    <col min="9484" max="9484" width="0" style="476" hidden="1" customWidth="1"/>
    <col min="9485" max="9485" width="3.7109375" style="476" customWidth="1"/>
    <col min="9486" max="9486" width="11.140625" style="476" bestFit="1" customWidth="1"/>
    <col min="9487" max="9718" width="10.5703125" style="476"/>
    <col min="9719" max="9726" width="0" style="476" hidden="1" customWidth="1"/>
    <col min="9727" max="9729" width="3.7109375" style="476" customWidth="1"/>
    <col min="9730" max="9730" width="12.7109375" style="476" customWidth="1"/>
    <col min="9731" max="9731" width="47.42578125" style="476" customWidth="1"/>
    <col min="9732" max="9732" width="0" style="476" hidden="1" customWidth="1"/>
    <col min="9733" max="9733" width="24.7109375" style="476" customWidth="1"/>
    <col min="9734" max="9734" width="14.7109375" style="476" customWidth="1"/>
    <col min="9735" max="9736" width="15.7109375" style="476" customWidth="1"/>
    <col min="9737" max="9737" width="11.7109375" style="476" customWidth="1"/>
    <col min="9738" max="9738" width="6.42578125" style="476" bestFit="1" customWidth="1"/>
    <col min="9739" max="9739" width="11.7109375" style="476" customWidth="1"/>
    <col min="9740" max="9740" width="0" style="476" hidden="1" customWidth="1"/>
    <col min="9741" max="9741" width="3.7109375" style="476" customWidth="1"/>
    <col min="9742" max="9742" width="11.140625" style="476" bestFit="1" customWidth="1"/>
    <col min="9743" max="9974" width="10.5703125" style="476"/>
    <col min="9975" max="9982" width="0" style="476" hidden="1" customWidth="1"/>
    <col min="9983" max="9985" width="3.7109375" style="476" customWidth="1"/>
    <col min="9986" max="9986" width="12.7109375" style="476" customWidth="1"/>
    <col min="9987" max="9987" width="47.42578125" style="476" customWidth="1"/>
    <col min="9988" max="9988" width="0" style="476" hidden="1" customWidth="1"/>
    <col min="9989" max="9989" width="24.7109375" style="476" customWidth="1"/>
    <col min="9990" max="9990" width="14.7109375" style="476" customWidth="1"/>
    <col min="9991" max="9992" width="15.7109375" style="476" customWidth="1"/>
    <col min="9993" max="9993" width="11.7109375" style="476" customWidth="1"/>
    <col min="9994" max="9994" width="6.42578125" style="476" bestFit="1" customWidth="1"/>
    <col min="9995" max="9995" width="11.7109375" style="476" customWidth="1"/>
    <col min="9996" max="9996" width="0" style="476" hidden="1" customWidth="1"/>
    <col min="9997" max="9997" width="3.7109375" style="476" customWidth="1"/>
    <col min="9998" max="9998" width="11.140625" style="476" bestFit="1" customWidth="1"/>
    <col min="9999" max="10230" width="10.5703125" style="476"/>
    <col min="10231" max="10238" width="0" style="476" hidden="1" customWidth="1"/>
    <col min="10239" max="10241" width="3.7109375" style="476" customWidth="1"/>
    <col min="10242" max="10242" width="12.7109375" style="476" customWidth="1"/>
    <col min="10243" max="10243" width="47.42578125" style="476" customWidth="1"/>
    <col min="10244" max="10244" width="0" style="476" hidden="1" customWidth="1"/>
    <col min="10245" max="10245" width="24.7109375" style="476" customWidth="1"/>
    <col min="10246" max="10246" width="14.7109375" style="476" customWidth="1"/>
    <col min="10247" max="10248" width="15.7109375" style="476" customWidth="1"/>
    <col min="10249" max="10249" width="11.7109375" style="476" customWidth="1"/>
    <col min="10250" max="10250" width="6.42578125" style="476" bestFit="1" customWidth="1"/>
    <col min="10251" max="10251" width="11.7109375" style="476" customWidth="1"/>
    <col min="10252" max="10252" width="0" style="476" hidden="1" customWidth="1"/>
    <col min="10253" max="10253" width="3.7109375" style="476" customWidth="1"/>
    <col min="10254" max="10254" width="11.140625" style="476" bestFit="1" customWidth="1"/>
    <col min="10255" max="10486" width="10.5703125" style="476"/>
    <col min="10487" max="10494" width="0" style="476" hidden="1" customWidth="1"/>
    <col min="10495" max="10497" width="3.7109375" style="476" customWidth="1"/>
    <col min="10498" max="10498" width="12.7109375" style="476" customWidth="1"/>
    <col min="10499" max="10499" width="47.42578125" style="476" customWidth="1"/>
    <col min="10500" max="10500" width="0" style="476" hidden="1" customWidth="1"/>
    <col min="10501" max="10501" width="24.7109375" style="476" customWidth="1"/>
    <col min="10502" max="10502" width="14.7109375" style="476" customWidth="1"/>
    <col min="10503" max="10504" width="15.7109375" style="476" customWidth="1"/>
    <col min="10505" max="10505" width="11.7109375" style="476" customWidth="1"/>
    <col min="10506" max="10506" width="6.42578125" style="476" bestFit="1" customWidth="1"/>
    <col min="10507" max="10507" width="11.7109375" style="476" customWidth="1"/>
    <col min="10508" max="10508" width="0" style="476" hidden="1" customWidth="1"/>
    <col min="10509" max="10509" width="3.7109375" style="476" customWidth="1"/>
    <col min="10510" max="10510" width="11.140625" style="476" bestFit="1" customWidth="1"/>
    <col min="10511" max="10742" width="10.5703125" style="476"/>
    <col min="10743" max="10750" width="0" style="476" hidden="1" customWidth="1"/>
    <col min="10751" max="10753" width="3.7109375" style="476" customWidth="1"/>
    <col min="10754" max="10754" width="12.7109375" style="476" customWidth="1"/>
    <col min="10755" max="10755" width="47.42578125" style="476" customWidth="1"/>
    <col min="10756" max="10756" width="0" style="476" hidden="1" customWidth="1"/>
    <col min="10757" max="10757" width="24.7109375" style="476" customWidth="1"/>
    <col min="10758" max="10758" width="14.7109375" style="476" customWidth="1"/>
    <col min="10759" max="10760" width="15.7109375" style="476" customWidth="1"/>
    <col min="10761" max="10761" width="11.7109375" style="476" customWidth="1"/>
    <col min="10762" max="10762" width="6.42578125" style="476" bestFit="1" customWidth="1"/>
    <col min="10763" max="10763" width="11.7109375" style="476" customWidth="1"/>
    <col min="10764" max="10764" width="0" style="476" hidden="1" customWidth="1"/>
    <col min="10765" max="10765" width="3.7109375" style="476" customWidth="1"/>
    <col min="10766" max="10766" width="11.140625" style="476" bestFit="1" customWidth="1"/>
    <col min="10767" max="10998" width="10.5703125" style="476"/>
    <col min="10999" max="11006" width="0" style="476" hidden="1" customWidth="1"/>
    <col min="11007" max="11009" width="3.7109375" style="476" customWidth="1"/>
    <col min="11010" max="11010" width="12.7109375" style="476" customWidth="1"/>
    <col min="11011" max="11011" width="47.42578125" style="476" customWidth="1"/>
    <col min="11012" max="11012" width="0" style="476" hidden="1" customWidth="1"/>
    <col min="11013" max="11013" width="24.7109375" style="476" customWidth="1"/>
    <col min="11014" max="11014" width="14.7109375" style="476" customWidth="1"/>
    <col min="11015" max="11016" width="15.7109375" style="476" customWidth="1"/>
    <col min="11017" max="11017" width="11.7109375" style="476" customWidth="1"/>
    <col min="11018" max="11018" width="6.42578125" style="476" bestFit="1" customWidth="1"/>
    <col min="11019" max="11019" width="11.7109375" style="476" customWidth="1"/>
    <col min="11020" max="11020" width="0" style="476" hidden="1" customWidth="1"/>
    <col min="11021" max="11021" width="3.7109375" style="476" customWidth="1"/>
    <col min="11022" max="11022" width="11.140625" style="476" bestFit="1" customWidth="1"/>
    <col min="11023" max="11254" width="10.5703125" style="476"/>
    <col min="11255" max="11262" width="0" style="476" hidden="1" customWidth="1"/>
    <col min="11263" max="11265" width="3.7109375" style="476" customWidth="1"/>
    <col min="11266" max="11266" width="12.7109375" style="476" customWidth="1"/>
    <col min="11267" max="11267" width="47.42578125" style="476" customWidth="1"/>
    <col min="11268" max="11268" width="0" style="476" hidden="1" customWidth="1"/>
    <col min="11269" max="11269" width="24.7109375" style="476" customWidth="1"/>
    <col min="11270" max="11270" width="14.7109375" style="476" customWidth="1"/>
    <col min="11271" max="11272" width="15.7109375" style="476" customWidth="1"/>
    <col min="11273" max="11273" width="11.7109375" style="476" customWidth="1"/>
    <col min="11274" max="11274" width="6.42578125" style="476" bestFit="1" customWidth="1"/>
    <col min="11275" max="11275" width="11.7109375" style="476" customWidth="1"/>
    <col min="11276" max="11276" width="0" style="476" hidden="1" customWidth="1"/>
    <col min="11277" max="11277" width="3.7109375" style="476" customWidth="1"/>
    <col min="11278" max="11278" width="11.140625" style="476" bestFit="1" customWidth="1"/>
    <col min="11279" max="11510" width="10.5703125" style="476"/>
    <col min="11511" max="11518" width="0" style="476" hidden="1" customWidth="1"/>
    <col min="11519" max="11521" width="3.7109375" style="476" customWidth="1"/>
    <col min="11522" max="11522" width="12.7109375" style="476" customWidth="1"/>
    <col min="11523" max="11523" width="47.42578125" style="476" customWidth="1"/>
    <col min="11524" max="11524" width="0" style="476" hidden="1" customWidth="1"/>
    <col min="11525" max="11525" width="24.7109375" style="476" customWidth="1"/>
    <col min="11526" max="11526" width="14.7109375" style="476" customWidth="1"/>
    <col min="11527" max="11528" width="15.7109375" style="476" customWidth="1"/>
    <col min="11529" max="11529" width="11.7109375" style="476" customWidth="1"/>
    <col min="11530" max="11530" width="6.42578125" style="476" bestFit="1" customWidth="1"/>
    <col min="11531" max="11531" width="11.7109375" style="476" customWidth="1"/>
    <col min="11532" max="11532" width="0" style="476" hidden="1" customWidth="1"/>
    <col min="11533" max="11533" width="3.7109375" style="476" customWidth="1"/>
    <col min="11534" max="11534" width="11.140625" style="476" bestFit="1" customWidth="1"/>
    <col min="11535" max="11766" width="10.5703125" style="476"/>
    <col min="11767" max="11774" width="0" style="476" hidden="1" customWidth="1"/>
    <col min="11775" max="11777" width="3.7109375" style="476" customWidth="1"/>
    <col min="11778" max="11778" width="12.7109375" style="476" customWidth="1"/>
    <col min="11779" max="11779" width="47.42578125" style="476" customWidth="1"/>
    <col min="11780" max="11780" width="0" style="476" hidden="1" customWidth="1"/>
    <col min="11781" max="11781" width="24.7109375" style="476" customWidth="1"/>
    <col min="11782" max="11782" width="14.7109375" style="476" customWidth="1"/>
    <col min="11783" max="11784" width="15.7109375" style="476" customWidth="1"/>
    <col min="11785" max="11785" width="11.7109375" style="476" customWidth="1"/>
    <col min="11786" max="11786" width="6.42578125" style="476" bestFit="1" customWidth="1"/>
    <col min="11787" max="11787" width="11.7109375" style="476" customWidth="1"/>
    <col min="11788" max="11788" width="0" style="476" hidden="1" customWidth="1"/>
    <col min="11789" max="11789" width="3.7109375" style="476" customWidth="1"/>
    <col min="11790" max="11790" width="11.140625" style="476" bestFit="1" customWidth="1"/>
    <col min="11791" max="12022" width="10.5703125" style="476"/>
    <col min="12023" max="12030" width="0" style="476" hidden="1" customWidth="1"/>
    <col min="12031" max="12033" width="3.7109375" style="476" customWidth="1"/>
    <col min="12034" max="12034" width="12.7109375" style="476" customWidth="1"/>
    <col min="12035" max="12035" width="47.42578125" style="476" customWidth="1"/>
    <col min="12036" max="12036" width="0" style="476" hidden="1" customWidth="1"/>
    <col min="12037" max="12037" width="24.7109375" style="476" customWidth="1"/>
    <col min="12038" max="12038" width="14.7109375" style="476" customWidth="1"/>
    <col min="12039" max="12040" width="15.7109375" style="476" customWidth="1"/>
    <col min="12041" max="12041" width="11.7109375" style="476" customWidth="1"/>
    <col min="12042" max="12042" width="6.42578125" style="476" bestFit="1" customWidth="1"/>
    <col min="12043" max="12043" width="11.7109375" style="476" customWidth="1"/>
    <col min="12044" max="12044" width="0" style="476" hidden="1" customWidth="1"/>
    <col min="12045" max="12045" width="3.7109375" style="476" customWidth="1"/>
    <col min="12046" max="12046" width="11.140625" style="476" bestFit="1" customWidth="1"/>
    <col min="12047" max="12278" width="10.5703125" style="476"/>
    <col min="12279" max="12286" width="0" style="476" hidden="1" customWidth="1"/>
    <col min="12287" max="12289" width="3.7109375" style="476" customWidth="1"/>
    <col min="12290" max="12290" width="12.7109375" style="476" customWidth="1"/>
    <col min="12291" max="12291" width="47.42578125" style="476" customWidth="1"/>
    <col min="12292" max="12292" width="0" style="476" hidden="1" customWidth="1"/>
    <col min="12293" max="12293" width="24.7109375" style="476" customWidth="1"/>
    <col min="12294" max="12294" width="14.7109375" style="476" customWidth="1"/>
    <col min="12295" max="12296" width="15.7109375" style="476" customWidth="1"/>
    <col min="12297" max="12297" width="11.7109375" style="476" customWidth="1"/>
    <col min="12298" max="12298" width="6.42578125" style="476" bestFit="1" customWidth="1"/>
    <col min="12299" max="12299" width="11.7109375" style="476" customWidth="1"/>
    <col min="12300" max="12300" width="0" style="476" hidden="1" customWidth="1"/>
    <col min="12301" max="12301" width="3.7109375" style="476" customWidth="1"/>
    <col min="12302" max="12302" width="11.140625" style="476" bestFit="1" customWidth="1"/>
    <col min="12303" max="12534" width="10.5703125" style="476"/>
    <col min="12535" max="12542" width="0" style="476" hidden="1" customWidth="1"/>
    <col min="12543" max="12545" width="3.7109375" style="476" customWidth="1"/>
    <col min="12546" max="12546" width="12.7109375" style="476" customWidth="1"/>
    <col min="12547" max="12547" width="47.42578125" style="476" customWidth="1"/>
    <col min="12548" max="12548" width="0" style="476" hidden="1" customWidth="1"/>
    <col min="12549" max="12549" width="24.7109375" style="476" customWidth="1"/>
    <col min="12550" max="12550" width="14.7109375" style="476" customWidth="1"/>
    <col min="12551" max="12552" width="15.7109375" style="476" customWidth="1"/>
    <col min="12553" max="12553" width="11.7109375" style="476" customWidth="1"/>
    <col min="12554" max="12554" width="6.42578125" style="476" bestFit="1" customWidth="1"/>
    <col min="12555" max="12555" width="11.7109375" style="476" customWidth="1"/>
    <col min="12556" max="12556" width="0" style="476" hidden="1" customWidth="1"/>
    <col min="12557" max="12557" width="3.7109375" style="476" customWidth="1"/>
    <col min="12558" max="12558" width="11.140625" style="476" bestFit="1" customWidth="1"/>
    <col min="12559" max="12790" width="10.5703125" style="476"/>
    <col min="12791" max="12798" width="0" style="476" hidden="1" customWidth="1"/>
    <col min="12799" max="12801" width="3.7109375" style="476" customWidth="1"/>
    <col min="12802" max="12802" width="12.7109375" style="476" customWidth="1"/>
    <col min="12803" max="12803" width="47.42578125" style="476" customWidth="1"/>
    <col min="12804" max="12804" width="0" style="476" hidden="1" customWidth="1"/>
    <col min="12805" max="12805" width="24.7109375" style="476" customWidth="1"/>
    <col min="12806" max="12806" width="14.7109375" style="476" customWidth="1"/>
    <col min="12807" max="12808" width="15.7109375" style="476" customWidth="1"/>
    <col min="12809" max="12809" width="11.7109375" style="476" customWidth="1"/>
    <col min="12810" max="12810" width="6.42578125" style="476" bestFit="1" customWidth="1"/>
    <col min="12811" max="12811" width="11.7109375" style="476" customWidth="1"/>
    <col min="12812" max="12812" width="0" style="476" hidden="1" customWidth="1"/>
    <col min="12813" max="12813" width="3.7109375" style="476" customWidth="1"/>
    <col min="12814" max="12814" width="11.140625" style="476" bestFit="1" customWidth="1"/>
    <col min="12815" max="13046" width="10.5703125" style="476"/>
    <col min="13047" max="13054" width="0" style="476" hidden="1" customWidth="1"/>
    <col min="13055" max="13057" width="3.7109375" style="476" customWidth="1"/>
    <col min="13058" max="13058" width="12.7109375" style="476" customWidth="1"/>
    <col min="13059" max="13059" width="47.42578125" style="476" customWidth="1"/>
    <col min="13060" max="13060" width="0" style="476" hidden="1" customWidth="1"/>
    <col min="13061" max="13061" width="24.7109375" style="476" customWidth="1"/>
    <col min="13062" max="13062" width="14.7109375" style="476" customWidth="1"/>
    <col min="13063" max="13064" width="15.7109375" style="476" customWidth="1"/>
    <col min="13065" max="13065" width="11.7109375" style="476" customWidth="1"/>
    <col min="13066" max="13066" width="6.42578125" style="476" bestFit="1" customWidth="1"/>
    <col min="13067" max="13067" width="11.7109375" style="476" customWidth="1"/>
    <col min="13068" max="13068" width="0" style="476" hidden="1" customWidth="1"/>
    <col min="13069" max="13069" width="3.7109375" style="476" customWidth="1"/>
    <col min="13070" max="13070" width="11.140625" style="476" bestFit="1" customWidth="1"/>
    <col min="13071" max="13302" width="10.5703125" style="476"/>
    <col min="13303" max="13310" width="0" style="476" hidden="1" customWidth="1"/>
    <col min="13311" max="13313" width="3.7109375" style="476" customWidth="1"/>
    <col min="13314" max="13314" width="12.7109375" style="476" customWidth="1"/>
    <col min="13315" max="13315" width="47.42578125" style="476" customWidth="1"/>
    <col min="13316" max="13316" width="0" style="476" hidden="1" customWidth="1"/>
    <col min="13317" max="13317" width="24.7109375" style="476" customWidth="1"/>
    <col min="13318" max="13318" width="14.7109375" style="476" customWidth="1"/>
    <col min="13319" max="13320" width="15.7109375" style="476" customWidth="1"/>
    <col min="13321" max="13321" width="11.7109375" style="476" customWidth="1"/>
    <col min="13322" max="13322" width="6.42578125" style="476" bestFit="1" customWidth="1"/>
    <col min="13323" max="13323" width="11.7109375" style="476" customWidth="1"/>
    <col min="13324" max="13324" width="0" style="476" hidden="1" customWidth="1"/>
    <col min="13325" max="13325" width="3.7109375" style="476" customWidth="1"/>
    <col min="13326" max="13326" width="11.140625" style="476" bestFit="1" customWidth="1"/>
    <col min="13327" max="13558" width="10.5703125" style="476"/>
    <col min="13559" max="13566" width="0" style="476" hidden="1" customWidth="1"/>
    <col min="13567" max="13569" width="3.7109375" style="476" customWidth="1"/>
    <col min="13570" max="13570" width="12.7109375" style="476" customWidth="1"/>
    <col min="13571" max="13571" width="47.42578125" style="476" customWidth="1"/>
    <col min="13572" max="13572" width="0" style="476" hidden="1" customWidth="1"/>
    <col min="13573" max="13573" width="24.7109375" style="476" customWidth="1"/>
    <col min="13574" max="13574" width="14.7109375" style="476" customWidth="1"/>
    <col min="13575" max="13576" width="15.7109375" style="476" customWidth="1"/>
    <col min="13577" max="13577" width="11.7109375" style="476" customWidth="1"/>
    <col min="13578" max="13578" width="6.42578125" style="476" bestFit="1" customWidth="1"/>
    <col min="13579" max="13579" width="11.7109375" style="476" customWidth="1"/>
    <col min="13580" max="13580" width="0" style="476" hidden="1" customWidth="1"/>
    <col min="13581" max="13581" width="3.7109375" style="476" customWidth="1"/>
    <col min="13582" max="13582" width="11.140625" style="476" bestFit="1" customWidth="1"/>
    <col min="13583" max="13814" width="10.5703125" style="476"/>
    <col min="13815" max="13822" width="0" style="476" hidden="1" customWidth="1"/>
    <col min="13823" max="13825" width="3.7109375" style="476" customWidth="1"/>
    <col min="13826" max="13826" width="12.7109375" style="476" customWidth="1"/>
    <col min="13827" max="13827" width="47.42578125" style="476" customWidth="1"/>
    <col min="13828" max="13828" width="0" style="476" hidden="1" customWidth="1"/>
    <col min="13829" max="13829" width="24.7109375" style="476" customWidth="1"/>
    <col min="13830" max="13830" width="14.7109375" style="476" customWidth="1"/>
    <col min="13831" max="13832" width="15.7109375" style="476" customWidth="1"/>
    <col min="13833" max="13833" width="11.7109375" style="476" customWidth="1"/>
    <col min="13834" max="13834" width="6.42578125" style="476" bestFit="1" customWidth="1"/>
    <col min="13835" max="13835" width="11.7109375" style="476" customWidth="1"/>
    <col min="13836" max="13836" width="0" style="476" hidden="1" customWidth="1"/>
    <col min="13837" max="13837" width="3.7109375" style="476" customWidth="1"/>
    <col min="13838" max="13838" width="11.140625" style="476" bestFit="1" customWidth="1"/>
    <col min="13839" max="14070" width="10.5703125" style="476"/>
    <col min="14071" max="14078" width="0" style="476" hidden="1" customWidth="1"/>
    <col min="14079" max="14081" width="3.7109375" style="476" customWidth="1"/>
    <col min="14082" max="14082" width="12.7109375" style="476" customWidth="1"/>
    <col min="14083" max="14083" width="47.42578125" style="476" customWidth="1"/>
    <col min="14084" max="14084" width="0" style="476" hidden="1" customWidth="1"/>
    <col min="14085" max="14085" width="24.7109375" style="476" customWidth="1"/>
    <col min="14086" max="14086" width="14.7109375" style="476" customWidth="1"/>
    <col min="14087" max="14088" width="15.7109375" style="476" customWidth="1"/>
    <col min="14089" max="14089" width="11.7109375" style="476" customWidth="1"/>
    <col min="14090" max="14090" width="6.42578125" style="476" bestFit="1" customWidth="1"/>
    <col min="14091" max="14091" width="11.7109375" style="476" customWidth="1"/>
    <col min="14092" max="14092" width="0" style="476" hidden="1" customWidth="1"/>
    <col min="14093" max="14093" width="3.7109375" style="476" customWidth="1"/>
    <col min="14094" max="14094" width="11.140625" style="476" bestFit="1" customWidth="1"/>
    <col min="14095" max="14326" width="10.5703125" style="476"/>
    <col min="14327" max="14334" width="0" style="476" hidden="1" customWidth="1"/>
    <col min="14335" max="14337" width="3.7109375" style="476" customWidth="1"/>
    <col min="14338" max="14338" width="12.7109375" style="476" customWidth="1"/>
    <col min="14339" max="14339" width="47.42578125" style="476" customWidth="1"/>
    <col min="14340" max="14340" width="0" style="476" hidden="1" customWidth="1"/>
    <col min="14341" max="14341" width="24.7109375" style="476" customWidth="1"/>
    <col min="14342" max="14342" width="14.7109375" style="476" customWidth="1"/>
    <col min="14343" max="14344" width="15.7109375" style="476" customWidth="1"/>
    <col min="14345" max="14345" width="11.7109375" style="476" customWidth="1"/>
    <col min="14346" max="14346" width="6.42578125" style="476" bestFit="1" customWidth="1"/>
    <col min="14347" max="14347" width="11.7109375" style="476" customWidth="1"/>
    <col min="14348" max="14348" width="0" style="476" hidden="1" customWidth="1"/>
    <col min="14349" max="14349" width="3.7109375" style="476" customWidth="1"/>
    <col min="14350" max="14350" width="11.140625" style="476" bestFit="1" customWidth="1"/>
    <col min="14351" max="14582" width="10.5703125" style="476"/>
    <col min="14583" max="14590" width="0" style="476" hidden="1" customWidth="1"/>
    <col min="14591" max="14593" width="3.7109375" style="476" customWidth="1"/>
    <col min="14594" max="14594" width="12.7109375" style="476" customWidth="1"/>
    <col min="14595" max="14595" width="47.42578125" style="476" customWidth="1"/>
    <col min="14596" max="14596" width="0" style="476" hidden="1" customWidth="1"/>
    <col min="14597" max="14597" width="24.7109375" style="476" customWidth="1"/>
    <col min="14598" max="14598" width="14.7109375" style="476" customWidth="1"/>
    <col min="14599" max="14600" width="15.7109375" style="476" customWidth="1"/>
    <col min="14601" max="14601" width="11.7109375" style="476" customWidth="1"/>
    <col min="14602" max="14602" width="6.42578125" style="476" bestFit="1" customWidth="1"/>
    <col min="14603" max="14603" width="11.7109375" style="476" customWidth="1"/>
    <col min="14604" max="14604" width="0" style="476" hidden="1" customWidth="1"/>
    <col min="14605" max="14605" width="3.7109375" style="476" customWidth="1"/>
    <col min="14606" max="14606" width="11.140625" style="476" bestFit="1" customWidth="1"/>
    <col min="14607" max="14838" width="10.5703125" style="476"/>
    <col min="14839" max="14846" width="0" style="476" hidden="1" customWidth="1"/>
    <col min="14847" max="14849" width="3.7109375" style="476" customWidth="1"/>
    <col min="14850" max="14850" width="12.7109375" style="476" customWidth="1"/>
    <col min="14851" max="14851" width="47.42578125" style="476" customWidth="1"/>
    <col min="14852" max="14852" width="0" style="476" hidden="1" customWidth="1"/>
    <col min="14853" max="14853" width="24.7109375" style="476" customWidth="1"/>
    <col min="14854" max="14854" width="14.7109375" style="476" customWidth="1"/>
    <col min="14855" max="14856" width="15.7109375" style="476" customWidth="1"/>
    <col min="14857" max="14857" width="11.7109375" style="476" customWidth="1"/>
    <col min="14858" max="14858" width="6.42578125" style="476" bestFit="1" customWidth="1"/>
    <col min="14859" max="14859" width="11.7109375" style="476" customWidth="1"/>
    <col min="14860" max="14860" width="0" style="476" hidden="1" customWidth="1"/>
    <col min="14861" max="14861" width="3.7109375" style="476" customWidth="1"/>
    <col min="14862" max="14862" width="11.140625" style="476" bestFit="1" customWidth="1"/>
    <col min="14863" max="15094" width="10.5703125" style="476"/>
    <col min="15095" max="15102" width="0" style="476" hidden="1" customWidth="1"/>
    <col min="15103" max="15105" width="3.7109375" style="476" customWidth="1"/>
    <col min="15106" max="15106" width="12.7109375" style="476" customWidth="1"/>
    <col min="15107" max="15107" width="47.42578125" style="476" customWidth="1"/>
    <col min="15108" max="15108" width="0" style="476" hidden="1" customWidth="1"/>
    <col min="15109" max="15109" width="24.7109375" style="476" customWidth="1"/>
    <col min="15110" max="15110" width="14.7109375" style="476" customWidth="1"/>
    <col min="15111" max="15112" width="15.7109375" style="476" customWidth="1"/>
    <col min="15113" max="15113" width="11.7109375" style="476" customWidth="1"/>
    <col min="15114" max="15114" width="6.42578125" style="476" bestFit="1" customWidth="1"/>
    <col min="15115" max="15115" width="11.7109375" style="476" customWidth="1"/>
    <col min="15116" max="15116" width="0" style="476" hidden="1" customWidth="1"/>
    <col min="15117" max="15117" width="3.7109375" style="476" customWidth="1"/>
    <col min="15118" max="15118" width="11.140625" style="476" bestFit="1" customWidth="1"/>
    <col min="15119" max="15350" width="10.5703125" style="476"/>
    <col min="15351" max="15358" width="0" style="476" hidden="1" customWidth="1"/>
    <col min="15359" max="15361" width="3.7109375" style="476" customWidth="1"/>
    <col min="15362" max="15362" width="12.7109375" style="476" customWidth="1"/>
    <col min="15363" max="15363" width="47.42578125" style="476" customWidth="1"/>
    <col min="15364" max="15364" width="0" style="476" hidden="1" customWidth="1"/>
    <col min="15365" max="15365" width="24.7109375" style="476" customWidth="1"/>
    <col min="15366" max="15366" width="14.7109375" style="476" customWidth="1"/>
    <col min="15367" max="15368" width="15.7109375" style="476" customWidth="1"/>
    <col min="15369" max="15369" width="11.7109375" style="476" customWidth="1"/>
    <col min="15370" max="15370" width="6.42578125" style="476" bestFit="1" customWidth="1"/>
    <col min="15371" max="15371" width="11.7109375" style="476" customWidth="1"/>
    <col min="15372" max="15372" width="0" style="476" hidden="1" customWidth="1"/>
    <col min="15373" max="15373" width="3.7109375" style="476" customWidth="1"/>
    <col min="15374" max="15374" width="11.140625" style="476" bestFit="1" customWidth="1"/>
    <col min="15375" max="15606" width="10.5703125" style="476"/>
    <col min="15607" max="15614" width="0" style="476" hidden="1" customWidth="1"/>
    <col min="15615" max="15617" width="3.7109375" style="476" customWidth="1"/>
    <col min="15618" max="15618" width="12.7109375" style="476" customWidth="1"/>
    <col min="15619" max="15619" width="47.42578125" style="476" customWidth="1"/>
    <col min="15620" max="15620" width="0" style="476" hidden="1" customWidth="1"/>
    <col min="15621" max="15621" width="24.7109375" style="476" customWidth="1"/>
    <col min="15622" max="15622" width="14.7109375" style="476" customWidth="1"/>
    <col min="15623" max="15624" width="15.7109375" style="476" customWidth="1"/>
    <col min="15625" max="15625" width="11.7109375" style="476" customWidth="1"/>
    <col min="15626" max="15626" width="6.42578125" style="476" bestFit="1" customWidth="1"/>
    <col min="15627" max="15627" width="11.7109375" style="476" customWidth="1"/>
    <col min="15628" max="15628" width="0" style="476" hidden="1" customWidth="1"/>
    <col min="15629" max="15629" width="3.7109375" style="476" customWidth="1"/>
    <col min="15630" max="15630" width="11.140625" style="476" bestFit="1" customWidth="1"/>
    <col min="15631" max="15862" width="10.5703125" style="476"/>
    <col min="15863" max="15870" width="0" style="476" hidden="1" customWidth="1"/>
    <col min="15871" max="15873" width="3.7109375" style="476" customWidth="1"/>
    <col min="15874" max="15874" width="12.7109375" style="476" customWidth="1"/>
    <col min="15875" max="15875" width="47.42578125" style="476" customWidth="1"/>
    <col min="15876" max="15876" width="0" style="476" hidden="1" customWidth="1"/>
    <col min="15877" max="15877" width="24.7109375" style="476" customWidth="1"/>
    <col min="15878" max="15878" width="14.7109375" style="476" customWidth="1"/>
    <col min="15879" max="15880" width="15.7109375" style="476" customWidth="1"/>
    <col min="15881" max="15881" width="11.7109375" style="476" customWidth="1"/>
    <col min="15882" max="15882" width="6.42578125" style="476" bestFit="1" customWidth="1"/>
    <col min="15883" max="15883" width="11.7109375" style="476" customWidth="1"/>
    <col min="15884" max="15884" width="0" style="476" hidden="1" customWidth="1"/>
    <col min="15885" max="15885" width="3.7109375" style="476" customWidth="1"/>
    <col min="15886" max="15886" width="11.140625" style="476" bestFit="1" customWidth="1"/>
    <col min="15887" max="16118" width="10.5703125" style="476"/>
    <col min="16119" max="16126" width="0" style="476" hidden="1" customWidth="1"/>
    <col min="16127" max="16129" width="3.7109375" style="476" customWidth="1"/>
    <col min="16130" max="16130" width="12.7109375" style="476" customWidth="1"/>
    <col min="16131" max="16131" width="47.42578125" style="476" customWidth="1"/>
    <col min="16132" max="16132" width="0" style="476" hidden="1" customWidth="1"/>
    <col min="16133" max="16133" width="24.7109375" style="476" customWidth="1"/>
    <col min="16134" max="16134" width="14.7109375" style="476" customWidth="1"/>
    <col min="16135" max="16136" width="15.7109375" style="476" customWidth="1"/>
    <col min="16137" max="16137" width="11.7109375" style="476" customWidth="1"/>
    <col min="16138" max="16138" width="6.42578125" style="476" bestFit="1" customWidth="1"/>
    <col min="16139" max="16139" width="11.7109375" style="476" customWidth="1"/>
    <col min="16140" max="16140" width="0" style="476" hidden="1" customWidth="1"/>
    <col min="16141" max="16141" width="3.7109375" style="476" customWidth="1"/>
    <col min="16142" max="16142" width="11.140625" style="476" bestFit="1" customWidth="1"/>
    <col min="16143" max="16384" width="10.5703125" style="476"/>
  </cols>
  <sheetData>
    <row r="1" spans="1:29" hidden="1"/>
    <row r="2" spans="1:29" hidden="1"/>
    <row r="3" spans="1:29" hidden="1"/>
    <row r="4" spans="1:29" ht="3" customHeight="1">
      <c r="J4" s="481"/>
      <c r="K4" s="481"/>
      <c r="L4" s="477"/>
      <c r="M4" s="477"/>
      <c r="N4" s="477"/>
      <c r="O4" s="484"/>
      <c r="P4" s="484"/>
      <c r="Q4" s="484"/>
      <c r="R4" s="484"/>
      <c r="S4" s="484"/>
      <c r="T4" s="484"/>
      <c r="U4" s="484"/>
      <c r="V4" s="477"/>
    </row>
    <row r="5" spans="1:29" ht="22.5" customHeight="1">
      <c r="J5" s="481"/>
      <c r="K5" s="481"/>
      <c r="L5" s="1217" t="s">
        <v>686</v>
      </c>
      <c r="M5" s="1217"/>
      <c r="N5" s="1217"/>
      <c r="O5" s="1217"/>
      <c r="P5" s="1217"/>
      <c r="Q5" s="1217"/>
      <c r="R5" s="1217"/>
      <c r="S5" s="1217"/>
      <c r="T5" s="1217"/>
      <c r="U5" s="579"/>
      <c r="V5" s="497"/>
    </row>
    <row r="6" spans="1:29" ht="3" customHeight="1">
      <c r="J6" s="481"/>
      <c r="K6" s="481"/>
      <c r="L6" s="477"/>
      <c r="M6" s="477"/>
      <c r="N6" s="477"/>
      <c r="O6" s="480"/>
      <c r="P6" s="480"/>
      <c r="Q6" s="480"/>
      <c r="R6" s="480"/>
      <c r="S6" s="480"/>
      <c r="T6" s="480"/>
      <c r="U6" s="477"/>
    </row>
    <row r="7" spans="1:29" s="491" customFormat="1" ht="22.5">
      <c r="A7" s="505"/>
      <c r="B7" s="505"/>
      <c r="C7" s="505"/>
      <c r="D7" s="505"/>
      <c r="E7" s="505"/>
      <c r="F7" s="505"/>
      <c r="G7" s="505"/>
      <c r="H7" s="505"/>
      <c r="L7" s="499"/>
      <c r="M7" s="617" t="s">
        <v>502</v>
      </c>
      <c r="N7" s="666"/>
      <c r="O7" s="1249" t="str">
        <f>IF(NameOrPr_ch="",IF(NameOrPr="","",NameOrPr),NameOrPr_ch)</f>
        <v>Министерство тарифного регулирования и энергетики Челябинской области</v>
      </c>
      <c r="P7" s="1250"/>
      <c r="Q7" s="1250"/>
      <c r="R7" s="1250"/>
      <c r="S7" s="1250"/>
      <c r="T7" s="1251"/>
      <c r="U7" s="667"/>
      <c r="Y7" s="1013"/>
      <c r="Z7" s="505"/>
      <c r="AA7" s="505"/>
      <c r="AB7" s="505"/>
      <c r="AC7" s="505"/>
    </row>
    <row r="8" spans="1:29" s="570" customFormat="1" ht="18.75">
      <c r="A8" s="590"/>
      <c r="B8" s="590"/>
      <c r="C8" s="590"/>
      <c r="D8" s="590"/>
      <c r="E8" s="590"/>
      <c r="F8" s="590"/>
      <c r="G8" s="590"/>
      <c r="H8" s="590"/>
      <c r="L8" s="499"/>
      <c r="M8" s="617" t="s">
        <v>596</v>
      </c>
      <c r="N8" s="666"/>
      <c r="O8" s="1249" t="str">
        <f>IF(datePr_ch="",IF(datePr="","",datePr),datePr_ch)</f>
        <v>05.12.2022</v>
      </c>
      <c r="P8" s="1250"/>
      <c r="Q8" s="1250"/>
      <c r="R8" s="1250"/>
      <c r="S8" s="1250"/>
      <c r="T8" s="1251"/>
      <c r="U8" s="667"/>
      <c r="Y8" s="1013"/>
      <c r="Z8" s="590"/>
      <c r="AA8" s="590"/>
      <c r="AB8" s="590"/>
      <c r="AC8" s="590"/>
    </row>
    <row r="9" spans="1:29" s="491" customFormat="1" ht="18.75">
      <c r="A9" s="505"/>
      <c r="B9" s="505"/>
      <c r="C9" s="505"/>
      <c r="D9" s="505"/>
      <c r="E9" s="505"/>
      <c r="F9" s="505"/>
      <c r="G9" s="505"/>
      <c r="H9" s="505"/>
      <c r="L9" s="552"/>
      <c r="M9" s="617" t="s">
        <v>595</v>
      </c>
      <c r="N9" s="666"/>
      <c r="O9" s="1249" t="str">
        <f>IF(numberPr_ch="",IF(numberPr="","",numberPr),numberPr_ch)</f>
        <v>105/9</v>
      </c>
      <c r="P9" s="1250"/>
      <c r="Q9" s="1250"/>
      <c r="R9" s="1250"/>
      <c r="S9" s="1250"/>
      <c r="T9" s="1251"/>
      <c r="U9" s="667"/>
      <c r="Y9" s="1013"/>
      <c r="Z9" s="505"/>
      <c r="AA9" s="505"/>
      <c r="AB9" s="505"/>
      <c r="AC9" s="505"/>
    </row>
    <row r="10" spans="1:29" s="491" customFormat="1" ht="18.75">
      <c r="A10" s="505"/>
      <c r="B10" s="505"/>
      <c r="C10" s="505"/>
      <c r="D10" s="505"/>
      <c r="E10" s="505"/>
      <c r="F10" s="505"/>
      <c r="G10" s="505"/>
      <c r="H10" s="505"/>
      <c r="L10" s="552"/>
      <c r="M10" s="617" t="s">
        <v>501</v>
      </c>
      <c r="N10" s="666"/>
      <c r="O10" s="1249" t="str">
        <f>IF(IstPub_ch="",IF(IstPub="","",IstPub),IstPub_ch)</f>
        <v>Официальный сайт Министерства тарифного регулирования и энергетики Челябинской области</v>
      </c>
      <c r="P10" s="1250"/>
      <c r="Q10" s="1250"/>
      <c r="R10" s="1250"/>
      <c r="S10" s="1250"/>
      <c r="T10" s="1251"/>
      <c r="U10" s="667"/>
      <c r="Y10" s="1013"/>
      <c r="Z10" s="505"/>
      <c r="AA10" s="505"/>
      <c r="AB10" s="505"/>
      <c r="AC10" s="505"/>
    </row>
    <row r="11" spans="1:29" s="613" customFormat="1" ht="18.75" hidden="1">
      <c r="A11" s="614"/>
      <c r="B11" s="614"/>
      <c r="C11" s="614"/>
      <c r="D11" s="614"/>
      <c r="E11" s="614"/>
      <c r="F11" s="614"/>
      <c r="G11" s="614"/>
      <c r="H11" s="614"/>
      <c r="L11" s="752"/>
      <c r="M11" s="750"/>
      <c r="O11" s="749"/>
      <c r="P11" s="749"/>
      <c r="Q11" s="771" t="s">
        <v>721</v>
      </c>
      <c r="R11" s="771" t="s">
        <v>722</v>
      </c>
      <c r="S11" s="749"/>
      <c r="T11" s="749"/>
      <c r="U11" s="667"/>
      <c r="Y11" s="773"/>
      <c r="Z11" s="614"/>
      <c r="AA11" s="614"/>
      <c r="AB11" s="614"/>
      <c r="AC11" s="614"/>
    </row>
    <row r="12" spans="1:29" s="491" customFormat="1" ht="11.25" hidden="1">
      <c r="A12" s="505"/>
      <c r="B12" s="505"/>
      <c r="C12" s="505"/>
      <c r="D12" s="505"/>
      <c r="E12" s="505"/>
      <c r="F12" s="505"/>
      <c r="G12" s="505"/>
      <c r="H12" s="505"/>
      <c r="L12" s="1218"/>
      <c r="M12" s="1218"/>
      <c r="N12" s="488"/>
      <c r="O12" s="767"/>
      <c r="P12" s="767"/>
      <c r="Q12" s="767"/>
      <c r="R12" s="767"/>
      <c r="S12" s="767"/>
      <c r="T12" s="767"/>
      <c r="U12" s="486"/>
      <c r="V12" s="503" t="s">
        <v>373</v>
      </c>
      <c r="Y12" s="1013"/>
      <c r="Z12" s="505"/>
      <c r="AA12" s="505"/>
      <c r="AB12" s="505"/>
      <c r="AC12" s="505"/>
    </row>
    <row r="13" spans="1:29" ht="15" customHeight="1">
      <c r="J13" s="481"/>
      <c r="K13" s="481"/>
      <c r="L13" s="477"/>
      <c r="M13" s="477"/>
      <c r="N13" s="477"/>
      <c r="O13" s="599"/>
      <c r="P13" s="599"/>
      <c r="Q13" s="1244"/>
      <c r="R13" s="1244"/>
      <c r="S13" s="1244"/>
      <c r="T13" s="1244"/>
      <c r="U13" s="1244"/>
      <c r="V13" s="1244"/>
    </row>
    <row r="14" spans="1:29">
      <c r="J14" s="481"/>
      <c r="K14" s="481"/>
      <c r="L14" s="1149" t="s">
        <v>454</v>
      </c>
      <c r="M14" s="1149"/>
      <c r="N14" s="1149"/>
      <c r="O14" s="1149"/>
      <c r="P14" s="1149"/>
      <c r="Q14" s="1149"/>
      <c r="R14" s="1149"/>
      <c r="S14" s="1149"/>
      <c r="T14" s="1149"/>
      <c r="U14" s="1149"/>
      <c r="V14" s="1149"/>
      <c r="W14" s="1149"/>
      <c r="X14" s="1149" t="s">
        <v>455</v>
      </c>
    </row>
    <row r="15" spans="1:29" ht="14.25" customHeight="1">
      <c r="J15" s="481"/>
      <c r="K15" s="481"/>
      <c r="L15" s="1230" t="s">
        <v>92</v>
      </c>
      <c r="M15" s="1230" t="s">
        <v>626</v>
      </c>
      <c r="N15" s="534"/>
      <c r="O15" s="1230" t="s">
        <v>627</v>
      </c>
      <c r="P15" s="1266" t="s">
        <v>628</v>
      </c>
      <c r="Q15" s="1266" t="s">
        <v>641</v>
      </c>
      <c r="R15" s="1266"/>
      <c r="S15" s="1266"/>
      <c r="T15" s="1266"/>
      <c r="U15" s="1266"/>
      <c r="V15" s="1230" t="s">
        <v>341</v>
      </c>
      <c r="W15" s="1243" t="s">
        <v>275</v>
      </c>
      <c r="X15" s="1149"/>
    </row>
    <row r="16" spans="1:29" s="523" customFormat="1" ht="25.5" customHeight="1">
      <c r="A16" s="585"/>
      <c r="B16" s="585"/>
      <c r="C16" s="585"/>
      <c r="D16" s="585"/>
      <c r="E16" s="585"/>
      <c r="F16" s="585"/>
      <c r="G16" s="591"/>
      <c r="H16" s="591"/>
      <c r="I16" s="531"/>
      <c r="J16" s="529"/>
      <c r="K16" s="529"/>
      <c r="L16" s="1230"/>
      <c r="M16" s="1230"/>
      <c r="N16" s="534"/>
      <c r="O16" s="1230"/>
      <c r="P16" s="1266"/>
      <c r="Q16" s="1266" t="s">
        <v>679</v>
      </c>
      <c r="R16" s="1266"/>
      <c r="S16" s="1257" t="s">
        <v>654</v>
      </c>
      <c r="T16" s="1257"/>
      <c r="U16" s="1257"/>
      <c r="V16" s="1230"/>
      <c r="W16" s="1243"/>
      <c r="X16" s="1149"/>
      <c r="Y16" s="1008"/>
      <c r="Z16" s="585"/>
      <c r="AA16" s="585"/>
      <c r="AB16" s="585"/>
      <c r="AC16" s="585"/>
    </row>
    <row r="17" spans="1:29" ht="14.25" customHeight="1">
      <c r="J17" s="481"/>
      <c r="K17" s="481"/>
      <c r="L17" s="1230"/>
      <c r="M17" s="1230"/>
      <c r="N17" s="534"/>
      <c r="O17" s="1230"/>
      <c r="P17" s="1266"/>
      <c r="Q17" s="534" t="s">
        <v>677</v>
      </c>
      <c r="R17" s="534" t="s">
        <v>678</v>
      </c>
      <c r="S17" s="536" t="s">
        <v>274</v>
      </c>
      <c r="T17" s="1254" t="s">
        <v>273</v>
      </c>
      <c r="U17" s="1254"/>
      <c r="V17" s="1230"/>
      <c r="W17" s="1243"/>
      <c r="X17" s="1149"/>
    </row>
    <row r="18" spans="1:29">
      <c r="J18" s="481"/>
      <c r="K18" s="489">
        <v>1</v>
      </c>
      <c r="L18" s="478" t="s">
        <v>93</v>
      </c>
      <c r="M18" s="478" t="s">
        <v>49</v>
      </c>
      <c r="N18" s="496" t="s">
        <v>49</v>
      </c>
      <c r="O18" s="487">
        <f t="shared" ref="O18:T18" ca="1" si="0">OFFSET(O18,0,-1)+1</f>
        <v>3</v>
      </c>
      <c r="P18" s="487">
        <f t="shared" ca="1" si="0"/>
        <v>4</v>
      </c>
      <c r="Q18" s="487">
        <f t="shared" ca="1" si="0"/>
        <v>5</v>
      </c>
      <c r="R18" s="487">
        <f t="shared" ca="1" si="0"/>
        <v>6</v>
      </c>
      <c r="S18" s="487">
        <f t="shared" ca="1" si="0"/>
        <v>7</v>
      </c>
      <c r="T18" s="1259">
        <f t="shared" ca="1" si="0"/>
        <v>8</v>
      </c>
      <c r="U18" s="1259"/>
      <c r="V18" s="487">
        <f ca="1">OFFSET(V18,0,-2)+1</f>
        <v>9</v>
      </c>
      <c r="W18" s="523"/>
      <c r="X18" s="487">
        <f ca="1">OFFSET(X18,0,-2)+1</f>
        <v>10</v>
      </c>
    </row>
    <row r="19" spans="1:29" ht="22.5">
      <c r="A19" s="1203">
        <v>1</v>
      </c>
      <c r="B19" s="980"/>
      <c r="C19" s="980"/>
      <c r="D19" s="980"/>
      <c r="E19" s="980"/>
      <c r="F19" s="980"/>
      <c r="G19" s="981"/>
      <c r="H19" s="981"/>
      <c r="I19" s="983"/>
      <c r="J19" s="975"/>
      <c r="K19" s="975"/>
      <c r="L19" s="593">
        <f>mergeValue(A19)</f>
        <v>1</v>
      </c>
      <c r="M19" s="641" t="s">
        <v>20</v>
      </c>
      <c r="N19" s="580"/>
      <c r="O19" s="1245"/>
      <c r="P19" s="1245"/>
      <c r="Q19" s="1245"/>
      <c r="R19" s="1245"/>
      <c r="S19" s="1245"/>
      <c r="T19" s="1245"/>
      <c r="U19" s="1245"/>
      <c r="V19" s="1245"/>
      <c r="W19" s="1245"/>
      <c r="X19" s="581" t="s">
        <v>476</v>
      </c>
    </row>
    <row r="20" spans="1:29" ht="22.5">
      <c r="A20" s="1203"/>
      <c r="B20" s="1203">
        <v>1</v>
      </c>
      <c r="C20" s="980"/>
      <c r="D20" s="980"/>
      <c r="E20" s="980"/>
      <c r="F20" s="980"/>
      <c r="G20" s="985"/>
      <c r="H20" s="982"/>
      <c r="I20" s="987"/>
      <c r="J20" s="972"/>
      <c r="K20" s="971"/>
      <c r="L20" s="593" t="str">
        <f>mergeValue(A20) &amp;"."&amp; mergeValue(B20)</f>
        <v>1.1</v>
      </c>
      <c r="M20" s="546" t="s">
        <v>16</v>
      </c>
      <c r="N20" s="580"/>
      <c r="O20" s="1245"/>
      <c r="P20" s="1245"/>
      <c r="Q20" s="1245"/>
      <c r="R20" s="1245"/>
      <c r="S20" s="1245"/>
      <c r="T20" s="1245"/>
      <c r="U20" s="1245"/>
      <c r="V20" s="1245"/>
      <c r="W20" s="1245"/>
      <c r="X20" s="581" t="s">
        <v>477</v>
      </c>
    </row>
    <row r="21" spans="1:29" ht="22.5">
      <c r="A21" s="1203"/>
      <c r="B21" s="1203"/>
      <c r="C21" s="1203">
        <v>1</v>
      </c>
      <c r="D21" s="980"/>
      <c r="E21" s="980"/>
      <c r="F21" s="980"/>
      <c r="G21" s="985"/>
      <c r="H21" s="982"/>
      <c r="I21" s="988"/>
      <c r="J21" s="972"/>
      <c r="K21" s="971"/>
      <c r="L21" s="593" t="str">
        <f>mergeValue(A21) &amp;"."&amp; mergeValue(B21)&amp;"."&amp; mergeValue(C21)</f>
        <v>1.1.1</v>
      </c>
      <c r="M21" s="547" t="s">
        <v>7</v>
      </c>
      <c r="N21" s="580"/>
      <c r="O21" s="1245"/>
      <c r="P21" s="1245"/>
      <c r="Q21" s="1245"/>
      <c r="R21" s="1245"/>
      <c r="S21" s="1245"/>
      <c r="T21" s="1245"/>
      <c r="U21" s="1245"/>
      <c r="V21" s="1245"/>
      <c r="W21" s="1245"/>
      <c r="X21" s="581" t="s">
        <v>633</v>
      </c>
    </row>
    <row r="22" spans="1:29">
      <c r="A22" s="1203"/>
      <c r="B22" s="1203"/>
      <c r="C22" s="1203"/>
      <c r="D22" s="1203">
        <v>1</v>
      </c>
      <c r="E22" s="980"/>
      <c r="F22" s="980"/>
      <c r="G22" s="985"/>
      <c r="H22" s="982"/>
      <c r="I22" s="988"/>
      <c r="J22" s="986"/>
      <c r="K22" s="971"/>
      <c r="L22" s="593" t="str">
        <f>mergeValue(A22) &amp;"."&amp; mergeValue(B22)&amp;"."&amp; mergeValue(C22)&amp;"."&amp; mergeValue(D22)</f>
        <v>1.1.1.1</v>
      </c>
      <c r="M22" s="548" t="s">
        <v>22</v>
      </c>
      <c r="N22" s="580"/>
      <c r="O22" s="1245"/>
      <c r="P22" s="1245"/>
      <c r="Q22" s="1245"/>
      <c r="R22" s="1245"/>
      <c r="S22" s="1245"/>
      <c r="T22" s="1245"/>
      <c r="U22" s="1245"/>
      <c r="V22" s="1245"/>
      <c r="W22" s="1245"/>
      <c r="X22" s="1020" t="s">
        <v>687</v>
      </c>
    </row>
    <row r="23" spans="1:29" ht="42.95" customHeight="1">
      <c r="A23" s="1203"/>
      <c r="B23" s="1203"/>
      <c r="C23" s="1203"/>
      <c r="D23" s="1203"/>
      <c r="E23" s="980">
        <v>1</v>
      </c>
      <c r="F23" s="980"/>
      <c r="G23" s="985"/>
      <c r="H23" s="982"/>
      <c r="I23" s="988"/>
      <c r="J23" s="986"/>
      <c r="K23" s="976"/>
      <c r="L23" s="593" t="str">
        <f>mergeValue(A23) &amp;"."&amp; mergeValue(B23)&amp;"."&amp; mergeValue(C23)&amp;"."&amp; mergeValue(D23)&amp;"."&amp; mergeValue(E23)</f>
        <v>1.1.1.1.1</v>
      </c>
      <c r="M23" s="1072"/>
      <c r="N23" s="542"/>
      <c r="O23" s="1074"/>
      <c r="P23" s="1075"/>
      <c r="Q23" s="671"/>
      <c r="R23" s="671"/>
      <c r="S23" s="1099"/>
      <c r="T23" s="650" t="s">
        <v>85</v>
      </c>
      <c r="U23" s="1097"/>
      <c r="V23" s="774" t="s">
        <v>85</v>
      </c>
      <c r="W23" s="839"/>
      <c r="X23" s="1220" t="s">
        <v>688</v>
      </c>
      <c r="Y23" s="1008" t="str">
        <f>strCheckDateTwo(N23:W23)</f>
        <v/>
      </c>
    </row>
    <row r="24" spans="1:29" hidden="1">
      <c r="A24" s="1203"/>
      <c r="B24" s="1203"/>
      <c r="C24" s="1203"/>
      <c r="D24" s="1203"/>
      <c r="E24" s="980"/>
      <c r="F24" s="980"/>
      <c r="G24" s="985"/>
      <c r="H24" s="982"/>
      <c r="I24" s="988"/>
      <c r="J24" s="986"/>
      <c r="K24" s="976"/>
      <c r="L24" s="631"/>
      <c r="M24" s="561"/>
      <c r="N24" s="646"/>
      <c r="O24" s="646"/>
      <c r="P24" s="646"/>
      <c r="Q24" s="646"/>
      <c r="R24" s="584" t="str">
        <f>S23 &amp; "-" &amp; U23</f>
        <v>-</v>
      </c>
      <c r="S24" s="512"/>
      <c r="T24" s="586"/>
      <c r="U24" s="512"/>
      <c r="V24" s="646"/>
      <c r="W24" s="838"/>
      <c r="X24" s="1221"/>
    </row>
    <row r="25" spans="1:29" ht="15" customHeight="1">
      <c r="A25" s="1203"/>
      <c r="B25" s="1203"/>
      <c r="C25" s="1203"/>
      <c r="D25" s="1203"/>
      <c r="E25" s="980"/>
      <c r="F25" s="980"/>
      <c r="G25" s="985"/>
      <c r="H25" s="982"/>
      <c r="I25" s="988"/>
      <c r="J25" s="986"/>
      <c r="K25" s="976"/>
      <c r="L25" s="538"/>
      <c r="M25" s="551" t="s">
        <v>5</v>
      </c>
      <c r="N25" s="549"/>
      <c r="O25" s="545"/>
      <c r="P25" s="545"/>
      <c r="Q25" s="545"/>
      <c r="R25" s="545"/>
      <c r="S25" s="573"/>
      <c r="T25" s="564"/>
      <c r="U25" s="563"/>
      <c r="V25" s="549"/>
      <c r="W25" s="549"/>
      <c r="X25" s="1222"/>
    </row>
    <row r="26" spans="1:29" s="475" customFormat="1" ht="15" customHeight="1">
      <c r="A26" s="1203"/>
      <c r="B26" s="1203"/>
      <c r="C26" s="1203"/>
      <c r="D26" s="984"/>
      <c r="E26" s="984"/>
      <c r="F26" s="984"/>
      <c r="G26" s="985"/>
      <c r="H26" s="984"/>
      <c r="I26" s="988"/>
      <c r="J26" s="974"/>
      <c r="K26" s="978"/>
      <c r="L26" s="538"/>
      <c r="M26" s="550" t="s">
        <v>17</v>
      </c>
      <c r="N26" s="549"/>
      <c r="O26" s="545"/>
      <c r="P26" s="545"/>
      <c r="Q26" s="545"/>
      <c r="R26" s="545"/>
      <c r="S26" s="573"/>
      <c r="T26" s="564"/>
      <c r="U26" s="563"/>
      <c r="V26" s="549"/>
      <c r="W26" s="564"/>
      <c r="X26" s="1004"/>
      <c r="Y26" s="1077"/>
      <c r="Z26" s="501"/>
      <c r="AA26" s="501"/>
      <c r="AB26" s="501"/>
      <c r="AC26" s="501"/>
    </row>
    <row r="27" spans="1:29" s="475" customFormat="1" ht="15" customHeight="1">
      <c r="A27" s="1203"/>
      <c r="B27" s="1203"/>
      <c r="C27" s="984"/>
      <c r="D27" s="984"/>
      <c r="E27" s="984"/>
      <c r="F27" s="984"/>
      <c r="G27" s="985"/>
      <c r="H27" s="984"/>
      <c r="I27" s="979"/>
      <c r="J27" s="974"/>
      <c r="K27" s="978"/>
      <c r="L27" s="538"/>
      <c r="M27" s="549" t="s">
        <v>18</v>
      </c>
      <c r="N27" s="549"/>
      <c r="O27" s="545"/>
      <c r="P27" s="545"/>
      <c r="Q27" s="545"/>
      <c r="R27" s="545"/>
      <c r="S27" s="573"/>
      <c r="T27" s="564"/>
      <c r="U27" s="563"/>
      <c r="V27" s="549"/>
      <c r="W27" s="564"/>
      <c r="X27" s="560"/>
      <c r="Y27" s="1077"/>
      <c r="Z27" s="501"/>
      <c r="AA27" s="501"/>
      <c r="AB27" s="501"/>
      <c r="AC27" s="501"/>
    </row>
    <row r="28" spans="1:29" s="475" customFormat="1" ht="15" customHeight="1">
      <c r="A28" s="1203"/>
      <c r="B28" s="984"/>
      <c r="C28" s="984"/>
      <c r="D28" s="984"/>
      <c r="E28" s="984"/>
      <c r="F28" s="984"/>
      <c r="G28" s="985"/>
      <c r="H28" s="984"/>
      <c r="I28" s="979"/>
      <c r="J28" s="974"/>
      <c r="K28" s="978"/>
      <c r="L28" s="538"/>
      <c r="M28" s="558" t="s">
        <v>19</v>
      </c>
      <c r="N28" s="549"/>
      <c r="O28" s="545"/>
      <c r="P28" s="545"/>
      <c r="Q28" s="545"/>
      <c r="R28" s="545"/>
      <c r="S28" s="573"/>
      <c r="T28" s="564"/>
      <c r="U28" s="563"/>
      <c r="V28" s="549"/>
      <c r="W28" s="564"/>
      <c r="X28" s="560"/>
      <c r="Y28" s="1077"/>
      <c r="Z28" s="501"/>
      <c r="AA28" s="501"/>
      <c r="AB28" s="501"/>
      <c r="AC28" s="501"/>
    </row>
    <row r="29" spans="1:29" s="475" customFormat="1" ht="15" customHeight="1">
      <c r="A29" s="970"/>
      <c r="B29" s="970"/>
      <c r="C29" s="970"/>
      <c r="D29" s="970"/>
      <c r="E29" s="970"/>
      <c r="F29" s="970"/>
      <c r="G29" s="977"/>
      <c r="H29" s="978"/>
      <c r="I29" s="973"/>
      <c r="J29" s="974"/>
      <c r="K29" s="970"/>
      <c r="L29" s="538"/>
      <c r="M29" s="565" t="s">
        <v>309</v>
      </c>
      <c r="N29" s="549"/>
      <c r="O29" s="545"/>
      <c r="P29" s="545"/>
      <c r="Q29" s="545"/>
      <c r="R29" s="545"/>
      <c r="S29" s="573"/>
      <c r="T29" s="564"/>
      <c r="U29" s="563"/>
      <c r="V29" s="549"/>
      <c r="W29" s="564"/>
      <c r="X29" s="560"/>
      <c r="Y29" s="1077"/>
      <c r="Z29" s="501"/>
      <c r="AA29" s="501"/>
      <c r="AB29" s="501"/>
      <c r="AC29" s="501"/>
    </row>
    <row r="30" spans="1:29" ht="3" customHeight="1"/>
    <row r="31" spans="1:29" ht="96" customHeight="1">
      <c r="L31" s="1">
        <v>1</v>
      </c>
      <c r="M31" s="1196" t="s">
        <v>689</v>
      </c>
      <c r="N31" s="1196"/>
      <c r="O31" s="1196"/>
      <c r="P31" s="1196"/>
      <c r="Q31" s="1196"/>
      <c r="R31" s="1196"/>
      <c r="S31" s="1196"/>
      <c r="T31" s="1196"/>
      <c r="U31" s="1196"/>
      <c r="V31" s="1196"/>
      <c r="W31" s="1196"/>
      <c r="X31" s="1196"/>
      <c r="Y31" s="1098"/>
      <c r="Z31" s="516"/>
      <c r="AA31" s="516"/>
      <c r="AB31" s="516"/>
      <c r="AC31" s="516"/>
    </row>
    <row r="32" spans="1:29">
      <c r="M32" s="515"/>
      <c r="N32" s="515"/>
      <c r="O32" s="515"/>
      <c r="P32" s="515"/>
      <c r="Q32" s="515"/>
      <c r="R32" s="515"/>
      <c r="S32" s="515"/>
      <c r="T32" s="515"/>
      <c r="U32" s="515"/>
      <c r="V32" s="515"/>
      <c r="W32" s="515"/>
      <c r="X32" s="515"/>
      <c r="Y32" s="1014"/>
      <c r="Z32" s="506"/>
      <c r="AA32" s="506"/>
      <c r="AB32" s="506"/>
      <c r="AC32" s="506"/>
    </row>
  </sheetData>
  <sheetProtection algorithmName="SHA-512" hashValue="7mODqx6cWkUcQCn6ek5lnEApaSoS7ec6/ycklC5qnY57TBAzrFGo9qCUYf05KSgphX0p0E228CPzxYTAOYBOzQ==" saltValue="STh2sB4of7aPoowslMiYmw==" spinCount="100000" sheet="1" objects="1" scenarios="1" formatColumns="0" formatRows="0"/>
  <dataConsolidate/>
  <mergeCells count="30">
    <mergeCell ref="M31:X31"/>
    <mergeCell ref="P15:P17"/>
    <mergeCell ref="L14:W14"/>
    <mergeCell ref="O7:T7"/>
    <mergeCell ref="O8:T8"/>
    <mergeCell ref="Q15:U15"/>
    <mergeCell ref="S16:U16"/>
    <mergeCell ref="Q16:R16"/>
    <mergeCell ref="O21:W21"/>
    <mergeCell ref="X14:X17"/>
    <mergeCell ref="X23:X25"/>
    <mergeCell ref="L5:T5"/>
    <mergeCell ref="T18:U18"/>
    <mergeCell ref="V15:V17"/>
    <mergeCell ref="W15:W17"/>
    <mergeCell ref="L15:L17"/>
    <mergeCell ref="M15:M17"/>
    <mergeCell ref="O15:O17"/>
    <mergeCell ref="T17:U17"/>
    <mergeCell ref="L12:M12"/>
    <mergeCell ref="Q13:V13"/>
    <mergeCell ref="O9:T9"/>
    <mergeCell ref="O10:T10"/>
    <mergeCell ref="A19:A28"/>
    <mergeCell ref="O19:W19"/>
    <mergeCell ref="B20:B27"/>
    <mergeCell ref="O20:W20"/>
    <mergeCell ref="C21:C26"/>
    <mergeCell ref="D22:D25"/>
    <mergeCell ref="O22:W22"/>
  </mergeCells>
  <dataValidations count="8">
    <dataValidation allowBlank="1" prompt="Для выбора выполните двойной щелчок левой клавиши мыши по соответствующей ячейке." sqref="IX25:JJ29 ST25:TF29 ACP25:ADB29 AML25:AMX29 AWH25:AWT29 BGD25:BGP29 BPZ25:BQL29 BZV25:CAH29 CJR25:CKD29 CTN25:CTZ29 DDJ25:DDV29 DNF25:DNR29 DXB25:DXN29 EGX25:EHJ29 EQT25:ERF29 FAP25:FBB29 FKL25:FKX29 FUH25:FUT29 GED25:GEP29 GNZ25:GOL29 GXV25:GYH29 HHR25:HID29 HRN25:HRZ29 IBJ25:IBV29 ILF25:ILR29 IVB25:IVN29 JEX25:JFJ29 JOT25:JPF29 JYP25:JZB29 KIL25:KIX29 KSH25:KST29 LCD25:LCP29 LLZ25:LML29 LVV25:LWH29 MFR25:MGD29 MPN25:MPZ29 MZJ25:MZV29 NJF25:NJR29 NTB25:NTN29 OCX25:ODJ29 OMT25:ONF29 OWP25:OXB29 PGL25:PGX29 PQH25:PQT29 QAD25:QAP29 QJZ25:QKL29 QTV25:QUH29 RDR25:RED29 RNN25:RNZ29 RXJ25:RXV29 SHF25:SHR29 SRB25:SRN29 TAX25:TBJ29 TKT25:TLF29 TUP25:TVB29 UEL25:UEX29 UOH25:UOT29 UYD25:UYP29 VHZ25:VIL29 VRV25:VSH29 WBR25:WCD29 WLN25:WLZ29 WVJ25:WVV29 IX65561:JJ65565 ST65561:TF65565 ACP65561:ADB65565 AML65561:AMX65565 AWH65561:AWT65565 BGD65561:BGP65565 BPZ65561:BQL65565 BZV65561:CAH65565 CJR65561:CKD65565 CTN65561:CTZ65565 DDJ65561:DDV65565 DNF65561:DNR65565 DXB65561:DXN65565 EGX65561:EHJ65565 EQT65561:ERF65565 FAP65561:FBB65565 FKL65561:FKX65565 FUH65561:FUT65565 GED65561:GEP65565 GNZ65561:GOL65565 GXV65561:GYH65565 HHR65561:HID65565 HRN65561:HRZ65565 IBJ65561:IBV65565 ILF65561:ILR65565 IVB65561:IVN65565 JEX65561:JFJ65565 JOT65561:JPF65565 JYP65561:JZB65565 KIL65561:KIX65565 KSH65561:KST65565 LCD65561:LCP65565 LLZ65561:LML65565 LVV65561:LWH65565 MFR65561:MGD65565 MPN65561:MPZ65565 MZJ65561:MZV65565 NJF65561:NJR65565 NTB65561:NTN65565 OCX65561:ODJ65565 OMT65561:ONF65565 OWP65561:OXB65565 PGL65561:PGX65565 PQH65561:PQT65565 QAD65561:QAP65565 QJZ65561:QKL65565 QTV65561:QUH65565 RDR65561:RED65565 RNN65561:RNZ65565 RXJ65561:RXV65565 SHF65561:SHR65565 SRB65561:SRN65565 TAX65561:TBJ65565 TKT65561:TLF65565 TUP65561:TVB65565 UEL65561:UEX65565 UOH65561:UOT65565 UYD65561:UYP65565 VHZ65561:VIL65565 VRV65561:VSH65565 WBR65561:WCD65565 WLN65561:WLZ65565 WVJ65561:WVV65565 IX131097:JJ131101 ST131097:TF131101 ACP131097:ADB131101 AML131097:AMX131101 AWH131097:AWT131101 BGD131097:BGP131101 BPZ131097:BQL131101 BZV131097:CAH131101 CJR131097:CKD131101 CTN131097:CTZ131101 DDJ131097:DDV131101 DNF131097:DNR131101 DXB131097:DXN131101 EGX131097:EHJ131101 EQT131097:ERF131101 FAP131097:FBB131101 FKL131097:FKX131101 FUH131097:FUT131101 GED131097:GEP131101 GNZ131097:GOL131101 GXV131097:GYH131101 HHR131097:HID131101 HRN131097:HRZ131101 IBJ131097:IBV131101 ILF131097:ILR131101 IVB131097:IVN131101 JEX131097:JFJ131101 JOT131097:JPF131101 JYP131097:JZB131101 KIL131097:KIX131101 KSH131097:KST131101 LCD131097:LCP131101 LLZ131097:LML131101 LVV131097:LWH131101 MFR131097:MGD131101 MPN131097:MPZ131101 MZJ131097:MZV131101 NJF131097:NJR131101 NTB131097:NTN131101 OCX131097:ODJ131101 OMT131097:ONF131101 OWP131097:OXB131101 PGL131097:PGX131101 PQH131097:PQT131101 QAD131097:QAP131101 QJZ131097:QKL131101 QTV131097:QUH131101 RDR131097:RED131101 RNN131097:RNZ131101 RXJ131097:RXV131101 SHF131097:SHR131101 SRB131097:SRN131101 TAX131097:TBJ131101 TKT131097:TLF131101 TUP131097:TVB131101 UEL131097:UEX131101 UOH131097:UOT131101 UYD131097:UYP131101 VHZ131097:VIL131101 VRV131097:VSH131101 WBR131097:WCD131101 WLN131097:WLZ131101 WVJ131097:WVV131101 IX196633:JJ196637 ST196633:TF196637 ACP196633:ADB196637 AML196633:AMX196637 AWH196633:AWT196637 BGD196633:BGP196637 BPZ196633:BQL196637 BZV196633:CAH196637 CJR196633:CKD196637 CTN196633:CTZ196637 DDJ196633:DDV196637 DNF196633:DNR196637 DXB196633:DXN196637 EGX196633:EHJ196637 EQT196633:ERF196637 FAP196633:FBB196637 FKL196633:FKX196637 FUH196633:FUT196637 GED196633:GEP196637 GNZ196633:GOL196637 GXV196633:GYH196637 HHR196633:HID196637 HRN196633:HRZ196637 IBJ196633:IBV196637 ILF196633:ILR196637 IVB196633:IVN196637 JEX196633:JFJ196637 JOT196633:JPF196637 JYP196633:JZB196637 KIL196633:KIX196637 KSH196633:KST196637 LCD196633:LCP196637 LLZ196633:LML196637 LVV196633:LWH196637 MFR196633:MGD196637 MPN196633:MPZ196637 MZJ196633:MZV196637 NJF196633:NJR196637 NTB196633:NTN196637 OCX196633:ODJ196637 OMT196633:ONF196637 OWP196633:OXB196637 PGL196633:PGX196637 PQH196633:PQT196637 QAD196633:QAP196637 QJZ196633:QKL196637 QTV196633:QUH196637 RDR196633:RED196637 RNN196633:RNZ196637 RXJ196633:RXV196637 SHF196633:SHR196637 SRB196633:SRN196637 TAX196633:TBJ196637 TKT196633:TLF196637 TUP196633:TVB196637 UEL196633:UEX196637 UOH196633:UOT196637 UYD196633:UYP196637 VHZ196633:VIL196637 VRV196633:VSH196637 WBR196633:WCD196637 WLN196633:WLZ196637 WVJ196633:WVV196637 IX262169:JJ262173 ST262169:TF262173 ACP262169:ADB262173 AML262169:AMX262173 AWH262169:AWT262173 BGD262169:BGP262173 BPZ262169:BQL262173 BZV262169:CAH262173 CJR262169:CKD262173 CTN262169:CTZ262173 DDJ262169:DDV262173 DNF262169:DNR262173 DXB262169:DXN262173 EGX262169:EHJ262173 EQT262169:ERF262173 FAP262169:FBB262173 FKL262169:FKX262173 FUH262169:FUT262173 GED262169:GEP262173 GNZ262169:GOL262173 GXV262169:GYH262173 HHR262169:HID262173 HRN262169:HRZ262173 IBJ262169:IBV262173 ILF262169:ILR262173 IVB262169:IVN262173 JEX262169:JFJ262173 JOT262169:JPF262173 JYP262169:JZB262173 KIL262169:KIX262173 KSH262169:KST262173 LCD262169:LCP262173 LLZ262169:LML262173 LVV262169:LWH262173 MFR262169:MGD262173 MPN262169:MPZ262173 MZJ262169:MZV262173 NJF262169:NJR262173 NTB262169:NTN262173 OCX262169:ODJ262173 OMT262169:ONF262173 OWP262169:OXB262173 PGL262169:PGX262173 PQH262169:PQT262173 QAD262169:QAP262173 QJZ262169:QKL262173 QTV262169:QUH262173 RDR262169:RED262173 RNN262169:RNZ262173 RXJ262169:RXV262173 SHF262169:SHR262173 SRB262169:SRN262173 TAX262169:TBJ262173 TKT262169:TLF262173 TUP262169:TVB262173 UEL262169:UEX262173 UOH262169:UOT262173 UYD262169:UYP262173 VHZ262169:VIL262173 VRV262169:VSH262173 WBR262169:WCD262173 WLN262169:WLZ262173 WVJ262169:WVV262173 IX327705:JJ327709 ST327705:TF327709 ACP327705:ADB327709 AML327705:AMX327709 AWH327705:AWT327709 BGD327705:BGP327709 BPZ327705:BQL327709 BZV327705:CAH327709 CJR327705:CKD327709 CTN327705:CTZ327709 DDJ327705:DDV327709 DNF327705:DNR327709 DXB327705:DXN327709 EGX327705:EHJ327709 EQT327705:ERF327709 FAP327705:FBB327709 FKL327705:FKX327709 FUH327705:FUT327709 GED327705:GEP327709 GNZ327705:GOL327709 GXV327705:GYH327709 HHR327705:HID327709 HRN327705:HRZ327709 IBJ327705:IBV327709 ILF327705:ILR327709 IVB327705:IVN327709 JEX327705:JFJ327709 JOT327705:JPF327709 JYP327705:JZB327709 KIL327705:KIX327709 KSH327705:KST327709 LCD327705:LCP327709 LLZ327705:LML327709 LVV327705:LWH327709 MFR327705:MGD327709 MPN327705:MPZ327709 MZJ327705:MZV327709 NJF327705:NJR327709 NTB327705:NTN327709 OCX327705:ODJ327709 OMT327705:ONF327709 OWP327705:OXB327709 PGL327705:PGX327709 PQH327705:PQT327709 QAD327705:QAP327709 QJZ327705:QKL327709 QTV327705:QUH327709 RDR327705:RED327709 RNN327705:RNZ327709 RXJ327705:RXV327709 SHF327705:SHR327709 SRB327705:SRN327709 TAX327705:TBJ327709 TKT327705:TLF327709 TUP327705:TVB327709 UEL327705:UEX327709 UOH327705:UOT327709 UYD327705:UYP327709 VHZ327705:VIL327709 VRV327705:VSH327709 WBR327705:WCD327709 WLN327705:WLZ327709 WVJ327705:WVV327709 IX393241:JJ393245 ST393241:TF393245 ACP393241:ADB393245 AML393241:AMX393245 AWH393241:AWT393245 BGD393241:BGP393245 BPZ393241:BQL393245 BZV393241:CAH393245 CJR393241:CKD393245 CTN393241:CTZ393245 DDJ393241:DDV393245 DNF393241:DNR393245 DXB393241:DXN393245 EGX393241:EHJ393245 EQT393241:ERF393245 FAP393241:FBB393245 FKL393241:FKX393245 FUH393241:FUT393245 GED393241:GEP393245 GNZ393241:GOL393245 GXV393241:GYH393245 HHR393241:HID393245 HRN393241:HRZ393245 IBJ393241:IBV393245 ILF393241:ILR393245 IVB393241:IVN393245 JEX393241:JFJ393245 JOT393241:JPF393245 JYP393241:JZB393245 KIL393241:KIX393245 KSH393241:KST393245 LCD393241:LCP393245 LLZ393241:LML393245 LVV393241:LWH393245 MFR393241:MGD393245 MPN393241:MPZ393245 MZJ393241:MZV393245 NJF393241:NJR393245 NTB393241:NTN393245 OCX393241:ODJ393245 OMT393241:ONF393245 OWP393241:OXB393245 PGL393241:PGX393245 PQH393241:PQT393245 QAD393241:QAP393245 QJZ393241:QKL393245 QTV393241:QUH393245 RDR393241:RED393245 RNN393241:RNZ393245 RXJ393241:RXV393245 SHF393241:SHR393245 SRB393241:SRN393245 TAX393241:TBJ393245 TKT393241:TLF393245 TUP393241:TVB393245 UEL393241:UEX393245 UOH393241:UOT393245 UYD393241:UYP393245 VHZ393241:VIL393245 VRV393241:VSH393245 WBR393241:WCD393245 WLN393241:WLZ393245 WVJ393241:WVV393245 IX458777:JJ458781 ST458777:TF458781 ACP458777:ADB458781 AML458777:AMX458781 AWH458777:AWT458781 BGD458777:BGP458781 BPZ458777:BQL458781 BZV458777:CAH458781 CJR458777:CKD458781 CTN458777:CTZ458781 DDJ458777:DDV458781 DNF458777:DNR458781 DXB458777:DXN458781 EGX458777:EHJ458781 EQT458777:ERF458781 FAP458777:FBB458781 FKL458777:FKX458781 FUH458777:FUT458781 GED458777:GEP458781 GNZ458777:GOL458781 GXV458777:GYH458781 HHR458777:HID458781 HRN458777:HRZ458781 IBJ458777:IBV458781 ILF458777:ILR458781 IVB458777:IVN458781 JEX458777:JFJ458781 JOT458777:JPF458781 JYP458777:JZB458781 KIL458777:KIX458781 KSH458777:KST458781 LCD458777:LCP458781 LLZ458777:LML458781 LVV458777:LWH458781 MFR458777:MGD458781 MPN458777:MPZ458781 MZJ458777:MZV458781 NJF458777:NJR458781 NTB458777:NTN458781 OCX458777:ODJ458781 OMT458777:ONF458781 OWP458777:OXB458781 PGL458777:PGX458781 PQH458777:PQT458781 QAD458777:QAP458781 QJZ458777:QKL458781 QTV458777:QUH458781 RDR458777:RED458781 RNN458777:RNZ458781 RXJ458777:RXV458781 SHF458777:SHR458781 SRB458777:SRN458781 TAX458777:TBJ458781 TKT458777:TLF458781 TUP458777:TVB458781 UEL458777:UEX458781 UOH458777:UOT458781 UYD458777:UYP458781 VHZ458777:VIL458781 VRV458777:VSH458781 WBR458777:WCD458781 WLN458777:WLZ458781 WVJ458777:WVV458781 IX524313:JJ524317 ST524313:TF524317 ACP524313:ADB524317 AML524313:AMX524317 AWH524313:AWT524317 BGD524313:BGP524317 BPZ524313:BQL524317 BZV524313:CAH524317 CJR524313:CKD524317 CTN524313:CTZ524317 DDJ524313:DDV524317 DNF524313:DNR524317 DXB524313:DXN524317 EGX524313:EHJ524317 EQT524313:ERF524317 FAP524313:FBB524317 FKL524313:FKX524317 FUH524313:FUT524317 GED524313:GEP524317 GNZ524313:GOL524317 GXV524313:GYH524317 HHR524313:HID524317 HRN524313:HRZ524317 IBJ524313:IBV524317 ILF524313:ILR524317 IVB524313:IVN524317 JEX524313:JFJ524317 JOT524313:JPF524317 JYP524313:JZB524317 KIL524313:KIX524317 KSH524313:KST524317 LCD524313:LCP524317 LLZ524313:LML524317 LVV524313:LWH524317 MFR524313:MGD524317 MPN524313:MPZ524317 MZJ524313:MZV524317 NJF524313:NJR524317 NTB524313:NTN524317 OCX524313:ODJ524317 OMT524313:ONF524317 OWP524313:OXB524317 PGL524313:PGX524317 PQH524313:PQT524317 QAD524313:QAP524317 QJZ524313:QKL524317 QTV524313:QUH524317 RDR524313:RED524317 RNN524313:RNZ524317 RXJ524313:RXV524317 SHF524313:SHR524317 SRB524313:SRN524317 TAX524313:TBJ524317 TKT524313:TLF524317 TUP524313:TVB524317 UEL524313:UEX524317 UOH524313:UOT524317 UYD524313:UYP524317 VHZ524313:VIL524317 VRV524313:VSH524317 WBR524313:WCD524317 WLN524313:WLZ524317 WVJ524313:WVV524317 IX589849:JJ589853 ST589849:TF589853 ACP589849:ADB589853 AML589849:AMX589853 AWH589849:AWT589853 BGD589849:BGP589853 BPZ589849:BQL589853 BZV589849:CAH589853 CJR589849:CKD589853 CTN589849:CTZ589853 DDJ589849:DDV589853 DNF589849:DNR589853 DXB589849:DXN589853 EGX589849:EHJ589853 EQT589849:ERF589853 FAP589849:FBB589853 FKL589849:FKX589853 FUH589849:FUT589853 GED589849:GEP589853 GNZ589849:GOL589853 GXV589849:GYH589853 HHR589849:HID589853 HRN589849:HRZ589853 IBJ589849:IBV589853 ILF589849:ILR589853 IVB589849:IVN589853 JEX589849:JFJ589853 JOT589849:JPF589853 JYP589849:JZB589853 KIL589849:KIX589853 KSH589849:KST589853 LCD589849:LCP589853 LLZ589849:LML589853 LVV589849:LWH589853 MFR589849:MGD589853 MPN589849:MPZ589853 MZJ589849:MZV589853 NJF589849:NJR589853 NTB589849:NTN589853 OCX589849:ODJ589853 OMT589849:ONF589853 OWP589849:OXB589853 PGL589849:PGX589853 PQH589849:PQT589853 QAD589849:QAP589853 QJZ589849:QKL589853 QTV589849:QUH589853 RDR589849:RED589853 RNN589849:RNZ589853 RXJ589849:RXV589853 SHF589849:SHR589853 SRB589849:SRN589853 TAX589849:TBJ589853 TKT589849:TLF589853 TUP589849:TVB589853 UEL589849:UEX589853 UOH589849:UOT589853 UYD589849:UYP589853 VHZ589849:VIL589853 VRV589849:VSH589853 WBR589849:WCD589853 WLN589849:WLZ589853 WVJ589849:WVV589853 IX655385:JJ655389 ST655385:TF655389 ACP655385:ADB655389 AML655385:AMX655389 AWH655385:AWT655389 BGD655385:BGP655389 BPZ655385:BQL655389 BZV655385:CAH655389 CJR655385:CKD655389 CTN655385:CTZ655389 DDJ655385:DDV655389 DNF655385:DNR655389 DXB655385:DXN655389 EGX655385:EHJ655389 EQT655385:ERF655389 FAP655385:FBB655389 FKL655385:FKX655389 FUH655385:FUT655389 GED655385:GEP655389 GNZ655385:GOL655389 GXV655385:GYH655389 HHR655385:HID655389 HRN655385:HRZ655389 IBJ655385:IBV655389 ILF655385:ILR655389 IVB655385:IVN655389 JEX655385:JFJ655389 JOT655385:JPF655389 JYP655385:JZB655389 KIL655385:KIX655389 KSH655385:KST655389 LCD655385:LCP655389 LLZ655385:LML655389 LVV655385:LWH655389 MFR655385:MGD655389 MPN655385:MPZ655389 MZJ655385:MZV655389 NJF655385:NJR655389 NTB655385:NTN655389 OCX655385:ODJ655389 OMT655385:ONF655389 OWP655385:OXB655389 PGL655385:PGX655389 PQH655385:PQT655389 QAD655385:QAP655389 QJZ655385:QKL655389 QTV655385:QUH655389 RDR655385:RED655389 RNN655385:RNZ655389 RXJ655385:RXV655389 SHF655385:SHR655389 SRB655385:SRN655389 TAX655385:TBJ655389 TKT655385:TLF655389 TUP655385:TVB655389 UEL655385:UEX655389 UOH655385:UOT655389 UYD655385:UYP655389 VHZ655385:VIL655389 VRV655385:VSH655389 WBR655385:WCD655389 WLN655385:WLZ655389 WVJ655385:WVV655389 IX720921:JJ720925 ST720921:TF720925 ACP720921:ADB720925 AML720921:AMX720925 AWH720921:AWT720925 BGD720921:BGP720925 BPZ720921:BQL720925 BZV720921:CAH720925 CJR720921:CKD720925 CTN720921:CTZ720925 DDJ720921:DDV720925 DNF720921:DNR720925 DXB720921:DXN720925 EGX720921:EHJ720925 EQT720921:ERF720925 FAP720921:FBB720925 FKL720921:FKX720925 FUH720921:FUT720925 GED720921:GEP720925 GNZ720921:GOL720925 GXV720921:GYH720925 HHR720921:HID720925 HRN720921:HRZ720925 IBJ720921:IBV720925 ILF720921:ILR720925 IVB720921:IVN720925 JEX720921:JFJ720925 JOT720921:JPF720925 JYP720921:JZB720925 KIL720921:KIX720925 KSH720921:KST720925 LCD720921:LCP720925 LLZ720921:LML720925 LVV720921:LWH720925 MFR720921:MGD720925 MPN720921:MPZ720925 MZJ720921:MZV720925 NJF720921:NJR720925 NTB720921:NTN720925 OCX720921:ODJ720925 OMT720921:ONF720925 OWP720921:OXB720925 PGL720921:PGX720925 PQH720921:PQT720925 QAD720921:QAP720925 QJZ720921:QKL720925 QTV720921:QUH720925 RDR720921:RED720925 RNN720921:RNZ720925 RXJ720921:RXV720925 SHF720921:SHR720925 SRB720921:SRN720925 TAX720921:TBJ720925 TKT720921:TLF720925 TUP720921:TVB720925 UEL720921:UEX720925 UOH720921:UOT720925 UYD720921:UYP720925 VHZ720921:VIL720925 VRV720921:VSH720925 WBR720921:WCD720925 WLN720921:WLZ720925 WVJ720921:WVV720925 IX786457:JJ786461 ST786457:TF786461 ACP786457:ADB786461 AML786457:AMX786461 AWH786457:AWT786461 BGD786457:BGP786461 BPZ786457:BQL786461 BZV786457:CAH786461 CJR786457:CKD786461 CTN786457:CTZ786461 DDJ786457:DDV786461 DNF786457:DNR786461 DXB786457:DXN786461 EGX786457:EHJ786461 EQT786457:ERF786461 FAP786457:FBB786461 FKL786457:FKX786461 FUH786457:FUT786461 GED786457:GEP786461 GNZ786457:GOL786461 GXV786457:GYH786461 HHR786457:HID786461 HRN786457:HRZ786461 IBJ786457:IBV786461 ILF786457:ILR786461 IVB786457:IVN786461 JEX786457:JFJ786461 JOT786457:JPF786461 JYP786457:JZB786461 KIL786457:KIX786461 KSH786457:KST786461 LCD786457:LCP786461 LLZ786457:LML786461 LVV786457:LWH786461 MFR786457:MGD786461 MPN786457:MPZ786461 MZJ786457:MZV786461 NJF786457:NJR786461 NTB786457:NTN786461 OCX786457:ODJ786461 OMT786457:ONF786461 OWP786457:OXB786461 PGL786457:PGX786461 PQH786457:PQT786461 QAD786457:QAP786461 QJZ786457:QKL786461 QTV786457:QUH786461 RDR786457:RED786461 RNN786457:RNZ786461 RXJ786457:RXV786461 SHF786457:SHR786461 SRB786457:SRN786461 TAX786457:TBJ786461 TKT786457:TLF786461 TUP786457:TVB786461 UEL786457:UEX786461 UOH786457:UOT786461 UYD786457:UYP786461 VHZ786457:VIL786461 VRV786457:VSH786461 WBR786457:WCD786461 WLN786457:WLZ786461 WVJ786457:WVV786461 IX851993:JJ851997 ST851993:TF851997 ACP851993:ADB851997 AML851993:AMX851997 AWH851993:AWT851997 BGD851993:BGP851997 BPZ851993:BQL851997 BZV851993:CAH851997 CJR851993:CKD851997 CTN851993:CTZ851997 DDJ851993:DDV851997 DNF851993:DNR851997 DXB851993:DXN851997 EGX851993:EHJ851997 EQT851993:ERF851997 FAP851993:FBB851997 FKL851993:FKX851997 FUH851993:FUT851997 GED851993:GEP851997 GNZ851993:GOL851997 GXV851993:GYH851997 HHR851993:HID851997 HRN851993:HRZ851997 IBJ851993:IBV851997 ILF851993:ILR851997 IVB851993:IVN851997 JEX851993:JFJ851997 JOT851993:JPF851997 JYP851993:JZB851997 KIL851993:KIX851997 KSH851993:KST851997 LCD851993:LCP851997 LLZ851993:LML851997 LVV851993:LWH851997 MFR851993:MGD851997 MPN851993:MPZ851997 MZJ851993:MZV851997 NJF851993:NJR851997 NTB851993:NTN851997 OCX851993:ODJ851997 OMT851993:ONF851997 OWP851993:OXB851997 PGL851993:PGX851997 PQH851993:PQT851997 QAD851993:QAP851997 QJZ851993:QKL851997 QTV851993:QUH851997 RDR851993:RED851997 RNN851993:RNZ851997 RXJ851993:RXV851997 SHF851993:SHR851997 SRB851993:SRN851997 TAX851993:TBJ851997 TKT851993:TLF851997 TUP851993:TVB851997 UEL851993:UEX851997 UOH851993:UOT851997 UYD851993:UYP851997 VHZ851993:VIL851997 VRV851993:VSH851997 WBR851993:WCD851997 WLN851993:WLZ851997 WVJ851993:WVV851997 IX917529:JJ917533 ST917529:TF917533 ACP917529:ADB917533 AML917529:AMX917533 AWH917529:AWT917533 BGD917529:BGP917533 BPZ917529:BQL917533 BZV917529:CAH917533 CJR917529:CKD917533 CTN917529:CTZ917533 DDJ917529:DDV917533 DNF917529:DNR917533 DXB917529:DXN917533 EGX917529:EHJ917533 EQT917529:ERF917533 FAP917529:FBB917533 FKL917529:FKX917533 FUH917529:FUT917533 GED917529:GEP917533 GNZ917529:GOL917533 GXV917529:GYH917533 HHR917529:HID917533 HRN917529:HRZ917533 IBJ917529:IBV917533 ILF917529:ILR917533 IVB917529:IVN917533 JEX917529:JFJ917533 JOT917529:JPF917533 JYP917529:JZB917533 KIL917529:KIX917533 KSH917529:KST917533 LCD917529:LCP917533 LLZ917529:LML917533 LVV917529:LWH917533 MFR917529:MGD917533 MPN917529:MPZ917533 MZJ917529:MZV917533 NJF917529:NJR917533 NTB917529:NTN917533 OCX917529:ODJ917533 OMT917529:ONF917533 OWP917529:OXB917533 PGL917529:PGX917533 PQH917529:PQT917533 QAD917529:QAP917533 QJZ917529:QKL917533 QTV917529:QUH917533 RDR917529:RED917533 RNN917529:RNZ917533 RXJ917529:RXV917533 SHF917529:SHR917533 SRB917529:SRN917533 TAX917529:TBJ917533 TKT917529:TLF917533 TUP917529:TVB917533 UEL917529:UEX917533 UOH917529:UOT917533 UYD917529:UYP917533 VHZ917529:VIL917533 VRV917529:VSH917533 WBR917529:WCD917533 WLN917529:WLZ917533 WVJ917529:WVV917533 WVJ983065:WVV983069 IX983065:JJ983069 ST983065:TF983069 ACP983065:ADB983069 AML983065:AMX983069 AWH983065:AWT983069 BGD983065:BGP983069 BPZ983065:BQL983069 BZV983065:CAH983069 CJR983065:CKD983069 CTN983065:CTZ983069 DDJ983065:DDV983069 DNF983065:DNR983069 DXB983065:DXN983069 EGX983065:EHJ983069 EQT983065:ERF983069 FAP983065:FBB983069 FKL983065:FKX983069 FUH983065:FUT983069 GED983065:GEP983069 GNZ983065:GOL983069 GXV983065:GYH983069 HHR983065:HID983069 HRN983065:HRZ983069 IBJ983065:IBV983069 ILF983065:ILR983069 IVB983065:IVN983069 JEX983065:JFJ983069 JOT983065:JPF983069 JYP983065:JZB983069 KIL983065:KIX983069 KSH983065:KST983069 LCD983065:LCP983069 LLZ983065:LML983069 LVV983065:LWH983069 MFR983065:MGD983069 MPN983065:MPZ983069 MZJ983065:MZV983069 NJF983065:NJR983069 NTB983065:NTN983069 OCX983065:ODJ983069 OMT983065:ONF983069 OWP983065:OXB983069 PGL983065:PGX983069 PQH983065:PQT983069 QAD983065:QAP983069 QJZ983065:QKL983069 QTV983065:QUH983069 RDR983065:RED983069 RNN983065:RNZ983069 RXJ983065:RXV983069 SHF983065:SHR983069 SRB983065:SRN983069 TAX983065:TBJ983069 TKT983065:TLF983069 TUP983065:TVB983069 UEL983065:UEX983069 UOH983065:UOT983069 UYD983065:UYP983069 VHZ983065:VIL983069 VRV983065:VSH983069 WBR983065:WCD983069 WLN983065:WLZ983069 L983065:X983069 L65561:X65565 L131097:X131101 L196633:X196637 L262169:X262173 L327705:X327709 L393241:X393245 L458777:X458781 L524313:X524317 L589849:X589853 L655385:X655389 L720921:X720925 L786457:X786461 L851993:X851997 L917529:X917533"/>
    <dataValidation type="textLength" operator="lessThanOrEqual" allowBlank="1" showInputMessage="1" showErrorMessage="1" errorTitle="Ошибка" error="Допускается ввод не более 900 символов!" prompt="Укажите заявителя" sqref="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23 IY23 WVK98306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SU23">
      <formula1>900</formula1>
    </dataValidation>
    <dataValidation type="decimal" allowBlank="1" showErrorMessage="1" errorTitle="Ошибка" error="Допускается ввод только неотрицательных чисел!" sqref="ACT23 AMP23 AWL23 BGH23 BQD23 BZZ23 CJV23 CTR23 DDN23 DNJ23 DXF23 EHB23 EQX23 FAT23 FKP23 FUL23 GEH23 GOD23 GXZ23 HHV23 HRR23 IBN23 ILJ23 IVF23 JFB23 JOX23 JYT23 KIP23 KSL23 LCH23 LMD23 LVZ23 MFV23 MPR23 MZN23 NJJ23 NTF23 ODB23 OMX23 OWT23 PGP23 PQL23 QAH23 QKD23 QTZ23 RDV23 RNR23 RXN23 SHJ23 SRF23 TBB23 TKX23 TUT23 UEP23 UOL23 UYH23 VID23 VRZ23 WBV23 WLR23 WVN23 P23 JB23 WVN983063 P65559 JB65559 SX65559 ACT65559 AMP65559 AWL65559 BGH65559 BQD65559 BZZ65559 CJV65559 CTR65559 DDN65559 DNJ65559 DXF65559 EHB65559 EQX65559 FAT65559 FKP65559 FUL65559 GEH65559 GOD65559 GXZ65559 HHV65559 HRR65559 IBN65559 ILJ65559 IVF65559 JFB65559 JOX65559 JYT65559 KIP65559 KSL65559 LCH65559 LMD65559 LVZ65559 MFV65559 MPR65559 MZN65559 NJJ65559 NTF65559 ODB65559 OMX65559 OWT65559 PGP65559 PQL65559 QAH65559 QKD65559 QTZ65559 RDV65559 RNR65559 RXN65559 SHJ65559 SRF65559 TBB65559 TKX65559 TUT65559 UEP65559 UOL65559 UYH65559 VID65559 VRZ65559 WBV65559 WLR65559 WVN65559 P131095 JB131095 SX131095 ACT131095 AMP131095 AWL131095 BGH131095 BQD131095 BZZ131095 CJV131095 CTR131095 DDN131095 DNJ131095 DXF131095 EHB131095 EQX131095 FAT131095 FKP131095 FUL131095 GEH131095 GOD131095 GXZ131095 HHV131095 HRR131095 IBN131095 ILJ131095 IVF131095 JFB131095 JOX131095 JYT131095 KIP131095 KSL131095 LCH131095 LMD131095 LVZ131095 MFV131095 MPR131095 MZN131095 NJJ131095 NTF131095 ODB131095 OMX131095 OWT131095 PGP131095 PQL131095 QAH131095 QKD131095 QTZ131095 RDV131095 RNR131095 RXN131095 SHJ131095 SRF131095 TBB131095 TKX131095 TUT131095 UEP131095 UOL131095 UYH131095 VID131095 VRZ131095 WBV131095 WLR131095 WVN131095 P196631 JB196631 SX196631 ACT196631 AMP196631 AWL196631 BGH196631 BQD196631 BZZ196631 CJV196631 CTR196631 DDN196631 DNJ196631 DXF196631 EHB196631 EQX196631 FAT196631 FKP196631 FUL196631 GEH196631 GOD196631 GXZ196631 HHV196631 HRR196631 IBN196631 ILJ196631 IVF196631 JFB196631 JOX196631 JYT196631 KIP196631 KSL196631 LCH196631 LMD196631 LVZ196631 MFV196631 MPR196631 MZN196631 NJJ196631 NTF196631 ODB196631 OMX196631 OWT196631 PGP196631 PQL196631 QAH196631 QKD196631 QTZ196631 RDV196631 RNR196631 RXN196631 SHJ196631 SRF196631 TBB196631 TKX196631 TUT196631 UEP196631 UOL196631 UYH196631 VID196631 VRZ196631 WBV196631 WLR196631 WVN196631 P262167 JB262167 SX262167 ACT262167 AMP262167 AWL262167 BGH262167 BQD262167 BZZ262167 CJV262167 CTR262167 DDN262167 DNJ262167 DXF262167 EHB262167 EQX262167 FAT262167 FKP262167 FUL262167 GEH262167 GOD262167 GXZ262167 HHV262167 HRR262167 IBN262167 ILJ262167 IVF262167 JFB262167 JOX262167 JYT262167 KIP262167 KSL262167 LCH262167 LMD262167 LVZ262167 MFV262167 MPR262167 MZN262167 NJJ262167 NTF262167 ODB262167 OMX262167 OWT262167 PGP262167 PQL262167 QAH262167 QKD262167 QTZ262167 RDV262167 RNR262167 RXN262167 SHJ262167 SRF262167 TBB262167 TKX262167 TUT262167 UEP262167 UOL262167 UYH262167 VID262167 VRZ262167 WBV262167 WLR262167 WVN262167 P327703 JB327703 SX327703 ACT327703 AMP327703 AWL327703 BGH327703 BQD327703 BZZ327703 CJV327703 CTR327703 DDN327703 DNJ327703 DXF327703 EHB327703 EQX327703 FAT327703 FKP327703 FUL327703 GEH327703 GOD327703 GXZ327703 HHV327703 HRR327703 IBN327703 ILJ327703 IVF327703 JFB327703 JOX327703 JYT327703 KIP327703 KSL327703 LCH327703 LMD327703 LVZ327703 MFV327703 MPR327703 MZN327703 NJJ327703 NTF327703 ODB327703 OMX327703 OWT327703 PGP327703 PQL327703 QAH327703 QKD327703 QTZ327703 RDV327703 RNR327703 RXN327703 SHJ327703 SRF327703 TBB327703 TKX327703 TUT327703 UEP327703 UOL327703 UYH327703 VID327703 VRZ327703 WBV327703 WLR327703 WVN327703 P393239 JB393239 SX393239 ACT393239 AMP393239 AWL393239 BGH393239 BQD393239 BZZ393239 CJV393239 CTR393239 DDN393239 DNJ393239 DXF393239 EHB393239 EQX393239 FAT393239 FKP393239 FUL393239 GEH393239 GOD393239 GXZ393239 HHV393239 HRR393239 IBN393239 ILJ393239 IVF393239 JFB393239 JOX393239 JYT393239 KIP393239 KSL393239 LCH393239 LMD393239 LVZ393239 MFV393239 MPR393239 MZN393239 NJJ393239 NTF393239 ODB393239 OMX393239 OWT393239 PGP393239 PQL393239 QAH393239 QKD393239 QTZ393239 RDV393239 RNR393239 RXN393239 SHJ393239 SRF393239 TBB393239 TKX393239 TUT393239 UEP393239 UOL393239 UYH393239 VID393239 VRZ393239 WBV393239 WLR393239 WVN393239 P458775 JB458775 SX458775 ACT458775 AMP458775 AWL458775 BGH458775 BQD458775 BZZ458775 CJV458775 CTR458775 DDN458775 DNJ458775 DXF458775 EHB458775 EQX458775 FAT458775 FKP458775 FUL458775 GEH458775 GOD458775 GXZ458775 HHV458775 HRR458775 IBN458775 ILJ458775 IVF458775 JFB458775 JOX458775 JYT458775 KIP458775 KSL458775 LCH458775 LMD458775 LVZ458775 MFV458775 MPR458775 MZN458775 NJJ458775 NTF458775 ODB458775 OMX458775 OWT458775 PGP458775 PQL458775 QAH458775 QKD458775 QTZ458775 RDV458775 RNR458775 RXN458775 SHJ458775 SRF458775 TBB458775 TKX458775 TUT458775 UEP458775 UOL458775 UYH458775 VID458775 VRZ458775 WBV458775 WLR458775 WVN458775 P524311 JB524311 SX524311 ACT524311 AMP524311 AWL524311 BGH524311 BQD524311 BZZ524311 CJV524311 CTR524311 DDN524311 DNJ524311 DXF524311 EHB524311 EQX524311 FAT524311 FKP524311 FUL524311 GEH524311 GOD524311 GXZ524311 HHV524311 HRR524311 IBN524311 ILJ524311 IVF524311 JFB524311 JOX524311 JYT524311 KIP524311 KSL524311 LCH524311 LMD524311 LVZ524311 MFV524311 MPR524311 MZN524311 NJJ524311 NTF524311 ODB524311 OMX524311 OWT524311 PGP524311 PQL524311 QAH524311 QKD524311 QTZ524311 RDV524311 RNR524311 RXN524311 SHJ524311 SRF524311 TBB524311 TKX524311 TUT524311 UEP524311 UOL524311 UYH524311 VID524311 VRZ524311 WBV524311 WLR524311 WVN524311 P589847 JB589847 SX589847 ACT589847 AMP589847 AWL589847 BGH589847 BQD589847 BZZ589847 CJV589847 CTR589847 DDN589847 DNJ589847 DXF589847 EHB589847 EQX589847 FAT589847 FKP589847 FUL589847 GEH589847 GOD589847 GXZ589847 HHV589847 HRR589847 IBN589847 ILJ589847 IVF589847 JFB589847 JOX589847 JYT589847 KIP589847 KSL589847 LCH589847 LMD589847 LVZ589847 MFV589847 MPR589847 MZN589847 NJJ589847 NTF589847 ODB589847 OMX589847 OWT589847 PGP589847 PQL589847 QAH589847 QKD589847 QTZ589847 RDV589847 RNR589847 RXN589847 SHJ589847 SRF589847 TBB589847 TKX589847 TUT589847 UEP589847 UOL589847 UYH589847 VID589847 VRZ589847 WBV589847 WLR589847 WVN589847 P655383 JB655383 SX655383 ACT655383 AMP655383 AWL655383 BGH655383 BQD655383 BZZ655383 CJV655383 CTR655383 DDN655383 DNJ655383 DXF655383 EHB655383 EQX655383 FAT655383 FKP655383 FUL655383 GEH655383 GOD655383 GXZ655383 HHV655383 HRR655383 IBN655383 ILJ655383 IVF655383 JFB655383 JOX655383 JYT655383 KIP655383 KSL655383 LCH655383 LMD655383 LVZ655383 MFV655383 MPR655383 MZN655383 NJJ655383 NTF655383 ODB655383 OMX655383 OWT655383 PGP655383 PQL655383 QAH655383 QKD655383 QTZ655383 RDV655383 RNR655383 RXN655383 SHJ655383 SRF655383 TBB655383 TKX655383 TUT655383 UEP655383 UOL655383 UYH655383 VID655383 VRZ655383 WBV655383 WLR655383 WVN655383 P720919 JB720919 SX720919 ACT720919 AMP720919 AWL720919 BGH720919 BQD720919 BZZ720919 CJV720919 CTR720919 DDN720919 DNJ720919 DXF720919 EHB720919 EQX720919 FAT720919 FKP720919 FUL720919 GEH720919 GOD720919 GXZ720919 HHV720919 HRR720919 IBN720919 ILJ720919 IVF720919 JFB720919 JOX720919 JYT720919 KIP720919 KSL720919 LCH720919 LMD720919 LVZ720919 MFV720919 MPR720919 MZN720919 NJJ720919 NTF720919 ODB720919 OMX720919 OWT720919 PGP720919 PQL720919 QAH720919 QKD720919 QTZ720919 RDV720919 RNR720919 RXN720919 SHJ720919 SRF720919 TBB720919 TKX720919 TUT720919 UEP720919 UOL720919 UYH720919 VID720919 VRZ720919 WBV720919 WLR720919 WVN720919 P786455 JB786455 SX786455 ACT786455 AMP786455 AWL786455 BGH786455 BQD786455 BZZ786455 CJV786455 CTR786455 DDN786455 DNJ786455 DXF786455 EHB786455 EQX786455 FAT786455 FKP786455 FUL786455 GEH786455 GOD786455 GXZ786455 HHV786455 HRR786455 IBN786455 ILJ786455 IVF786455 JFB786455 JOX786455 JYT786455 KIP786455 KSL786455 LCH786455 LMD786455 LVZ786455 MFV786455 MPR786455 MZN786455 NJJ786455 NTF786455 ODB786455 OMX786455 OWT786455 PGP786455 PQL786455 QAH786455 QKD786455 QTZ786455 RDV786455 RNR786455 RXN786455 SHJ786455 SRF786455 TBB786455 TKX786455 TUT786455 UEP786455 UOL786455 UYH786455 VID786455 VRZ786455 WBV786455 WLR786455 WVN786455 P851991 JB851991 SX851991 ACT851991 AMP851991 AWL851991 BGH851991 BQD851991 BZZ851991 CJV851991 CTR851991 DDN851991 DNJ851991 DXF851991 EHB851991 EQX851991 FAT851991 FKP851991 FUL851991 GEH851991 GOD851991 GXZ851991 HHV851991 HRR851991 IBN851991 ILJ851991 IVF851991 JFB851991 JOX851991 JYT851991 KIP851991 KSL851991 LCH851991 LMD851991 LVZ851991 MFV851991 MPR851991 MZN851991 NJJ851991 NTF851991 ODB851991 OMX851991 OWT851991 PGP851991 PQL851991 QAH851991 QKD851991 QTZ851991 RDV851991 RNR851991 RXN851991 SHJ851991 SRF851991 TBB851991 TKX851991 TUT851991 UEP851991 UOL851991 UYH851991 VID851991 VRZ851991 WBV851991 WLR851991 WVN851991 P917527 JB917527 SX917527 ACT917527 AMP917527 AWL917527 BGH917527 BQD917527 BZZ917527 CJV917527 CTR917527 DDN917527 DNJ917527 DXF917527 EHB917527 EQX917527 FAT917527 FKP917527 FUL917527 GEH917527 GOD917527 GXZ917527 HHV917527 HRR917527 IBN917527 ILJ917527 IVF917527 JFB917527 JOX917527 JYT917527 KIP917527 KSL917527 LCH917527 LMD917527 LVZ917527 MFV917527 MPR917527 MZN917527 NJJ917527 NTF917527 ODB917527 OMX917527 OWT917527 PGP917527 PQL917527 QAH917527 QKD917527 QTZ917527 RDV917527 RNR917527 RXN917527 SHJ917527 SRF917527 TBB917527 TKX917527 TUT917527 UEP917527 UOL917527 UYH917527 VID917527 VRZ917527 WBV917527 WLR917527 WVN917527 P983063 JB983063 SX983063 ACT983063 AMP983063 AWL983063 BGH983063 BQD983063 BZZ983063 CJV983063 CTR983063 DDN983063 DNJ983063 DXF983063 EHB983063 EQX983063 FAT983063 FKP983063 FUL983063 GEH983063 GOD983063 GXZ983063 HHV983063 HRR983063 IBN983063 ILJ983063 IVF983063 JFB983063 JOX983063 JYT983063 KIP983063 KSL983063 LCH983063 LMD983063 LVZ983063 MFV983063 MPR983063 MZN983063 NJJ983063 NTF983063 ODB983063 OMX983063 OWT983063 PGP983063 PQL983063 QAH983063 QKD983063 QTZ983063 RDV983063 RNR983063 RXN983063 SHJ983063 SRF983063 TBB983063 TKX983063 TUT983063 UEP983063 UOL983063 UYH983063 VID983063 VRZ983063 WBV983063 WLR983063 SX23">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Y23 AMU23 AWQ23 BGM23 BQI23 CAE23 CKA23 CTW23 DDS23 DNO23 DXK23 EHG23 ERC23 FAY23 FKU23 FUQ23 GEM23 GOI23 GYE23 HIA23 HRW23 IBS23 ILO23 IVK23 JFG23 JPC23 JYY23 KIU23 KSQ23 LCM23 LMI23 LWE23 MGA23 MPW23 MZS23 NJO23 NTK23 ODG23 ONC23 OWY23 PGU23 PQQ23 QAM23 QKI23 QUE23 REA23 RNW23 RXS23 SHO23 SRK23 TBG23 TLC23 TUY23 UEU23 UOQ23 UYM23 VII23 VSE23 WCA23 WLW23 WVS23 S23 JE23 TA23 U65559 JG65559 TC65559 ACY65559 AMU65559 AWQ65559 BGM65559 BQI65559 CAE65559 CKA65559 CTW65559 DDS65559 DNO65559 DXK65559 EHG65559 ERC65559 FAY65559 FKU65559 FUQ65559 GEM65559 GOI65559 GYE65559 HIA65559 HRW65559 IBS65559 ILO65559 IVK65559 JFG65559 JPC65559 JYY65559 KIU65559 KSQ65559 LCM65559 LMI65559 LWE65559 MGA65559 MPW65559 MZS65559 NJO65559 NTK65559 ODG65559 ONC65559 OWY65559 PGU65559 PQQ65559 QAM65559 QKI65559 QUE65559 REA65559 RNW65559 RXS65559 SHO65559 SRK65559 TBG65559 TLC65559 TUY65559 UEU65559 UOQ65559 UYM65559 VII65559 VSE65559 WCA65559 WLW65559 WVS65559 U131095 JG131095 TC131095 ACY131095 AMU131095 AWQ131095 BGM131095 BQI131095 CAE131095 CKA131095 CTW131095 DDS131095 DNO131095 DXK131095 EHG131095 ERC131095 FAY131095 FKU131095 FUQ131095 GEM131095 GOI131095 GYE131095 HIA131095 HRW131095 IBS131095 ILO131095 IVK131095 JFG131095 JPC131095 JYY131095 KIU131095 KSQ131095 LCM131095 LMI131095 LWE131095 MGA131095 MPW131095 MZS131095 NJO131095 NTK131095 ODG131095 ONC131095 OWY131095 PGU131095 PQQ131095 QAM131095 QKI131095 QUE131095 REA131095 RNW131095 RXS131095 SHO131095 SRK131095 TBG131095 TLC131095 TUY131095 UEU131095 UOQ131095 UYM131095 VII131095 VSE131095 WCA131095 WLW131095 WVS131095 U196631 JG196631 TC196631 ACY196631 AMU196631 AWQ196631 BGM196631 BQI196631 CAE196631 CKA196631 CTW196631 DDS196631 DNO196631 DXK196631 EHG196631 ERC196631 FAY196631 FKU196631 FUQ196631 GEM196631 GOI196631 GYE196631 HIA196631 HRW196631 IBS196631 ILO196631 IVK196631 JFG196631 JPC196631 JYY196631 KIU196631 KSQ196631 LCM196631 LMI196631 LWE196631 MGA196631 MPW196631 MZS196631 NJO196631 NTK196631 ODG196631 ONC196631 OWY196631 PGU196631 PQQ196631 QAM196631 QKI196631 QUE196631 REA196631 RNW196631 RXS196631 SHO196631 SRK196631 TBG196631 TLC196631 TUY196631 UEU196631 UOQ196631 UYM196631 VII196631 VSE196631 WCA196631 WLW196631 WVS196631 U262167 JG262167 TC262167 ACY262167 AMU262167 AWQ262167 BGM262167 BQI262167 CAE262167 CKA262167 CTW262167 DDS262167 DNO262167 DXK262167 EHG262167 ERC262167 FAY262167 FKU262167 FUQ262167 GEM262167 GOI262167 GYE262167 HIA262167 HRW262167 IBS262167 ILO262167 IVK262167 JFG262167 JPC262167 JYY262167 KIU262167 KSQ262167 LCM262167 LMI262167 LWE262167 MGA262167 MPW262167 MZS262167 NJO262167 NTK262167 ODG262167 ONC262167 OWY262167 PGU262167 PQQ262167 QAM262167 QKI262167 QUE262167 REA262167 RNW262167 RXS262167 SHO262167 SRK262167 TBG262167 TLC262167 TUY262167 UEU262167 UOQ262167 UYM262167 VII262167 VSE262167 WCA262167 WLW262167 WVS262167 U327703 JG327703 TC327703 ACY327703 AMU327703 AWQ327703 BGM327703 BQI327703 CAE327703 CKA327703 CTW327703 DDS327703 DNO327703 DXK327703 EHG327703 ERC327703 FAY327703 FKU327703 FUQ327703 GEM327703 GOI327703 GYE327703 HIA327703 HRW327703 IBS327703 ILO327703 IVK327703 JFG327703 JPC327703 JYY327703 KIU327703 KSQ327703 LCM327703 LMI327703 LWE327703 MGA327703 MPW327703 MZS327703 NJO327703 NTK327703 ODG327703 ONC327703 OWY327703 PGU327703 PQQ327703 QAM327703 QKI327703 QUE327703 REA327703 RNW327703 RXS327703 SHO327703 SRK327703 TBG327703 TLC327703 TUY327703 UEU327703 UOQ327703 UYM327703 VII327703 VSE327703 WCA327703 WLW327703 WVS327703 U393239 JG393239 TC393239 ACY393239 AMU393239 AWQ393239 BGM393239 BQI393239 CAE393239 CKA393239 CTW393239 DDS393239 DNO393239 DXK393239 EHG393239 ERC393239 FAY393239 FKU393239 FUQ393239 GEM393239 GOI393239 GYE393239 HIA393239 HRW393239 IBS393239 ILO393239 IVK393239 JFG393239 JPC393239 JYY393239 KIU393239 KSQ393239 LCM393239 LMI393239 LWE393239 MGA393239 MPW393239 MZS393239 NJO393239 NTK393239 ODG393239 ONC393239 OWY393239 PGU393239 PQQ393239 QAM393239 QKI393239 QUE393239 REA393239 RNW393239 RXS393239 SHO393239 SRK393239 TBG393239 TLC393239 TUY393239 UEU393239 UOQ393239 UYM393239 VII393239 VSE393239 WCA393239 WLW393239 WVS393239 U458775 JG458775 TC458775 ACY458775 AMU458775 AWQ458775 BGM458775 BQI458775 CAE458775 CKA458775 CTW458775 DDS458775 DNO458775 DXK458775 EHG458775 ERC458775 FAY458775 FKU458775 FUQ458775 GEM458775 GOI458775 GYE458775 HIA458775 HRW458775 IBS458775 ILO458775 IVK458775 JFG458775 JPC458775 JYY458775 KIU458775 KSQ458775 LCM458775 LMI458775 LWE458775 MGA458775 MPW458775 MZS458775 NJO458775 NTK458775 ODG458775 ONC458775 OWY458775 PGU458775 PQQ458775 QAM458775 QKI458775 QUE458775 REA458775 RNW458775 RXS458775 SHO458775 SRK458775 TBG458775 TLC458775 TUY458775 UEU458775 UOQ458775 UYM458775 VII458775 VSE458775 WCA458775 WLW458775 WVS458775 U524311 JG524311 TC524311 ACY524311 AMU524311 AWQ524311 BGM524311 BQI524311 CAE524311 CKA524311 CTW524311 DDS524311 DNO524311 DXK524311 EHG524311 ERC524311 FAY524311 FKU524311 FUQ524311 GEM524311 GOI524311 GYE524311 HIA524311 HRW524311 IBS524311 ILO524311 IVK524311 JFG524311 JPC524311 JYY524311 KIU524311 KSQ524311 LCM524311 LMI524311 LWE524311 MGA524311 MPW524311 MZS524311 NJO524311 NTK524311 ODG524311 ONC524311 OWY524311 PGU524311 PQQ524311 QAM524311 QKI524311 QUE524311 REA524311 RNW524311 RXS524311 SHO524311 SRK524311 TBG524311 TLC524311 TUY524311 UEU524311 UOQ524311 UYM524311 VII524311 VSE524311 WCA524311 WLW524311 WVS524311 U589847 JG589847 TC589847 ACY589847 AMU589847 AWQ589847 BGM589847 BQI589847 CAE589847 CKA589847 CTW589847 DDS589847 DNO589847 DXK589847 EHG589847 ERC589847 FAY589847 FKU589847 FUQ589847 GEM589847 GOI589847 GYE589847 HIA589847 HRW589847 IBS589847 ILO589847 IVK589847 JFG589847 JPC589847 JYY589847 KIU589847 KSQ589847 LCM589847 LMI589847 LWE589847 MGA589847 MPW589847 MZS589847 NJO589847 NTK589847 ODG589847 ONC589847 OWY589847 PGU589847 PQQ589847 QAM589847 QKI589847 QUE589847 REA589847 RNW589847 RXS589847 SHO589847 SRK589847 TBG589847 TLC589847 TUY589847 UEU589847 UOQ589847 UYM589847 VII589847 VSE589847 WCA589847 WLW589847 WVS589847 U655383 JG655383 TC655383 ACY655383 AMU655383 AWQ655383 BGM655383 BQI655383 CAE655383 CKA655383 CTW655383 DDS655383 DNO655383 DXK655383 EHG655383 ERC655383 FAY655383 FKU655383 FUQ655383 GEM655383 GOI655383 GYE655383 HIA655383 HRW655383 IBS655383 ILO655383 IVK655383 JFG655383 JPC655383 JYY655383 KIU655383 KSQ655383 LCM655383 LMI655383 LWE655383 MGA655383 MPW655383 MZS655383 NJO655383 NTK655383 ODG655383 ONC655383 OWY655383 PGU655383 PQQ655383 QAM655383 QKI655383 QUE655383 REA655383 RNW655383 RXS655383 SHO655383 SRK655383 TBG655383 TLC655383 TUY655383 UEU655383 UOQ655383 UYM655383 VII655383 VSE655383 WCA655383 WLW655383 WVS655383 U720919 JG720919 TC720919 ACY720919 AMU720919 AWQ720919 BGM720919 BQI720919 CAE720919 CKA720919 CTW720919 DDS720919 DNO720919 DXK720919 EHG720919 ERC720919 FAY720919 FKU720919 FUQ720919 GEM720919 GOI720919 GYE720919 HIA720919 HRW720919 IBS720919 ILO720919 IVK720919 JFG720919 JPC720919 JYY720919 KIU720919 KSQ720919 LCM720919 LMI720919 LWE720919 MGA720919 MPW720919 MZS720919 NJO720919 NTK720919 ODG720919 ONC720919 OWY720919 PGU720919 PQQ720919 QAM720919 QKI720919 QUE720919 REA720919 RNW720919 RXS720919 SHO720919 SRK720919 TBG720919 TLC720919 TUY720919 UEU720919 UOQ720919 UYM720919 VII720919 VSE720919 WCA720919 WLW720919 WVS720919 U786455 JG786455 TC786455 ACY786455 AMU786455 AWQ786455 BGM786455 BQI786455 CAE786455 CKA786455 CTW786455 DDS786455 DNO786455 DXK786455 EHG786455 ERC786455 FAY786455 FKU786455 FUQ786455 GEM786455 GOI786455 GYE786455 HIA786455 HRW786455 IBS786455 ILO786455 IVK786455 JFG786455 JPC786455 JYY786455 KIU786455 KSQ786455 LCM786455 LMI786455 LWE786455 MGA786455 MPW786455 MZS786455 NJO786455 NTK786455 ODG786455 ONC786455 OWY786455 PGU786455 PQQ786455 QAM786455 QKI786455 QUE786455 REA786455 RNW786455 RXS786455 SHO786455 SRK786455 TBG786455 TLC786455 TUY786455 UEU786455 UOQ786455 UYM786455 VII786455 VSE786455 WCA786455 WLW786455 WVS786455 U851991 JG851991 TC851991 ACY851991 AMU851991 AWQ851991 BGM851991 BQI851991 CAE851991 CKA851991 CTW851991 DDS851991 DNO851991 DXK851991 EHG851991 ERC851991 FAY851991 FKU851991 FUQ851991 GEM851991 GOI851991 GYE851991 HIA851991 HRW851991 IBS851991 ILO851991 IVK851991 JFG851991 JPC851991 JYY851991 KIU851991 KSQ851991 LCM851991 LMI851991 LWE851991 MGA851991 MPW851991 MZS851991 NJO851991 NTK851991 ODG851991 ONC851991 OWY851991 PGU851991 PQQ851991 QAM851991 QKI851991 QUE851991 REA851991 RNW851991 RXS851991 SHO851991 SRK851991 TBG851991 TLC851991 TUY851991 UEU851991 UOQ851991 UYM851991 VII851991 VSE851991 WCA851991 WLW851991 WVS851991 U917527 JG917527 TC917527 ACY917527 AMU917527 AWQ917527 BGM917527 BQI917527 CAE917527 CKA917527 CTW917527 DDS917527 DNO917527 DXK917527 EHG917527 ERC917527 FAY917527 FKU917527 FUQ917527 GEM917527 GOI917527 GYE917527 HIA917527 HRW917527 IBS917527 ILO917527 IVK917527 JFG917527 JPC917527 JYY917527 KIU917527 KSQ917527 LCM917527 LMI917527 LWE917527 MGA917527 MPW917527 MZS917527 NJO917527 NTK917527 ODG917527 ONC917527 OWY917527 PGU917527 PQQ917527 QAM917527 QKI917527 QUE917527 REA917527 RNW917527 RXS917527 SHO917527 SRK917527 TBG917527 TLC917527 TUY917527 UEU917527 UOQ917527 UYM917527 VII917527 VSE917527 WCA917527 WLW917527 WVS917527 U983063 JG983063 TC983063 ACY983063 AMU983063 AWQ983063 BGM983063 BQI983063 CAE983063 CKA983063 CTW983063 DDS983063 DNO983063 DXK983063 EHG983063 ERC983063 FAY983063 FKU983063 FUQ983063 GEM983063 GOI983063 GYE983063 HIA983063 HRW983063 IBS983063 ILO983063 IVK983063 JFG983063 JPC983063 JYY983063 KIU983063 KSQ983063 LCM983063 LMI983063 LWE983063 MGA983063 MPW983063 MZS983063 NJO983063 NTK983063 ODG983063 ONC983063 OWY983063 PGU983063 PQQ983063 QAM983063 QKI983063 QUE983063 REA983063 RNW983063 RXS983063 SHO983063 SRK983063 TBG983063 TLC983063 TUY983063 UEU983063 UOQ983063 UYM983063 VII983063 VSE983063 WCA983063 WLW983063 WVS983063 ACW23 AMS23 AWO23 BGK23 BQG23 CAC23 CJY23 CTU23 DDQ23 DNM23 DXI23 EHE23 ERA23 FAW23 FKS23 FUO23 GEK23 GOG23 GYC23 HHY23 HRU23 IBQ23 ILM23 IVI23 JFE23 JPA23 JYW23 KIS23 KSO23 LCK23 LMG23 LWC23 MFY23 MPU23 MZQ23 NJM23 NTI23 ODE23 ONA23 OWW23 PGS23 PQO23 QAK23 QKG23 QUC23 RDY23 RNU23 RXQ23 SHM23 SRI23 TBE23 TLA23 TUW23 UES23 UOO23 UYK23 VIG23 VSC23 WBY23 WLU23 WVQ23 JG23 WVQ983063 S65559 JE65559 TA65559 ACW65559 AMS65559 AWO65559 BGK65559 BQG65559 CAC65559 CJY65559 CTU65559 DDQ65559 DNM65559 DXI65559 EHE65559 ERA65559 FAW65559 FKS65559 FUO65559 GEK65559 GOG65559 GYC65559 HHY65559 HRU65559 IBQ65559 ILM65559 IVI65559 JFE65559 JPA65559 JYW65559 KIS65559 KSO65559 LCK65559 LMG65559 LWC65559 MFY65559 MPU65559 MZQ65559 NJM65559 NTI65559 ODE65559 ONA65559 OWW65559 PGS65559 PQO65559 QAK65559 QKG65559 QUC65559 RDY65559 RNU65559 RXQ65559 SHM65559 SRI65559 TBE65559 TLA65559 TUW65559 UES65559 UOO65559 UYK65559 VIG65559 VSC65559 WBY65559 WLU65559 WVQ65559 S131095 JE131095 TA131095 ACW131095 AMS131095 AWO131095 BGK131095 BQG131095 CAC131095 CJY131095 CTU131095 DDQ131095 DNM131095 DXI131095 EHE131095 ERA131095 FAW131095 FKS131095 FUO131095 GEK131095 GOG131095 GYC131095 HHY131095 HRU131095 IBQ131095 ILM131095 IVI131095 JFE131095 JPA131095 JYW131095 KIS131095 KSO131095 LCK131095 LMG131095 LWC131095 MFY131095 MPU131095 MZQ131095 NJM131095 NTI131095 ODE131095 ONA131095 OWW131095 PGS131095 PQO131095 QAK131095 QKG131095 QUC131095 RDY131095 RNU131095 RXQ131095 SHM131095 SRI131095 TBE131095 TLA131095 TUW131095 UES131095 UOO131095 UYK131095 VIG131095 VSC131095 WBY131095 WLU131095 WVQ131095 S196631 JE196631 TA196631 ACW196631 AMS196631 AWO196631 BGK196631 BQG196631 CAC196631 CJY196631 CTU196631 DDQ196631 DNM196631 DXI196631 EHE196631 ERA196631 FAW196631 FKS196631 FUO196631 GEK196631 GOG196631 GYC196631 HHY196631 HRU196631 IBQ196631 ILM196631 IVI196631 JFE196631 JPA196631 JYW196631 KIS196631 KSO196631 LCK196631 LMG196631 LWC196631 MFY196631 MPU196631 MZQ196631 NJM196631 NTI196631 ODE196631 ONA196631 OWW196631 PGS196631 PQO196631 QAK196631 QKG196631 QUC196631 RDY196631 RNU196631 RXQ196631 SHM196631 SRI196631 TBE196631 TLA196631 TUW196631 UES196631 UOO196631 UYK196631 VIG196631 VSC196631 WBY196631 WLU196631 WVQ196631 S262167 JE262167 TA262167 ACW262167 AMS262167 AWO262167 BGK262167 BQG262167 CAC262167 CJY262167 CTU262167 DDQ262167 DNM262167 DXI262167 EHE262167 ERA262167 FAW262167 FKS262167 FUO262167 GEK262167 GOG262167 GYC262167 HHY262167 HRU262167 IBQ262167 ILM262167 IVI262167 JFE262167 JPA262167 JYW262167 KIS262167 KSO262167 LCK262167 LMG262167 LWC262167 MFY262167 MPU262167 MZQ262167 NJM262167 NTI262167 ODE262167 ONA262167 OWW262167 PGS262167 PQO262167 QAK262167 QKG262167 QUC262167 RDY262167 RNU262167 RXQ262167 SHM262167 SRI262167 TBE262167 TLA262167 TUW262167 UES262167 UOO262167 UYK262167 VIG262167 VSC262167 WBY262167 WLU262167 WVQ262167 S327703 JE327703 TA327703 ACW327703 AMS327703 AWO327703 BGK327703 BQG327703 CAC327703 CJY327703 CTU327703 DDQ327703 DNM327703 DXI327703 EHE327703 ERA327703 FAW327703 FKS327703 FUO327703 GEK327703 GOG327703 GYC327703 HHY327703 HRU327703 IBQ327703 ILM327703 IVI327703 JFE327703 JPA327703 JYW327703 KIS327703 KSO327703 LCK327703 LMG327703 LWC327703 MFY327703 MPU327703 MZQ327703 NJM327703 NTI327703 ODE327703 ONA327703 OWW327703 PGS327703 PQO327703 QAK327703 QKG327703 QUC327703 RDY327703 RNU327703 RXQ327703 SHM327703 SRI327703 TBE327703 TLA327703 TUW327703 UES327703 UOO327703 UYK327703 VIG327703 VSC327703 WBY327703 WLU327703 WVQ327703 S393239 JE393239 TA393239 ACW393239 AMS393239 AWO393239 BGK393239 BQG393239 CAC393239 CJY393239 CTU393239 DDQ393239 DNM393239 DXI393239 EHE393239 ERA393239 FAW393239 FKS393239 FUO393239 GEK393239 GOG393239 GYC393239 HHY393239 HRU393239 IBQ393239 ILM393239 IVI393239 JFE393239 JPA393239 JYW393239 KIS393239 KSO393239 LCK393239 LMG393239 LWC393239 MFY393239 MPU393239 MZQ393239 NJM393239 NTI393239 ODE393239 ONA393239 OWW393239 PGS393239 PQO393239 QAK393239 QKG393239 QUC393239 RDY393239 RNU393239 RXQ393239 SHM393239 SRI393239 TBE393239 TLA393239 TUW393239 UES393239 UOO393239 UYK393239 VIG393239 VSC393239 WBY393239 WLU393239 WVQ393239 S458775 JE458775 TA458775 ACW458775 AMS458775 AWO458775 BGK458775 BQG458775 CAC458775 CJY458775 CTU458775 DDQ458775 DNM458775 DXI458775 EHE458775 ERA458775 FAW458775 FKS458775 FUO458775 GEK458775 GOG458775 GYC458775 HHY458775 HRU458775 IBQ458775 ILM458775 IVI458775 JFE458775 JPA458775 JYW458775 KIS458775 KSO458775 LCK458775 LMG458775 LWC458775 MFY458775 MPU458775 MZQ458775 NJM458775 NTI458775 ODE458775 ONA458775 OWW458775 PGS458775 PQO458775 QAK458775 QKG458775 QUC458775 RDY458775 RNU458775 RXQ458775 SHM458775 SRI458775 TBE458775 TLA458775 TUW458775 UES458775 UOO458775 UYK458775 VIG458775 VSC458775 WBY458775 WLU458775 WVQ458775 S524311 JE524311 TA524311 ACW524311 AMS524311 AWO524311 BGK524311 BQG524311 CAC524311 CJY524311 CTU524311 DDQ524311 DNM524311 DXI524311 EHE524311 ERA524311 FAW524311 FKS524311 FUO524311 GEK524311 GOG524311 GYC524311 HHY524311 HRU524311 IBQ524311 ILM524311 IVI524311 JFE524311 JPA524311 JYW524311 KIS524311 KSO524311 LCK524311 LMG524311 LWC524311 MFY524311 MPU524311 MZQ524311 NJM524311 NTI524311 ODE524311 ONA524311 OWW524311 PGS524311 PQO524311 QAK524311 QKG524311 QUC524311 RDY524311 RNU524311 RXQ524311 SHM524311 SRI524311 TBE524311 TLA524311 TUW524311 UES524311 UOO524311 UYK524311 VIG524311 VSC524311 WBY524311 WLU524311 WVQ524311 S589847 JE589847 TA589847 ACW589847 AMS589847 AWO589847 BGK589847 BQG589847 CAC589847 CJY589847 CTU589847 DDQ589847 DNM589847 DXI589847 EHE589847 ERA589847 FAW589847 FKS589847 FUO589847 GEK589847 GOG589847 GYC589847 HHY589847 HRU589847 IBQ589847 ILM589847 IVI589847 JFE589847 JPA589847 JYW589847 KIS589847 KSO589847 LCK589847 LMG589847 LWC589847 MFY589847 MPU589847 MZQ589847 NJM589847 NTI589847 ODE589847 ONA589847 OWW589847 PGS589847 PQO589847 QAK589847 QKG589847 QUC589847 RDY589847 RNU589847 RXQ589847 SHM589847 SRI589847 TBE589847 TLA589847 TUW589847 UES589847 UOO589847 UYK589847 VIG589847 VSC589847 WBY589847 WLU589847 WVQ589847 S655383 JE655383 TA655383 ACW655383 AMS655383 AWO655383 BGK655383 BQG655383 CAC655383 CJY655383 CTU655383 DDQ655383 DNM655383 DXI655383 EHE655383 ERA655383 FAW655383 FKS655383 FUO655383 GEK655383 GOG655383 GYC655383 HHY655383 HRU655383 IBQ655383 ILM655383 IVI655383 JFE655383 JPA655383 JYW655383 KIS655383 KSO655383 LCK655383 LMG655383 LWC655383 MFY655383 MPU655383 MZQ655383 NJM655383 NTI655383 ODE655383 ONA655383 OWW655383 PGS655383 PQO655383 QAK655383 QKG655383 QUC655383 RDY655383 RNU655383 RXQ655383 SHM655383 SRI655383 TBE655383 TLA655383 TUW655383 UES655383 UOO655383 UYK655383 VIG655383 VSC655383 WBY655383 WLU655383 WVQ655383 S720919 JE720919 TA720919 ACW720919 AMS720919 AWO720919 BGK720919 BQG720919 CAC720919 CJY720919 CTU720919 DDQ720919 DNM720919 DXI720919 EHE720919 ERA720919 FAW720919 FKS720919 FUO720919 GEK720919 GOG720919 GYC720919 HHY720919 HRU720919 IBQ720919 ILM720919 IVI720919 JFE720919 JPA720919 JYW720919 KIS720919 KSO720919 LCK720919 LMG720919 LWC720919 MFY720919 MPU720919 MZQ720919 NJM720919 NTI720919 ODE720919 ONA720919 OWW720919 PGS720919 PQO720919 QAK720919 QKG720919 QUC720919 RDY720919 RNU720919 RXQ720919 SHM720919 SRI720919 TBE720919 TLA720919 TUW720919 UES720919 UOO720919 UYK720919 VIG720919 VSC720919 WBY720919 WLU720919 WVQ720919 S786455 JE786455 TA786455 ACW786455 AMS786455 AWO786455 BGK786455 BQG786455 CAC786455 CJY786455 CTU786455 DDQ786455 DNM786455 DXI786455 EHE786455 ERA786455 FAW786455 FKS786455 FUO786455 GEK786455 GOG786455 GYC786455 HHY786455 HRU786455 IBQ786455 ILM786455 IVI786455 JFE786455 JPA786455 JYW786455 KIS786455 KSO786455 LCK786455 LMG786455 LWC786455 MFY786455 MPU786455 MZQ786455 NJM786455 NTI786455 ODE786455 ONA786455 OWW786455 PGS786455 PQO786455 QAK786455 QKG786455 QUC786455 RDY786455 RNU786455 RXQ786455 SHM786455 SRI786455 TBE786455 TLA786455 TUW786455 UES786455 UOO786455 UYK786455 VIG786455 VSC786455 WBY786455 WLU786455 WVQ786455 S851991 JE851991 TA851991 ACW851991 AMS851991 AWO851991 BGK851991 BQG851991 CAC851991 CJY851991 CTU851991 DDQ851991 DNM851991 DXI851991 EHE851991 ERA851991 FAW851991 FKS851991 FUO851991 GEK851991 GOG851991 GYC851991 HHY851991 HRU851991 IBQ851991 ILM851991 IVI851991 JFE851991 JPA851991 JYW851991 KIS851991 KSO851991 LCK851991 LMG851991 LWC851991 MFY851991 MPU851991 MZQ851991 NJM851991 NTI851991 ODE851991 ONA851991 OWW851991 PGS851991 PQO851991 QAK851991 QKG851991 QUC851991 RDY851991 RNU851991 RXQ851991 SHM851991 SRI851991 TBE851991 TLA851991 TUW851991 UES851991 UOO851991 UYK851991 VIG851991 VSC851991 WBY851991 WLU851991 WVQ851991 S917527 JE917527 TA917527 ACW917527 AMS917527 AWO917527 BGK917527 BQG917527 CAC917527 CJY917527 CTU917527 DDQ917527 DNM917527 DXI917527 EHE917527 ERA917527 FAW917527 FKS917527 FUO917527 GEK917527 GOG917527 GYC917527 HHY917527 HRU917527 IBQ917527 ILM917527 IVI917527 JFE917527 JPA917527 JYW917527 KIS917527 KSO917527 LCK917527 LMG917527 LWC917527 MFY917527 MPU917527 MZQ917527 NJM917527 NTI917527 ODE917527 ONA917527 OWW917527 PGS917527 PQO917527 QAK917527 QKG917527 QUC917527 RDY917527 RNU917527 RXQ917527 SHM917527 SRI917527 TBE917527 TLA917527 TUW917527 UES917527 UOO917527 UYK917527 VIG917527 VSC917527 WBY917527 WLU917527 WVQ917527 S983063 JE983063 TA983063 ACW983063 AMS983063 AWO983063 BGK983063 BQG983063 CAC983063 CJY983063 CTU983063 DDQ983063 DNM983063 DXI983063 EHE983063 ERA983063 FAW983063 FKS983063 FUO983063 GEK983063 GOG983063 GYC983063 HHY983063 HRU983063 IBQ983063 ILM983063 IVI983063 JFE983063 JPA983063 JYW983063 KIS983063 KSO983063 LCK983063 LMG983063 LWC983063 MFY983063 MPU983063 MZQ983063 NJM983063 NTI983063 ODE983063 ONA983063 OWW983063 PGS983063 PQO983063 QAK983063 QKG983063 QUC983063 RDY983063 RNU983063 RXQ983063 SHM983063 SRI983063 TBE983063 TLA983063 TUW983063 UES983063 UOO983063 UYK983063 VIG983063 VSC983063 WBY983063 WLU983063 TC23"/>
    <dataValidation type="decimal" allowBlank="1" showErrorMessage="1" errorTitle="Ошибка" error="Допускается ввод только действительных чисел!" sqref="ACU23:ACV23 AMQ23:AMR23 AWM23:AWN23 BGI23:BGJ23 BQE23:BQF23 CAA23:CAB23 CJW23:CJX23 CTS23:CTT23 DDO23:DDP23 DNK23:DNL23 DXG23:DXH23 EHC23:EHD23 EQY23:EQZ23 FAU23:FAV23 FKQ23:FKR23 FUM23:FUN23 GEI23:GEJ23 GOE23:GOF23 GYA23:GYB23 HHW23:HHX23 HRS23:HRT23 IBO23:IBP23 ILK23:ILL23 IVG23:IVH23 JFC23:JFD23 JOY23:JOZ23 JYU23:JYV23 KIQ23:KIR23 KSM23:KSN23 LCI23:LCJ23 LME23:LMF23 LWA23:LWB23 MFW23:MFX23 MPS23:MPT23 MZO23:MZP23 NJK23:NJL23 NTG23:NTH23 ODC23:ODD23 OMY23:OMZ23 OWU23:OWV23 PGQ23:PGR23 PQM23:PQN23 QAI23:QAJ23 QKE23:QKF23 QUA23:QUB23 RDW23:RDX23 RNS23:RNT23 RXO23:RXP23 SHK23:SHL23 SRG23:SRH23 TBC23:TBD23 TKY23:TKZ23 TUU23:TUV23 UEQ23:UER23 UOM23:UON23 UYI23:UYJ23 VIE23:VIF23 VSA23:VSB23 WBW23:WBX23 WLS23:WLT23 WVO23:WVP23 Q23:R23 JC23:JD23 WVO983063:WVP983063 Q65559:R65559 JC65559:JD65559 SY65559:SZ65559 ACU65559:ACV65559 AMQ65559:AMR65559 AWM65559:AWN65559 BGI65559:BGJ65559 BQE65559:BQF65559 CAA65559:CAB65559 CJW65559:CJX65559 CTS65559:CTT65559 DDO65559:DDP65559 DNK65559:DNL65559 DXG65559:DXH65559 EHC65559:EHD65559 EQY65559:EQZ65559 FAU65559:FAV65559 FKQ65559:FKR65559 FUM65559:FUN65559 GEI65559:GEJ65559 GOE65559:GOF65559 GYA65559:GYB65559 HHW65559:HHX65559 HRS65559:HRT65559 IBO65559:IBP65559 ILK65559:ILL65559 IVG65559:IVH65559 JFC65559:JFD65559 JOY65559:JOZ65559 JYU65559:JYV65559 KIQ65559:KIR65559 KSM65559:KSN65559 LCI65559:LCJ65559 LME65559:LMF65559 LWA65559:LWB65559 MFW65559:MFX65559 MPS65559:MPT65559 MZO65559:MZP65559 NJK65559:NJL65559 NTG65559:NTH65559 ODC65559:ODD65559 OMY65559:OMZ65559 OWU65559:OWV65559 PGQ65559:PGR65559 PQM65559:PQN65559 QAI65559:QAJ65559 QKE65559:QKF65559 QUA65559:QUB65559 RDW65559:RDX65559 RNS65559:RNT65559 RXO65559:RXP65559 SHK65559:SHL65559 SRG65559:SRH65559 TBC65559:TBD65559 TKY65559:TKZ65559 TUU65559:TUV65559 UEQ65559:UER65559 UOM65559:UON65559 UYI65559:UYJ65559 VIE65559:VIF65559 VSA65559:VSB65559 WBW65559:WBX65559 WLS65559:WLT65559 WVO65559:WVP65559 Q131095:R131095 JC131095:JD131095 SY131095:SZ131095 ACU131095:ACV131095 AMQ131095:AMR131095 AWM131095:AWN131095 BGI131095:BGJ131095 BQE131095:BQF131095 CAA131095:CAB131095 CJW131095:CJX131095 CTS131095:CTT131095 DDO131095:DDP131095 DNK131095:DNL131095 DXG131095:DXH131095 EHC131095:EHD131095 EQY131095:EQZ131095 FAU131095:FAV131095 FKQ131095:FKR131095 FUM131095:FUN131095 GEI131095:GEJ131095 GOE131095:GOF131095 GYA131095:GYB131095 HHW131095:HHX131095 HRS131095:HRT131095 IBO131095:IBP131095 ILK131095:ILL131095 IVG131095:IVH131095 JFC131095:JFD131095 JOY131095:JOZ131095 JYU131095:JYV131095 KIQ131095:KIR131095 KSM131095:KSN131095 LCI131095:LCJ131095 LME131095:LMF131095 LWA131095:LWB131095 MFW131095:MFX131095 MPS131095:MPT131095 MZO131095:MZP131095 NJK131095:NJL131095 NTG131095:NTH131095 ODC131095:ODD131095 OMY131095:OMZ131095 OWU131095:OWV131095 PGQ131095:PGR131095 PQM131095:PQN131095 QAI131095:QAJ131095 QKE131095:QKF131095 QUA131095:QUB131095 RDW131095:RDX131095 RNS131095:RNT131095 RXO131095:RXP131095 SHK131095:SHL131095 SRG131095:SRH131095 TBC131095:TBD131095 TKY131095:TKZ131095 TUU131095:TUV131095 UEQ131095:UER131095 UOM131095:UON131095 UYI131095:UYJ131095 VIE131095:VIF131095 VSA131095:VSB131095 WBW131095:WBX131095 WLS131095:WLT131095 WVO131095:WVP131095 Q196631:R196631 JC196631:JD196631 SY196631:SZ196631 ACU196631:ACV196631 AMQ196631:AMR196631 AWM196631:AWN196631 BGI196631:BGJ196631 BQE196631:BQF196631 CAA196631:CAB196631 CJW196631:CJX196631 CTS196631:CTT196631 DDO196631:DDP196631 DNK196631:DNL196631 DXG196631:DXH196631 EHC196631:EHD196631 EQY196631:EQZ196631 FAU196631:FAV196631 FKQ196631:FKR196631 FUM196631:FUN196631 GEI196631:GEJ196631 GOE196631:GOF196631 GYA196631:GYB196631 HHW196631:HHX196631 HRS196631:HRT196631 IBO196631:IBP196631 ILK196631:ILL196631 IVG196631:IVH196631 JFC196631:JFD196631 JOY196631:JOZ196631 JYU196631:JYV196631 KIQ196631:KIR196631 KSM196631:KSN196631 LCI196631:LCJ196631 LME196631:LMF196631 LWA196631:LWB196631 MFW196631:MFX196631 MPS196631:MPT196631 MZO196631:MZP196631 NJK196631:NJL196631 NTG196631:NTH196631 ODC196631:ODD196631 OMY196631:OMZ196631 OWU196631:OWV196631 PGQ196631:PGR196631 PQM196631:PQN196631 QAI196631:QAJ196631 QKE196631:QKF196631 QUA196631:QUB196631 RDW196631:RDX196631 RNS196631:RNT196631 RXO196631:RXP196631 SHK196631:SHL196631 SRG196631:SRH196631 TBC196631:TBD196631 TKY196631:TKZ196631 TUU196631:TUV196631 UEQ196631:UER196631 UOM196631:UON196631 UYI196631:UYJ196631 VIE196631:VIF196631 VSA196631:VSB196631 WBW196631:WBX196631 WLS196631:WLT196631 WVO196631:WVP196631 Q262167:R262167 JC262167:JD262167 SY262167:SZ262167 ACU262167:ACV262167 AMQ262167:AMR262167 AWM262167:AWN262167 BGI262167:BGJ262167 BQE262167:BQF262167 CAA262167:CAB262167 CJW262167:CJX262167 CTS262167:CTT262167 DDO262167:DDP262167 DNK262167:DNL262167 DXG262167:DXH262167 EHC262167:EHD262167 EQY262167:EQZ262167 FAU262167:FAV262167 FKQ262167:FKR262167 FUM262167:FUN262167 GEI262167:GEJ262167 GOE262167:GOF262167 GYA262167:GYB262167 HHW262167:HHX262167 HRS262167:HRT262167 IBO262167:IBP262167 ILK262167:ILL262167 IVG262167:IVH262167 JFC262167:JFD262167 JOY262167:JOZ262167 JYU262167:JYV262167 KIQ262167:KIR262167 KSM262167:KSN262167 LCI262167:LCJ262167 LME262167:LMF262167 LWA262167:LWB262167 MFW262167:MFX262167 MPS262167:MPT262167 MZO262167:MZP262167 NJK262167:NJL262167 NTG262167:NTH262167 ODC262167:ODD262167 OMY262167:OMZ262167 OWU262167:OWV262167 PGQ262167:PGR262167 PQM262167:PQN262167 QAI262167:QAJ262167 QKE262167:QKF262167 QUA262167:QUB262167 RDW262167:RDX262167 RNS262167:RNT262167 RXO262167:RXP262167 SHK262167:SHL262167 SRG262167:SRH262167 TBC262167:TBD262167 TKY262167:TKZ262167 TUU262167:TUV262167 UEQ262167:UER262167 UOM262167:UON262167 UYI262167:UYJ262167 VIE262167:VIF262167 VSA262167:VSB262167 WBW262167:WBX262167 WLS262167:WLT262167 WVO262167:WVP262167 Q327703:R327703 JC327703:JD327703 SY327703:SZ327703 ACU327703:ACV327703 AMQ327703:AMR327703 AWM327703:AWN327703 BGI327703:BGJ327703 BQE327703:BQF327703 CAA327703:CAB327703 CJW327703:CJX327703 CTS327703:CTT327703 DDO327703:DDP327703 DNK327703:DNL327703 DXG327703:DXH327703 EHC327703:EHD327703 EQY327703:EQZ327703 FAU327703:FAV327703 FKQ327703:FKR327703 FUM327703:FUN327703 GEI327703:GEJ327703 GOE327703:GOF327703 GYA327703:GYB327703 HHW327703:HHX327703 HRS327703:HRT327703 IBO327703:IBP327703 ILK327703:ILL327703 IVG327703:IVH327703 JFC327703:JFD327703 JOY327703:JOZ327703 JYU327703:JYV327703 KIQ327703:KIR327703 KSM327703:KSN327703 LCI327703:LCJ327703 LME327703:LMF327703 LWA327703:LWB327703 MFW327703:MFX327703 MPS327703:MPT327703 MZO327703:MZP327703 NJK327703:NJL327703 NTG327703:NTH327703 ODC327703:ODD327703 OMY327703:OMZ327703 OWU327703:OWV327703 PGQ327703:PGR327703 PQM327703:PQN327703 QAI327703:QAJ327703 QKE327703:QKF327703 QUA327703:QUB327703 RDW327703:RDX327703 RNS327703:RNT327703 RXO327703:RXP327703 SHK327703:SHL327703 SRG327703:SRH327703 TBC327703:TBD327703 TKY327703:TKZ327703 TUU327703:TUV327703 UEQ327703:UER327703 UOM327703:UON327703 UYI327703:UYJ327703 VIE327703:VIF327703 VSA327703:VSB327703 WBW327703:WBX327703 WLS327703:WLT327703 WVO327703:WVP327703 Q393239:R393239 JC393239:JD393239 SY393239:SZ393239 ACU393239:ACV393239 AMQ393239:AMR393239 AWM393239:AWN393239 BGI393239:BGJ393239 BQE393239:BQF393239 CAA393239:CAB393239 CJW393239:CJX393239 CTS393239:CTT393239 DDO393239:DDP393239 DNK393239:DNL393239 DXG393239:DXH393239 EHC393239:EHD393239 EQY393239:EQZ393239 FAU393239:FAV393239 FKQ393239:FKR393239 FUM393239:FUN393239 GEI393239:GEJ393239 GOE393239:GOF393239 GYA393239:GYB393239 HHW393239:HHX393239 HRS393239:HRT393239 IBO393239:IBP393239 ILK393239:ILL393239 IVG393239:IVH393239 JFC393239:JFD393239 JOY393239:JOZ393239 JYU393239:JYV393239 KIQ393239:KIR393239 KSM393239:KSN393239 LCI393239:LCJ393239 LME393239:LMF393239 LWA393239:LWB393239 MFW393239:MFX393239 MPS393239:MPT393239 MZO393239:MZP393239 NJK393239:NJL393239 NTG393239:NTH393239 ODC393239:ODD393239 OMY393239:OMZ393239 OWU393239:OWV393239 PGQ393239:PGR393239 PQM393239:PQN393239 QAI393239:QAJ393239 QKE393239:QKF393239 QUA393239:QUB393239 RDW393239:RDX393239 RNS393239:RNT393239 RXO393239:RXP393239 SHK393239:SHL393239 SRG393239:SRH393239 TBC393239:TBD393239 TKY393239:TKZ393239 TUU393239:TUV393239 UEQ393239:UER393239 UOM393239:UON393239 UYI393239:UYJ393239 VIE393239:VIF393239 VSA393239:VSB393239 WBW393239:WBX393239 WLS393239:WLT393239 WVO393239:WVP393239 Q458775:R458775 JC458775:JD458775 SY458775:SZ458775 ACU458775:ACV458775 AMQ458775:AMR458775 AWM458775:AWN458775 BGI458775:BGJ458775 BQE458775:BQF458775 CAA458775:CAB458775 CJW458775:CJX458775 CTS458775:CTT458775 DDO458775:DDP458775 DNK458775:DNL458775 DXG458775:DXH458775 EHC458775:EHD458775 EQY458775:EQZ458775 FAU458775:FAV458775 FKQ458775:FKR458775 FUM458775:FUN458775 GEI458775:GEJ458775 GOE458775:GOF458775 GYA458775:GYB458775 HHW458775:HHX458775 HRS458775:HRT458775 IBO458775:IBP458775 ILK458775:ILL458775 IVG458775:IVH458775 JFC458775:JFD458775 JOY458775:JOZ458775 JYU458775:JYV458775 KIQ458775:KIR458775 KSM458775:KSN458775 LCI458775:LCJ458775 LME458775:LMF458775 LWA458775:LWB458775 MFW458775:MFX458775 MPS458775:MPT458775 MZO458775:MZP458775 NJK458775:NJL458775 NTG458775:NTH458775 ODC458775:ODD458775 OMY458775:OMZ458775 OWU458775:OWV458775 PGQ458775:PGR458775 PQM458775:PQN458775 QAI458775:QAJ458775 QKE458775:QKF458775 QUA458775:QUB458775 RDW458775:RDX458775 RNS458775:RNT458775 RXO458775:RXP458775 SHK458775:SHL458775 SRG458775:SRH458775 TBC458775:TBD458775 TKY458775:TKZ458775 TUU458775:TUV458775 UEQ458775:UER458775 UOM458775:UON458775 UYI458775:UYJ458775 VIE458775:VIF458775 VSA458775:VSB458775 WBW458775:WBX458775 WLS458775:WLT458775 WVO458775:WVP458775 Q524311:R524311 JC524311:JD524311 SY524311:SZ524311 ACU524311:ACV524311 AMQ524311:AMR524311 AWM524311:AWN524311 BGI524311:BGJ524311 BQE524311:BQF524311 CAA524311:CAB524311 CJW524311:CJX524311 CTS524311:CTT524311 DDO524311:DDP524311 DNK524311:DNL524311 DXG524311:DXH524311 EHC524311:EHD524311 EQY524311:EQZ524311 FAU524311:FAV524311 FKQ524311:FKR524311 FUM524311:FUN524311 GEI524311:GEJ524311 GOE524311:GOF524311 GYA524311:GYB524311 HHW524311:HHX524311 HRS524311:HRT524311 IBO524311:IBP524311 ILK524311:ILL524311 IVG524311:IVH524311 JFC524311:JFD524311 JOY524311:JOZ524311 JYU524311:JYV524311 KIQ524311:KIR524311 KSM524311:KSN524311 LCI524311:LCJ524311 LME524311:LMF524311 LWA524311:LWB524311 MFW524311:MFX524311 MPS524311:MPT524311 MZO524311:MZP524311 NJK524311:NJL524311 NTG524311:NTH524311 ODC524311:ODD524311 OMY524311:OMZ524311 OWU524311:OWV524311 PGQ524311:PGR524311 PQM524311:PQN524311 QAI524311:QAJ524311 QKE524311:QKF524311 QUA524311:QUB524311 RDW524311:RDX524311 RNS524311:RNT524311 RXO524311:RXP524311 SHK524311:SHL524311 SRG524311:SRH524311 TBC524311:TBD524311 TKY524311:TKZ524311 TUU524311:TUV524311 UEQ524311:UER524311 UOM524311:UON524311 UYI524311:UYJ524311 VIE524311:VIF524311 VSA524311:VSB524311 WBW524311:WBX524311 WLS524311:WLT524311 WVO524311:WVP524311 Q589847:R589847 JC589847:JD589847 SY589847:SZ589847 ACU589847:ACV589847 AMQ589847:AMR589847 AWM589847:AWN589847 BGI589847:BGJ589847 BQE589847:BQF589847 CAA589847:CAB589847 CJW589847:CJX589847 CTS589847:CTT589847 DDO589847:DDP589847 DNK589847:DNL589847 DXG589847:DXH589847 EHC589847:EHD589847 EQY589847:EQZ589847 FAU589847:FAV589847 FKQ589847:FKR589847 FUM589847:FUN589847 GEI589847:GEJ589847 GOE589847:GOF589847 GYA589847:GYB589847 HHW589847:HHX589847 HRS589847:HRT589847 IBO589847:IBP589847 ILK589847:ILL589847 IVG589847:IVH589847 JFC589847:JFD589847 JOY589847:JOZ589847 JYU589847:JYV589847 KIQ589847:KIR589847 KSM589847:KSN589847 LCI589847:LCJ589847 LME589847:LMF589847 LWA589847:LWB589847 MFW589847:MFX589847 MPS589847:MPT589847 MZO589847:MZP589847 NJK589847:NJL589847 NTG589847:NTH589847 ODC589847:ODD589847 OMY589847:OMZ589847 OWU589847:OWV589847 PGQ589847:PGR589847 PQM589847:PQN589847 QAI589847:QAJ589847 QKE589847:QKF589847 QUA589847:QUB589847 RDW589847:RDX589847 RNS589847:RNT589847 RXO589847:RXP589847 SHK589847:SHL589847 SRG589847:SRH589847 TBC589847:TBD589847 TKY589847:TKZ589847 TUU589847:TUV589847 UEQ589847:UER589847 UOM589847:UON589847 UYI589847:UYJ589847 VIE589847:VIF589847 VSA589847:VSB589847 WBW589847:WBX589847 WLS589847:WLT589847 WVO589847:WVP589847 Q655383:R655383 JC655383:JD655383 SY655383:SZ655383 ACU655383:ACV655383 AMQ655383:AMR655383 AWM655383:AWN655383 BGI655383:BGJ655383 BQE655383:BQF655383 CAA655383:CAB655383 CJW655383:CJX655383 CTS655383:CTT655383 DDO655383:DDP655383 DNK655383:DNL655383 DXG655383:DXH655383 EHC655383:EHD655383 EQY655383:EQZ655383 FAU655383:FAV655383 FKQ655383:FKR655383 FUM655383:FUN655383 GEI655383:GEJ655383 GOE655383:GOF655383 GYA655383:GYB655383 HHW655383:HHX655383 HRS655383:HRT655383 IBO655383:IBP655383 ILK655383:ILL655383 IVG655383:IVH655383 JFC655383:JFD655383 JOY655383:JOZ655383 JYU655383:JYV655383 KIQ655383:KIR655383 KSM655383:KSN655383 LCI655383:LCJ655383 LME655383:LMF655383 LWA655383:LWB655383 MFW655383:MFX655383 MPS655383:MPT655383 MZO655383:MZP655383 NJK655383:NJL655383 NTG655383:NTH655383 ODC655383:ODD655383 OMY655383:OMZ655383 OWU655383:OWV655383 PGQ655383:PGR655383 PQM655383:PQN655383 QAI655383:QAJ655383 QKE655383:QKF655383 QUA655383:QUB655383 RDW655383:RDX655383 RNS655383:RNT655383 RXO655383:RXP655383 SHK655383:SHL655383 SRG655383:SRH655383 TBC655383:TBD655383 TKY655383:TKZ655383 TUU655383:TUV655383 UEQ655383:UER655383 UOM655383:UON655383 UYI655383:UYJ655383 VIE655383:VIF655383 VSA655383:VSB655383 WBW655383:WBX655383 WLS655383:WLT655383 WVO655383:WVP655383 Q720919:R720919 JC720919:JD720919 SY720919:SZ720919 ACU720919:ACV720919 AMQ720919:AMR720919 AWM720919:AWN720919 BGI720919:BGJ720919 BQE720919:BQF720919 CAA720919:CAB720919 CJW720919:CJX720919 CTS720919:CTT720919 DDO720919:DDP720919 DNK720919:DNL720919 DXG720919:DXH720919 EHC720919:EHD720919 EQY720919:EQZ720919 FAU720919:FAV720919 FKQ720919:FKR720919 FUM720919:FUN720919 GEI720919:GEJ720919 GOE720919:GOF720919 GYA720919:GYB720919 HHW720919:HHX720919 HRS720919:HRT720919 IBO720919:IBP720919 ILK720919:ILL720919 IVG720919:IVH720919 JFC720919:JFD720919 JOY720919:JOZ720919 JYU720919:JYV720919 KIQ720919:KIR720919 KSM720919:KSN720919 LCI720919:LCJ720919 LME720919:LMF720919 LWA720919:LWB720919 MFW720919:MFX720919 MPS720919:MPT720919 MZO720919:MZP720919 NJK720919:NJL720919 NTG720919:NTH720919 ODC720919:ODD720919 OMY720919:OMZ720919 OWU720919:OWV720919 PGQ720919:PGR720919 PQM720919:PQN720919 QAI720919:QAJ720919 QKE720919:QKF720919 QUA720919:QUB720919 RDW720919:RDX720919 RNS720919:RNT720919 RXO720919:RXP720919 SHK720919:SHL720919 SRG720919:SRH720919 TBC720919:TBD720919 TKY720919:TKZ720919 TUU720919:TUV720919 UEQ720919:UER720919 UOM720919:UON720919 UYI720919:UYJ720919 VIE720919:VIF720919 VSA720919:VSB720919 WBW720919:WBX720919 WLS720919:WLT720919 WVO720919:WVP720919 Q786455:R786455 JC786455:JD786455 SY786455:SZ786455 ACU786455:ACV786455 AMQ786455:AMR786455 AWM786455:AWN786455 BGI786455:BGJ786455 BQE786455:BQF786455 CAA786455:CAB786455 CJW786455:CJX786455 CTS786455:CTT786455 DDO786455:DDP786455 DNK786455:DNL786455 DXG786455:DXH786455 EHC786455:EHD786455 EQY786455:EQZ786455 FAU786455:FAV786455 FKQ786455:FKR786455 FUM786455:FUN786455 GEI786455:GEJ786455 GOE786455:GOF786455 GYA786455:GYB786455 HHW786455:HHX786455 HRS786455:HRT786455 IBO786455:IBP786455 ILK786455:ILL786455 IVG786455:IVH786455 JFC786455:JFD786455 JOY786455:JOZ786455 JYU786455:JYV786455 KIQ786455:KIR786455 KSM786455:KSN786455 LCI786455:LCJ786455 LME786455:LMF786455 LWA786455:LWB786455 MFW786455:MFX786455 MPS786455:MPT786455 MZO786455:MZP786455 NJK786455:NJL786455 NTG786455:NTH786455 ODC786455:ODD786455 OMY786455:OMZ786455 OWU786455:OWV786455 PGQ786455:PGR786455 PQM786455:PQN786455 QAI786455:QAJ786455 QKE786455:QKF786455 QUA786455:QUB786455 RDW786455:RDX786455 RNS786455:RNT786455 RXO786455:RXP786455 SHK786455:SHL786455 SRG786455:SRH786455 TBC786455:TBD786455 TKY786455:TKZ786455 TUU786455:TUV786455 UEQ786455:UER786455 UOM786455:UON786455 UYI786455:UYJ786455 VIE786455:VIF786455 VSA786455:VSB786455 WBW786455:WBX786455 WLS786455:WLT786455 WVO786455:WVP786455 Q851991:R851991 JC851991:JD851991 SY851991:SZ851991 ACU851991:ACV851991 AMQ851991:AMR851991 AWM851991:AWN851991 BGI851991:BGJ851991 BQE851991:BQF851991 CAA851991:CAB851991 CJW851991:CJX851991 CTS851991:CTT851991 DDO851991:DDP851991 DNK851991:DNL851991 DXG851991:DXH851991 EHC851991:EHD851991 EQY851991:EQZ851991 FAU851991:FAV851991 FKQ851991:FKR851991 FUM851991:FUN851991 GEI851991:GEJ851991 GOE851991:GOF851991 GYA851991:GYB851991 HHW851991:HHX851991 HRS851991:HRT851991 IBO851991:IBP851991 ILK851991:ILL851991 IVG851991:IVH851991 JFC851991:JFD851991 JOY851991:JOZ851991 JYU851991:JYV851991 KIQ851991:KIR851991 KSM851991:KSN851991 LCI851991:LCJ851991 LME851991:LMF851991 LWA851991:LWB851991 MFW851991:MFX851991 MPS851991:MPT851991 MZO851991:MZP851991 NJK851991:NJL851991 NTG851991:NTH851991 ODC851991:ODD851991 OMY851991:OMZ851991 OWU851991:OWV851991 PGQ851991:PGR851991 PQM851991:PQN851991 QAI851991:QAJ851991 QKE851991:QKF851991 QUA851991:QUB851991 RDW851991:RDX851991 RNS851991:RNT851991 RXO851991:RXP851991 SHK851991:SHL851991 SRG851991:SRH851991 TBC851991:TBD851991 TKY851991:TKZ851991 TUU851991:TUV851991 UEQ851991:UER851991 UOM851991:UON851991 UYI851991:UYJ851991 VIE851991:VIF851991 VSA851991:VSB851991 WBW851991:WBX851991 WLS851991:WLT851991 WVO851991:WVP851991 Q917527:R917527 JC917527:JD917527 SY917527:SZ917527 ACU917527:ACV917527 AMQ917527:AMR917527 AWM917527:AWN917527 BGI917527:BGJ917527 BQE917527:BQF917527 CAA917527:CAB917527 CJW917527:CJX917527 CTS917527:CTT917527 DDO917527:DDP917527 DNK917527:DNL917527 DXG917527:DXH917527 EHC917527:EHD917527 EQY917527:EQZ917527 FAU917527:FAV917527 FKQ917527:FKR917527 FUM917527:FUN917527 GEI917527:GEJ917527 GOE917527:GOF917527 GYA917527:GYB917527 HHW917527:HHX917527 HRS917527:HRT917527 IBO917527:IBP917527 ILK917527:ILL917527 IVG917527:IVH917527 JFC917527:JFD917527 JOY917527:JOZ917527 JYU917527:JYV917527 KIQ917527:KIR917527 KSM917527:KSN917527 LCI917527:LCJ917527 LME917527:LMF917527 LWA917527:LWB917527 MFW917527:MFX917527 MPS917527:MPT917527 MZO917527:MZP917527 NJK917527:NJL917527 NTG917527:NTH917527 ODC917527:ODD917527 OMY917527:OMZ917527 OWU917527:OWV917527 PGQ917527:PGR917527 PQM917527:PQN917527 QAI917527:QAJ917527 QKE917527:QKF917527 QUA917527:QUB917527 RDW917527:RDX917527 RNS917527:RNT917527 RXO917527:RXP917527 SHK917527:SHL917527 SRG917527:SRH917527 TBC917527:TBD917527 TKY917527:TKZ917527 TUU917527:TUV917527 UEQ917527:UER917527 UOM917527:UON917527 UYI917527:UYJ917527 VIE917527:VIF917527 VSA917527:VSB917527 WBW917527:WBX917527 WLS917527:WLT917527 WVO917527:WVP917527 Q983063:R983063 JC983063:JD983063 SY983063:SZ983063 ACU983063:ACV983063 AMQ983063:AMR983063 AWM983063:AWN983063 BGI983063:BGJ983063 BQE983063:BQF983063 CAA983063:CAB983063 CJW983063:CJX983063 CTS983063:CTT983063 DDO983063:DDP983063 DNK983063:DNL983063 DXG983063:DXH983063 EHC983063:EHD983063 EQY983063:EQZ983063 FAU983063:FAV983063 FKQ983063:FKR983063 FUM983063:FUN983063 GEI983063:GEJ983063 GOE983063:GOF983063 GYA983063:GYB983063 HHW983063:HHX983063 HRS983063:HRT983063 IBO983063:IBP983063 ILK983063:ILL983063 IVG983063:IVH983063 JFC983063:JFD983063 JOY983063:JOZ983063 JYU983063:JYV983063 KIQ983063:KIR983063 KSM983063:KSN983063 LCI983063:LCJ983063 LME983063:LMF983063 LWA983063:LWB983063 MFW983063:MFX983063 MPS983063:MPT983063 MZO983063:MZP983063 NJK983063:NJL983063 NTG983063:NTH983063 ODC983063:ODD983063 OMY983063:OMZ983063 OWU983063:OWV983063 PGQ983063:PGR983063 PQM983063:PQN983063 QAI983063:QAJ983063 QKE983063:QKF983063 QUA983063:QUB983063 RDW983063:RDX983063 RNS983063:RNT983063 RXO983063:RXP983063 SHK983063:SHL983063 SRG983063:SRH983063 TBC983063:TBD983063 TKY983063:TKZ983063 TUU983063:TUV983063 UEQ983063:UER983063 UOM983063:UON983063 UYI983063:UYJ983063 VIE983063:VIF983063 VSA983063:VSB983063 WBW983063:WBX983063 WLS983063:WLT983063 SY23:SZ23">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CX23 AMT23 AWP23 BGL23 BQH23 CAD23 CJZ23 CTV23 DDR23 DNN23 DXJ23 EHF23 ERB23 FAX23 FKT23 FUP23 GEL23 GOH23 GYD23 HHZ23 HRV23 IBR23 ILN23 IVJ23 JFF23 JPB23 JYX23 KIT23 KSP23 LCL23 LMH23 LWD23 MFZ23 MPV23 MZR23 NJN23 NTJ23 ODF23 ONB23 OWX23 PGT23 PQP23 QAL23 QKH23 QUD23 RDZ23 RNV23 RXR23 SHN23 SRJ23 TBF23 TLB23 TUX23 UET23 UOP23 UYL23 VIH23 VSD23 WBZ23 WLV23 WVR23 JH23 TD23 V131095 T65559 JF65559 TB65559 ACX65559 AMT65559 AWP65559 BGL65559 BQH65559 CAD65559 CJZ65559 CTV65559 DDR65559 DNN65559 DXJ65559 EHF65559 ERB65559 FAX65559 FKT65559 FUP65559 GEL65559 GOH65559 GYD65559 HHZ65559 HRV65559 IBR65559 ILN65559 IVJ65559 JFF65559 JPB65559 JYX65559 KIT65559 KSP65559 LCL65559 LMH65559 LWD65559 MFZ65559 MPV65559 MZR65559 NJN65559 NTJ65559 ODF65559 ONB65559 OWX65559 PGT65559 PQP65559 QAL65559 QKH65559 QUD65559 RDZ65559 RNV65559 RXR65559 SHN65559 SRJ65559 TBF65559 TLB65559 TUX65559 UET65559 UOP65559 UYL65559 VIH65559 VSD65559 WBZ65559 WLV65559 WVR65559 T131095 JF131095 TB131095 ACX131095 AMT131095 AWP131095 BGL131095 BQH131095 CAD131095 CJZ131095 CTV131095 DDR131095 DNN131095 DXJ131095 EHF131095 ERB131095 FAX131095 FKT131095 FUP131095 GEL131095 GOH131095 GYD131095 HHZ131095 HRV131095 IBR131095 ILN131095 IVJ131095 JFF131095 JPB131095 JYX131095 KIT131095 KSP131095 LCL131095 LMH131095 LWD131095 MFZ131095 MPV131095 MZR131095 NJN131095 NTJ131095 ODF131095 ONB131095 OWX131095 PGT131095 PQP131095 QAL131095 QKH131095 QUD131095 RDZ131095 RNV131095 RXR131095 SHN131095 SRJ131095 TBF131095 TLB131095 TUX131095 UET131095 UOP131095 UYL131095 VIH131095 VSD131095 WBZ131095 WLV131095 WVR131095 T196631 JF196631 TB196631 ACX196631 AMT196631 AWP196631 BGL196631 BQH196631 CAD196631 CJZ196631 CTV196631 DDR196631 DNN196631 DXJ196631 EHF196631 ERB196631 FAX196631 FKT196631 FUP196631 GEL196631 GOH196631 GYD196631 HHZ196631 HRV196631 IBR196631 ILN196631 IVJ196631 JFF196631 JPB196631 JYX196631 KIT196631 KSP196631 LCL196631 LMH196631 LWD196631 MFZ196631 MPV196631 MZR196631 NJN196631 NTJ196631 ODF196631 ONB196631 OWX196631 PGT196631 PQP196631 QAL196631 QKH196631 QUD196631 RDZ196631 RNV196631 RXR196631 SHN196631 SRJ196631 TBF196631 TLB196631 TUX196631 UET196631 UOP196631 UYL196631 VIH196631 VSD196631 WBZ196631 WLV196631 WVR196631 T262167 JF262167 TB262167 ACX262167 AMT262167 AWP262167 BGL262167 BQH262167 CAD262167 CJZ262167 CTV262167 DDR262167 DNN262167 DXJ262167 EHF262167 ERB262167 FAX262167 FKT262167 FUP262167 GEL262167 GOH262167 GYD262167 HHZ262167 HRV262167 IBR262167 ILN262167 IVJ262167 JFF262167 JPB262167 JYX262167 KIT262167 KSP262167 LCL262167 LMH262167 LWD262167 MFZ262167 MPV262167 MZR262167 NJN262167 NTJ262167 ODF262167 ONB262167 OWX262167 PGT262167 PQP262167 QAL262167 QKH262167 QUD262167 RDZ262167 RNV262167 RXR262167 SHN262167 SRJ262167 TBF262167 TLB262167 TUX262167 UET262167 UOP262167 UYL262167 VIH262167 VSD262167 WBZ262167 WLV262167 WVR262167 T327703 JF327703 TB327703 ACX327703 AMT327703 AWP327703 BGL327703 BQH327703 CAD327703 CJZ327703 CTV327703 DDR327703 DNN327703 DXJ327703 EHF327703 ERB327703 FAX327703 FKT327703 FUP327703 GEL327703 GOH327703 GYD327703 HHZ327703 HRV327703 IBR327703 ILN327703 IVJ327703 JFF327703 JPB327703 JYX327703 KIT327703 KSP327703 LCL327703 LMH327703 LWD327703 MFZ327703 MPV327703 MZR327703 NJN327703 NTJ327703 ODF327703 ONB327703 OWX327703 PGT327703 PQP327703 QAL327703 QKH327703 QUD327703 RDZ327703 RNV327703 RXR327703 SHN327703 SRJ327703 TBF327703 TLB327703 TUX327703 UET327703 UOP327703 UYL327703 VIH327703 VSD327703 WBZ327703 WLV327703 WVR327703 T393239 JF393239 TB393239 ACX393239 AMT393239 AWP393239 BGL393239 BQH393239 CAD393239 CJZ393239 CTV393239 DDR393239 DNN393239 DXJ393239 EHF393239 ERB393239 FAX393239 FKT393239 FUP393239 GEL393239 GOH393239 GYD393239 HHZ393239 HRV393239 IBR393239 ILN393239 IVJ393239 JFF393239 JPB393239 JYX393239 KIT393239 KSP393239 LCL393239 LMH393239 LWD393239 MFZ393239 MPV393239 MZR393239 NJN393239 NTJ393239 ODF393239 ONB393239 OWX393239 PGT393239 PQP393239 QAL393239 QKH393239 QUD393239 RDZ393239 RNV393239 RXR393239 SHN393239 SRJ393239 TBF393239 TLB393239 TUX393239 UET393239 UOP393239 UYL393239 VIH393239 VSD393239 WBZ393239 WLV393239 WVR393239 T458775 JF458775 TB458775 ACX458775 AMT458775 AWP458775 BGL458775 BQH458775 CAD458775 CJZ458775 CTV458775 DDR458775 DNN458775 DXJ458775 EHF458775 ERB458775 FAX458775 FKT458775 FUP458775 GEL458775 GOH458775 GYD458775 HHZ458775 HRV458775 IBR458775 ILN458775 IVJ458775 JFF458775 JPB458775 JYX458775 KIT458775 KSP458775 LCL458775 LMH458775 LWD458775 MFZ458775 MPV458775 MZR458775 NJN458775 NTJ458775 ODF458775 ONB458775 OWX458775 PGT458775 PQP458775 QAL458775 QKH458775 QUD458775 RDZ458775 RNV458775 RXR458775 SHN458775 SRJ458775 TBF458775 TLB458775 TUX458775 UET458775 UOP458775 UYL458775 VIH458775 VSD458775 WBZ458775 WLV458775 WVR458775 T524311 JF524311 TB524311 ACX524311 AMT524311 AWP524311 BGL524311 BQH524311 CAD524311 CJZ524311 CTV524311 DDR524311 DNN524311 DXJ524311 EHF524311 ERB524311 FAX524311 FKT524311 FUP524311 GEL524311 GOH524311 GYD524311 HHZ524311 HRV524311 IBR524311 ILN524311 IVJ524311 JFF524311 JPB524311 JYX524311 KIT524311 KSP524311 LCL524311 LMH524311 LWD524311 MFZ524311 MPV524311 MZR524311 NJN524311 NTJ524311 ODF524311 ONB524311 OWX524311 PGT524311 PQP524311 QAL524311 QKH524311 QUD524311 RDZ524311 RNV524311 RXR524311 SHN524311 SRJ524311 TBF524311 TLB524311 TUX524311 UET524311 UOP524311 UYL524311 VIH524311 VSD524311 WBZ524311 WLV524311 WVR524311 T589847 JF589847 TB589847 ACX589847 AMT589847 AWP589847 BGL589847 BQH589847 CAD589847 CJZ589847 CTV589847 DDR589847 DNN589847 DXJ589847 EHF589847 ERB589847 FAX589847 FKT589847 FUP589847 GEL589847 GOH589847 GYD589847 HHZ589847 HRV589847 IBR589847 ILN589847 IVJ589847 JFF589847 JPB589847 JYX589847 KIT589847 KSP589847 LCL589847 LMH589847 LWD589847 MFZ589847 MPV589847 MZR589847 NJN589847 NTJ589847 ODF589847 ONB589847 OWX589847 PGT589847 PQP589847 QAL589847 QKH589847 QUD589847 RDZ589847 RNV589847 RXR589847 SHN589847 SRJ589847 TBF589847 TLB589847 TUX589847 UET589847 UOP589847 UYL589847 VIH589847 VSD589847 WBZ589847 WLV589847 WVR589847 T655383 JF655383 TB655383 ACX655383 AMT655383 AWP655383 BGL655383 BQH655383 CAD655383 CJZ655383 CTV655383 DDR655383 DNN655383 DXJ655383 EHF655383 ERB655383 FAX655383 FKT655383 FUP655383 GEL655383 GOH655383 GYD655383 HHZ655383 HRV655383 IBR655383 ILN655383 IVJ655383 JFF655383 JPB655383 JYX655383 KIT655383 KSP655383 LCL655383 LMH655383 LWD655383 MFZ655383 MPV655383 MZR655383 NJN655383 NTJ655383 ODF655383 ONB655383 OWX655383 PGT655383 PQP655383 QAL655383 QKH655383 QUD655383 RDZ655383 RNV655383 RXR655383 SHN655383 SRJ655383 TBF655383 TLB655383 TUX655383 UET655383 UOP655383 UYL655383 VIH655383 VSD655383 WBZ655383 WLV655383 WVR655383 T720919 JF720919 TB720919 ACX720919 AMT720919 AWP720919 BGL720919 BQH720919 CAD720919 CJZ720919 CTV720919 DDR720919 DNN720919 DXJ720919 EHF720919 ERB720919 FAX720919 FKT720919 FUP720919 GEL720919 GOH720919 GYD720919 HHZ720919 HRV720919 IBR720919 ILN720919 IVJ720919 JFF720919 JPB720919 JYX720919 KIT720919 KSP720919 LCL720919 LMH720919 LWD720919 MFZ720919 MPV720919 MZR720919 NJN720919 NTJ720919 ODF720919 ONB720919 OWX720919 PGT720919 PQP720919 QAL720919 QKH720919 QUD720919 RDZ720919 RNV720919 RXR720919 SHN720919 SRJ720919 TBF720919 TLB720919 TUX720919 UET720919 UOP720919 UYL720919 VIH720919 VSD720919 WBZ720919 WLV720919 WVR720919 T786455 JF786455 TB786455 ACX786455 AMT786455 AWP786455 BGL786455 BQH786455 CAD786455 CJZ786455 CTV786455 DDR786455 DNN786455 DXJ786455 EHF786455 ERB786455 FAX786455 FKT786455 FUP786455 GEL786455 GOH786455 GYD786455 HHZ786455 HRV786455 IBR786455 ILN786455 IVJ786455 JFF786455 JPB786455 JYX786455 KIT786455 KSP786455 LCL786455 LMH786455 LWD786455 MFZ786455 MPV786455 MZR786455 NJN786455 NTJ786455 ODF786455 ONB786455 OWX786455 PGT786455 PQP786455 QAL786455 QKH786455 QUD786455 RDZ786455 RNV786455 RXR786455 SHN786455 SRJ786455 TBF786455 TLB786455 TUX786455 UET786455 UOP786455 UYL786455 VIH786455 VSD786455 WBZ786455 WLV786455 WVR786455 T851991 JF851991 TB851991 ACX851991 AMT851991 AWP851991 BGL851991 BQH851991 CAD851991 CJZ851991 CTV851991 DDR851991 DNN851991 DXJ851991 EHF851991 ERB851991 FAX851991 FKT851991 FUP851991 GEL851991 GOH851991 GYD851991 HHZ851991 HRV851991 IBR851991 ILN851991 IVJ851991 JFF851991 JPB851991 JYX851991 KIT851991 KSP851991 LCL851991 LMH851991 LWD851991 MFZ851991 MPV851991 MZR851991 NJN851991 NTJ851991 ODF851991 ONB851991 OWX851991 PGT851991 PQP851991 QAL851991 QKH851991 QUD851991 RDZ851991 RNV851991 RXR851991 SHN851991 SRJ851991 TBF851991 TLB851991 TUX851991 UET851991 UOP851991 UYL851991 VIH851991 VSD851991 WBZ851991 WLV851991 WVR851991 T917527 JF917527 TB917527 ACX917527 AMT917527 AWP917527 BGL917527 BQH917527 CAD917527 CJZ917527 CTV917527 DDR917527 DNN917527 DXJ917527 EHF917527 ERB917527 FAX917527 FKT917527 FUP917527 GEL917527 GOH917527 GYD917527 HHZ917527 HRV917527 IBR917527 ILN917527 IVJ917527 JFF917527 JPB917527 JYX917527 KIT917527 KSP917527 LCL917527 LMH917527 LWD917527 MFZ917527 MPV917527 MZR917527 NJN917527 NTJ917527 ODF917527 ONB917527 OWX917527 PGT917527 PQP917527 QAL917527 QKH917527 QUD917527 RDZ917527 RNV917527 RXR917527 SHN917527 SRJ917527 TBF917527 TLB917527 TUX917527 UET917527 UOP917527 UYL917527 VIH917527 VSD917527 WBZ917527 WLV917527 WVR917527 T983063 JF983063 TB983063 ACX983063 AMT983063 AWP983063 BGL983063 BQH983063 CAD983063 CJZ983063 CTV983063 DDR983063 DNN983063 DXJ983063 EHF983063 ERB983063 FAX983063 FKT983063 FUP983063 GEL983063 GOH983063 GYD983063 HHZ983063 HRV983063 IBR983063 ILN983063 IVJ983063 JFF983063 JPB983063 JYX983063 KIT983063 KSP983063 LCL983063 LMH983063 LWD983063 MFZ983063 MPV983063 MZR983063 NJN983063 NTJ983063 ODF983063 ONB983063 OWX983063 PGT983063 PQP983063 QAL983063 QKH983063 QUD983063 RDZ983063 RNV983063 RXR983063 SHN983063 SRJ983063 TBF983063 TLB983063 TUX983063 UET983063 UOP983063 UYL983063 VIH983063 VSD983063 WBZ983063 WLV983063 WVR983063 ACZ23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T23 V196631 JF23 V262167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327703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393239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V458775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524311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851991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589847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655383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720919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786455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917527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23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V983063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WVT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TB23 V65559"/>
    <dataValidation allowBlank="1" promptTitle="checkPeriodRange" sqref="R24 JD24 SZ24 ACV24 AMR24 AWN24 BGJ24 BQF24 CAB24 CJX24 CTT24 DDP24 DNL24 DXH24 EHD24 EQZ24 FAV24 FKR24 FUN24 GEJ24 GOF24 GYB24 HHX24 HRT24 IBP24 ILL24 IVH24 JFD24 JOZ24 JYV24 KIR24 KSN24 LCJ24 LMF24 LWB24 MFX24 MPT24 MZP24 NJL24 NTH24 ODD24 OMZ24 OWV24 PGR24 PQN24 QAJ24 QKF24 QUB24 RDX24 RNT24 RXP24 SHL24 SRH24 TBD24 TKZ24 TUV24 UER24 UON24 UYJ24 VIF24 VSB24 WBX24 WLT24 WVP24 R65560 JD65560 SZ65560 ACV65560 AMR65560 AWN65560 BGJ65560 BQF65560 CAB65560 CJX65560 CTT65560 DDP65560 DNL65560 DXH65560 EHD65560 EQZ65560 FAV65560 FKR65560 FUN65560 GEJ65560 GOF65560 GYB65560 HHX65560 HRT65560 IBP65560 ILL65560 IVH65560 JFD65560 JOZ65560 JYV65560 KIR65560 KSN65560 LCJ65560 LMF65560 LWB65560 MFX65560 MPT65560 MZP65560 NJL65560 NTH65560 ODD65560 OMZ65560 OWV65560 PGR65560 PQN65560 QAJ65560 QKF65560 QUB65560 RDX65560 RNT65560 RXP65560 SHL65560 SRH65560 TBD65560 TKZ65560 TUV65560 UER65560 UON65560 UYJ65560 VIF65560 VSB65560 WBX65560 WLT65560 WVP65560 R131096 JD131096 SZ131096 ACV131096 AMR131096 AWN131096 BGJ131096 BQF131096 CAB131096 CJX131096 CTT131096 DDP131096 DNL131096 DXH131096 EHD131096 EQZ131096 FAV131096 FKR131096 FUN131096 GEJ131096 GOF131096 GYB131096 HHX131096 HRT131096 IBP131096 ILL131096 IVH131096 JFD131096 JOZ131096 JYV131096 KIR131096 KSN131096 LCJ131096 LMF131096 LWB131096 MFX131096 MPT131096 MZP131096 NJL131096 NTH131096 ODD131096 OMZ131096 OWV131096 PGR131096 PQN131096 QAJ131096 QKF131096 QUB131096 RDX131096 RNT131096 RXP131096 SHL131096 SRH131096 TBD131096 TKZ131096 TUV131096 UER131096 UON131096 UYJ131096 VIF131096 VSB131096 WBX131096 WLT131096 WVP131096 R196632 JD196632 SZ196632 ACV196632 AMR196632 AWN196632 BGJ196632 BQF196632 CAB196632 CJX196632 CTT196632 DDP196632 DNL196632 DXH196632 EHD196632 EQZ196632 FAV196632 FKR196632 FUN196632 GEJ196632 GOF196632 GYB196632 HHX196632 HRT196632 IBP196632 ILL196632 IVH196632 JFD196632 JOZ196632 JYV196632 KIR196632 KSN196632 LCJ196632 LMF196632 LWB196632 MFX196632 MPT196632 MZP196632 NJL196632 NTH196632 ODD196632 OMZ196632 OWV196632 PGR196632 PQN196632 QAJ196632 QKF196632 QUB196632 RDX196632 RNT196632 RXP196632 SHL196632 SRH196632 TBD196632 TKZ196632 TUV196632 UER196632 UON196632 UYJ196632 VIF196632 VSB196632 WBX196632 WLT196632 WVP196632 R262168 JD262168 SZ262168 ACV262168 AMR262168 AWN262168 BGJ262168 BQF262168 CAB262168 CJX262168 CTT262168 DDP262168 DNL262168 DXH262168 EHD262168 EQZ262168 FAV262168 FKR262168 FUN262168 GEJ262168 GOF262168 GYB262168 HHX262168 HRT262168 IBP262168 ILL262168 IVH262168 JFD262168 JOZ262168 JYV262168 KIR262168 KSN262168 LCJ262168 LMF262168 LWB262168 MFX262168 MPT262168 MZP262168 NJL262168 NTH262168 ODD262168 OMZ262168 OWV262168 PGR262168 PQN262168 QAJ262168 QKF262168 QUB262168 RDX262168 RNT262168 RXP262168 SHL262168 SRH262168 TBD262168 TKZ262168 TUV262168 UER262168 UON262168 UYJ262168 VIF262168 VSB262168 WBX262168 WLT262168 WVP262168 R327704 JD327704 SZ327704 ACV327704 AMR327704 AWN327704 BGJ327704 BQF327704 CAB327704 CJX327704 CTT327704 DDP327704 DNL327704 DXH327704 EHD327704 EQZ327704 FAV327704 FKR327704 FUN327704 GEJ327704 GOF327704 GYB327704 HHX327704 HRT327704 IBP327704 ILL327704 IVH327704 JFD327704 JOZ327704 JYV327704 KIR327704 KSN327704 LCJ327704 LMF327704 LWB327704 MFX327704 MPT327704 MZP327704 NJL327704 NTH327704 ODD327704 OMZ327704 OWV327704 PGR327704 PQN327704 QAJ327704 QKF327704 QUB327704 RDX327704 RNT327704 RXP327704 SHL327704 SRH327704 TBD327704 TKZ327704 TUV327704 UER327704 UON327704 UYJ327704 VIF327704 VSB327704 WBX327704 WLT327704 WVP327704 R393240 JD393240 SZ393240 ACV393240 AMR393240 AWN393240 BGJ393240 BQF393240 CAB393240 CJX393240 CTT393240 DDP393240 DNL393240 DXH393240 EHD393240 EQZ393240 FAV393240 FKR393240 FUN393240 GEJ393240 GOF393240 GYB393240 HHX393240 HRT393240 IBP393240 ILL393240 IVH393240 JFD393240 JOZ393240 JYV393240 KIR393240 KSN393240 LCJ393240 LMF393240 LWB393240 MFX393240 MPT393240 MZP393240 NJL393240 NTH393240 ODD393240 OMZ393240 OWV393240 PGR393240 PQN393240 QAJ393240 QKF393240 QUB393240 RDX393240 RNT393240 RXP393240 SHL393240 SRH393240 TBD393240 TKZ393240 TUV393240 UER393240 UON393240 UYJ393240 VIF393240 VSB393240 WBX393240 WLT393240 WVP393240 R458776 JD458776 SZ458776 ACV458776 AMR458776 AWN458776 BGJ458776 BQF458776 CAB458776 CJX458776 CTT458776 DDP458776 DNL458776 DXH458776 EHD458776 EQZ458776 FAV458776 FKR458776 FUN458776 GEJ458776 GOF458776 GYB458776 HHX458776 HRT458776 IBP458776 ILL458776 IVH458776 JFD458776 JOZ458776 JYV458776 KIR458776 KSN458776 LCJ458776 LMF458776 LWB458776 MFX458776 MPT458776 MZP458776 NJL458776 NTH458776 ODD458776 OMZ458776 OWV458776 PGR458776 PQN458776 QAJ458776 QKF458776 QUB458776 RDX458776 RNT458776 RXP458776 SHL458776 SRH458776 TBD458776 TKZ458776 TUV458776 UER458776 UON458776 UYJ458776 VIF458776 VSB458776 WBX458776 WLT458776 WVP458776 R524312 JD524312 SZ524312 ACV524312 AMR524312 AWN524312 BGJ524312 BQF524312 CAB524312 CJX524312 CTT524312 DDP524312 DNL524312 DXH524312 EHD524312 EQZ524312 FAV524312 FKR524312 FUN524312 GEJ524312 GOF524312 GYB524312 HHX524312 HRT524312 IBP524312 ILL524312 IVH524312 JFD524312 JOZ524312 JYV524312 KIR524312 KSN524312 LCJ524312 LMF524312 LWB524312 MFX524312 MPT524312 MZP524312 NJL524312 NTH524312 ODD524312 OMZ524312 OWV524312 PGR524312 PQN524312 QAJ524312 QKF524312 QUB524312 RDX524312 RNT524312 RXP524312 SHL524312 SRH524312 TBD524312 TKZ524312 TUV524312 UER524312 UON524312 UYJ524312 VIF524312 VSB524312 WBX524312 WLT524312 WVP524312 R589848 JD589848 SZ589848 ACV589848 AMR589848 AWN589848 BGJ589848 BQF589848 CAB589848 CJX589848 CTT589848 DDP589848 DNL589848 DXH589848 EHD589848 EQZ589848 FAV589848 FKR589848 FUN589848 GEJ589848 GOF589848 GYB589848 HHX589848 HRT589848 IBP589848 ILL589848 IVH589848 JFD589848 JOZ589848 JYV589848 KIR589848 KSN589848 LCJ589848 LMF589848 LWB589848 MFX589848 MPT589848 MZP589848 NJL589848 NTH589848 ODD589848 OMZ589848 OWV589848 PGR589848 PQN589848 QAJ589848 QKF589848 QUB589848 RDX589848 RNT589848 RXP589848 SHL589848 SRH589848 TBD589848 TKZ589848 TUV589848 UER589848 UON589848 UYJ589848 VIF589848 VSB589848 WBX589848 WLT589848 WVP589848 R655384 JD655384 SZ655384 ACV655384 AMR655384 AWN655384 BGJ655384 BQF655384 CAB655384 CJX655384 CTT655384 DDP655384 DNL655384 DXH655384 EHD655384 EQZ655384 FAV655384 FKR655384 FUN655384 GEJ655384 GOF655384 GYB655384 HHX655384 HRT655384 IBP655384 ILL655384 IVH655384 JFD655384 JOZ655384 JYV655384 KIR655384 KSN655384 LCJ655384 LMF655384 LWB655384 MFX655384 MPT655384 MZP655384 NJL655384 NTH655384 ODD655384 OMZ655384 OWV655384 PGR655384 PQN655384 QAJ655384 QKF655384 QUB655384 RDX655384 RNT655384 RXP655384 SHL655384 SRH655384 TBD655384 TKZ655384 TUV655384 UER655384 UON655384 UYJ655384 VIF655384 VSB655384 WBX655384 WLT655384 WVP655384 R720920 JD720920 SZ720920 ACV720920 AMR720920 AWN720920 BGJ720920 BQF720920 CAB720920 CJX720920 CTT720920 DDP720920 DNL720920 DXH720920 EHD720920 EQZ720920 FAV720920 FKR720920 FUN720920 GEJ720920 GOF720920 GYB720920 HHX720920 HRT720920 IBP720920 ILL720920 IVH720920 JFD720920 JOZ720920 JYV720920 KIR720920 KSN720920 LCJ720920 LMF720920 LWB720920 MFX720920 MPT720920 MZP720920 NJL720920 NTH720920 ODD720920 OMZ720920 OWV720920 PGR720920 PQN720920 QAJ720920 QKF720920 QUB720920 RDX720920 RNT720920 RXP720920 SHL720920 SRH720920 TBD720920 TKZ720920 TUV720920 UER720920 UON720920 UYJ720920 VIF720920 VSB720920 WBX720920 WLT720920 WVP720920 R786456 JD786456 SZ786456 ACV786456 AMR786456 AWN786456 BGJ786456 BQF786456 CAB786456 CJX786456 CTT786456 DDP786456 DNL786456 DXH786456 EHD786456 EQZ786456 FAV786456 FKR786456 FUN786456 GEJ786456 GOF786456 GYB786456 HHX786456 HRT786456 IBP786456 ILL786456 IVH786456 JFD786456 JOZ786456 JYV786456 KIR786456 KSN786456 LCJ786456 LMF786456 LWB786456 MFX786456 MPT786456 MZP786456 NJL786456 NTH786456 ODD786456 OMZ786456 OWV786456 PGR786456 PQN786456 QAJ786456 QKF786456 QUB786456 RDX786456 RNT786456 RXP786456 SHL786456 SRH786456 TBD786456 TKZ786456 TUV786456 UER786456 UON786456 UYJ786456 VIF786456 VSB786456 WBX786456 WLT786456 WVP786456 R851992 JD851992 SZ851992 ACV851992 AMR851992 AWN851992 BGJ851992 BQF851992 CAB851992 CJX851992 CTT851992 DDP851992 DNL851992 DXH851992 EHD851992 EQZ851992 FAV851992 FKR851992 FUN851992 GEJ851992 GOF851992 GYB851992 HHX851992 HRT851992 IBP851992 ILL851992 IVH851992 JFD851992 JOZ851992 JYV851992 KIR851992 KSN851992 LCJ851992 LMF851992 LWB851992 MFX851992 MPT851992 MZP851992 NJL851992 NTH851992 ODD851992 OMZ851992 OWV851992 PGR851992 PQN851992 QAJ851992 QKF851992 QUB851992 RDX851992 RNT851992 RXP851992 SHL851992 SRH851992 TBD851992 TKZ851992 TUV851992 UER851992 UON851992 UYJ851992 VIF851992 VSB851992 WBX851992 WLT851992 WVP851992 R917528 JD917528 SZ917528 ACV917528 AMR917528 AWN917528 BGJ917528 BQF917528 CAB917528 CJX917528 CTT917528 DDP917528 DNL917528 DXH917528 EHD917528 EQZ917528 FAV917528 FKR917528 FUN917528 GEJ917528 GOF917528 GYB917528 HHX917528 HRT917528 IBP917528 ILL917528 IVH917528 JFD917528 JOZ917528 JYV917528 KIR917528 KSN917528 LCJ917528 LMF917528 LWB917528 MFX917528 MPT917528 MZP917528 NJL917528 NTH917528 ODD917528 OMZ917528 OWV917528 PGR917528 PQN917528 QAJ917528 QKF917528 QUB917528 RDX917528 RNT917528 RXP917528 SHL917528 SRH917528 TBD917528 TKZ917528 TUV917528 UER917528 UON917528 UYJ917528 VIF917528 VSB917528 WBX917528 WLT917528 WVP917528 R983064 JD983064 SZ983064 ACV983064 AMR983064 AWN983064 BGJ983064 BQF983064 CAB983064 CJX983064 CTT983064 DDP983064 DNL983064 DXH983064 EHD983064 EQZ983064 FAV983064 FKR983064 FUN983064 GEJ983064 GOF983064 GYB983064 HHX983064 HRT983064 IBP983064 ILL983064 IVH983064 JFD983064 JOZ983064 JYV983064 KIR983064 KSN983064 LCJ983064 LMF983064 LWB983064 MFX983064 MPT983064 MZP983064 NJL983064 NTH983064 ODD983064 OMZ983064 OWV983064 PGR983064 PQN983064 QAJ983064 QKF983064 QUB983064 RDX983064 RNT983064 RXP983064 SHL983064 SRH983064 TBD983064 TKZ983064 TUV983064 UER983064 UON983064 UYJ983064 VIF983064 VSB983064 WBX983064 WLT983064 WVP983064"/>
    <dataValidation type="textLength" operator="lessThanOrEqual" allowBlank="1" showInputMessage="1" showErrorMessage="1" errorTitle="Ошибка" error="Допускается ввод не более 900 символов!" sqref="ACS23 AMO23 AWK23 BGG23 BQC23 BZY23 CJU23 CTQ23 DDM23 DNI23 DXE23 EHA23 EQW23 FAS23 FKO23 FUK23 GEG23 GOC23 GXY23 HHU23 HRQ23 IBM23 ILI23 IVE23 JFA23 JOW23 JYS23 KIO23 KSK23 LCG23 LMC23 LVY23 MFU23 MPQ23 MZM23 NJI23 NTE23 ODA23 OMW23 OWS23 PGO23 PQK23 QAG23 QKC23 QTY23 RDU23 RNQ23 RXM23 SHI23 SRE23 TBA23 TKW23 TUS23 UEO23 UOK23 UYG23 VIC23 VRY23 WBU23 WLQ23 WVM23 O23 O65559 JA65559 SW65559 ACS65559 AMO65559 AWK65559 BGG65559 BQC65559 BZY65559 CJU65559 CTQ65559 DDM65559 DNI65559 DXE65559 EHA65559 EQW65559 FAS65559 FKO65559 FUK65559 GEG65559 GOC65559 GXY65559 HHU65559 HRQ65559 IBM65559 ILI65559 IVE65559 JFA65559 JOW65559 JYS65559 KIO65559 KSK65559 LCG65559 LMC65559 LVY65559 MFU65559 MPQ65559 MZM65559 NJI65559 NTE65559 ODA65559 OMW65559 OWS65559 PGO65559 PQK65559 QAG65559 QKC65559 QTY65559 RDU65559 RNQ65559 RXM65559 SHI65559 SRE65559 TBA65559 TKW65559 TUS65559 UEO65559 UOK65559 UYG65559 VIC65559 VRY65559 WBU65559 WLQ65559 WVM65559 O131095 JA131095 SW131095 ACS131095 AMO131095 AWK131095 BGG131095 BQC131095 BZY131095 CJU131095 CTQ131095 DDM131095 DNI131095 DXE131095 EHA131095 EQW131095 FAS131095 FKO131095 FUK131095 GEG131095 GOC131095 GXY131095 HHU131095 HRQ131095 IBM131095 ILI131095 IVE131095 JFA131095 JOW131095 JYS131095 KIO131095 KSK131095 LCG131095 LMC131095 LVY131095 MFU131095 MPQ131095 MZM131095 NJI131095 NTE131095 ODA131095 OMW131095 OWS131095 PGO131095 PQK131095 QAG131095 QKC131095 QTY131095 RDU131095 RNQ131095 RXM131095 SHI131095 SRE131095 TBA131095 TKW131095 TUS131095 UEO131095 UOK131095 UYG131095 VIC131095 VRY131095 WBU131095 WLQ131095 WVM131095 O196631 JA196631 SW196631 ACS196631 AMO196631 AWK196631 BGG196631 BQC196631 BZY196631 CJU196631 CTQ196631 DDM196631 DNI196631 DXE196631 EHA196631 EQW196631 FAS196631 FKO196631 FUK196631 GEG196631 GOC196631 GXY196631 HHU196631 HRQ196631 IBM196631 ILI196631 IVE196631 JFA196631 JOW196631 JYS196631 KIO196631 KSK196631 LCG196631 LMC196631 LVY196631 MFU196631 MPQ196631 MZM196631 NJI196631 NTE196631 ODA196631 OMW196631 OWS196631 PGO196631 PQK196631 QAG196631 QKC196631 QTY196631 RDU196631 RNQ196631 RXM196631 SHI196631 SRE196631 TBA196631 TKW196631 TUS196631 UEO196631 UOK196631 UYG196631 VIC196631 VRY196631 WBU196631 WLQ196631 WVM196631 O262167 JA262167 SW262167 ACS262167 AMO262167 AWK262167 BGG262167 BQC262167 BZY262167 CJU262167 CTQ262167 DDM262167 DNI262167 DXE262167 EHA262167 EQW262167 FAS262167 FKO262167 FUK262167 GEG262167 GOC262167 GXY262167 HHU262167 HRQ262167 IBM262167 ILI262167 IVE262167 JFA262167 JOW262167 JYS262167 KIO262167 KSK262167 LCG262167 LMC262167 LVY262167 MFU262167 MPQ262167 MZM262167 NJI262167 NTE262167 ODA262167 OMW262167 OWS262167 PGO262167 PQK262167 QAG262167 QKC262167 QTY262167 RDU262167 RNQ262167 RXM262167 SHI262167 SRE262167 TBA262167 TKW262167 TUS262167 UEO262167 UOK262167 UYG262167 VIC262167 VRY262167 WBU262167 WLQ262167 WVM262167 O327703 JA327703 SW327703 ACS327703 AMO327703 AWK327703 BGG327703 BQC327703 BZY327703 CJU327703 CTQ327703 DDM327703 DNI327703 DXE327703 EHA327703 EQW327703 FAS327703 FKO327703 FUK327703 GEG327703 GOC327703 GXY327703 HHU327703 HRQ327703 IBM327703 ILI327703 IVE327703 JFA327703 JOW327703 JYS327703 KIO327703 KSK327703 LCG327703 LMC327703 LVY327703 MFU327703 MPQ327703 MZM327703 NJI327703 NTE327703 ODA327703 OMW327703 OWS327703 PGO327703 PQK327703 QAG327703 QKC327703 QTY327703 RDU327703 RNQ327703 RXM327703 SHI327703 SRE327703 TBA327703 TKW327703 TUS327703 UEO327703 UOK327703 UYG327703 VIC327703 VRY327703 WBU327703 WLQ327703 WVM327703 O393239 JA393239 SW393239 ACS393239 AMO393239 AWK393239 BGG393239 BQC393239 BZY393239 CJU393239 CTQ393239 DDM393239 DNI393239 DXE393239 EHA393239 EQW393239 FAS393239 FKO393239 FUK393239 GEG393239 GOC393239 GXY393239 HHU393239 HRQ393239 IBM393239 ILI393239 IVE393239 JFA393239 JOW393239 JYS393239 KIO393239 KSK393239 LCG393239 LMC393239 LVY393239 MFU393239 MPQ393239 MZM393239 NJI393239 NTE393239 ODA393239 OMW393239 OWS393239 PGO393239 PQK393239 QAG393239 QKC393239 QTY393239 RDU393239 RNQ393239 RXM393239 SHI393239 SRE393239 TBA393239 TKW393239 TUS393239 UEO393239 UOK393239 UYG393239 VIC393239 VRY393239 WBU393239 WLQ393239 WVM393239 O458775 JA458775 SW458775 ACS458775 AMO458775 AWK458775 BGG458775 BQC458775 BZY458775 CJU458775 CTQ458775 DDM458775 DNI458775 DXE458775 EHA458775 EQW458775 FAS458775 FKO458775 FUK458775 GEG458775 GOC458775 GXY458775 HHU458775 HRQ458775 IBM458775 ILI458775 IVE458775 JFA458775 JOW458775 JYS458775 KIO458775 KSK458775 LCG458775 LMC458775 LVY458775 MFU458775 MPQ458775 MZM458775 NJI458775 NTE458775 ODA458775 OMW458775 OWS458775 PGO458775 PQK458775 QAG458775 QKC458775 QTY458775 RDU458775 RNQ458775 RXM458775 SHI458775 SRE458775 TBA458775 TKW458775 TUS458775 UEO458775 UOK458775 UYG458775 VIC458775 VRY458775 WBU458775 WLQ458775 WVM458775 O524311 JA524311 SW524311 ACS524311 AMO524311 AWK524311 BGG524311 BQC524311 BZY524311 CJU524311 CTQ524311 DDM524311 DNI524311 DXE524311 EHA524311 EQW524311 FAS524311 FKO524311 FUK524311 GEG524311 GOC524311 GXY524311 HHU524311 HRQ524311 IBM524311 ILI524311 IVE524311 JFA524311 JOW524311 JYS524311 KIO524311 KSK524311 LCG524311 LMC524311 LVY524311 MFU524311 MPQ524311 MZM524311 NJI524311 NTE524311 ODA524311 OMW524311 OWS524311 PGO524311 PQK524311 QAG524311 QKC524311 QTY524311 RDU524311 RNQ524311 RXM524311 SHI524311 SRE524311 TBA524311 TKW524311 TUS524311 UEO524311 UOK524311 UYG524311 VIC524311 VRY524311 WBU524311 WLQ524311 WVM524311 O589847 JA589847 SW589847 ACS589847 AMO589847 AWK589847 BGG589847 BQC589847 BZY589847 CJU589847 CTQ589847 DDM589847 DNI589847 DXE589847 EHA589847 EQW589847 FAS589847 FKO589847 FUK589847 GEG589847 GOC589847 GXY589847 HHU589847 HRQ589847 IBM589847 ILI589847 IVE589847 JFA589847 JOW589847 JYS589847 KIO589847 KSK589847 LCG589847 LMC589847 LVY589847 MFU589847 MPQ589847 MZM589847 NJI589847 NTE589847 ODA589847 OMW589847 OWS589847 PGO589847 PQK589847 QAG589847 QKC589847 QTY589847 RDU589847 RNQ589847 RXM589847 SHI589847 SRE589847 TBA589847 TKW589847 TUS589847 UEO589847 UOK589847 UYG589847 VIC589847 VRY589847 WBU589847 WLQ589847 WVM589847 O655383 JA655383 SW655383 ACS655383 AMO655383 AWK655383 BGG655383 BQC655383 BZY655383 CJU655383 CTQ655383 DDM655383 DNI655383 DXE655383 EHA655383 EQW655383 FAS655383 FKO655383 FUK655383 GEG655383 GOC655383 GXY655383 HHU655383 HRQ655383 IBM655383 ILI655383 IVE655383 JFA655383 JOW655383 JYS655383 KIO655383 KSK655383 LCG655383 LMC655383 LVY655383 MFU655383 MPQ655383 MZM655383 NJI655383 NTE655383 ODA655383 OMW655383 OWS655383 PGO655383 PQK655383 QAG655383 QKC655383 QTY655383 RDU655383 RNQ655383 RXM655383 SHI655383 SRE655383 TBA655383 TKW655383 TUS655383 UEO655383 UOK655383 UYG655383 VIC655383 VRY655383 WBU655383 WLQ655383 WVM655383 O720919 JA720919 SW720919 ACS720919 AMO720919 AWK720919 BGG720919 BQC720919 BZY720919 CJU720919 CTQ720919 DDM720919 DNI720919 DXE720919 EHA720919 EQW720919 FAS720919 FKO720919 FUK720919 GEG720919 GOC720919 GXY720919 HHU720919 HRQ720919 IBM720919 ILI720919 IVE720919 JFA720919 JOW720919 JYS720919 KIO720919 KSK720919 LCG720919 LMC720919 LVY720919 MFU720919 MPQ720919 MZM720919 NJI720919 NTE720919 ODA720919 OMW720919 OWS720919 PGO720919 PQK720919 QAG720919 QKC720919 QTY720919 RDU720919 RNQ720919 RXM720919 SHI720919 SRE720919 TBA720919 TKW720919 TUS720919 UEO720919 UOK720919 UYG720919 VIC720919 VRY720919 WBU720919 WLQ720919 WVM720919 O786455 JA786455 SW786455 ACS786455 AMO786455 AWK786455 BGG786455 BQC786455 BZY786455 CJU786455 CTQ786455 DDM786455 DNI786455 DXE786455 EHA786455 EQW786455 FAS786455 FKO786455 FUK786455 GEG786455 GOC786455 GXY786455 HHU786455 HRQ786455 IBM786455 ILI786455 IVE786455 JFA786455 JOW786455 JYS786455 KIO786455 KSK786455 LCG786455 LMC786455 LVY786455 MFU786455 MPQ786455 MZM786455 NJI786455 NTE786455 ODA786455 OMW786455 OWS786455 PGO786455 PQK786455 QAG786455 QKC786455 QTY786455 RDU786455 RNQ786455 RXM786455 SHI786455 SRE786455 TBA786455 TKW786455 TUS786455 UEO786455 UOK786455 UYG786455 VIC786455 VRY786455 WBU786455 WLQ786455 WVM786455 O851991 JA851991 SW851991 ACS851991 AMO851991 AWK851991 BGG851991 BQC851991 BZY851991 CJU851991 CTQ851991 DDM851991 DNI851991 DXE851991 EHA851991 EQW851991 FAS851991 FKO851991 FUK851991 GEG851991 GOC851991 GXY851991 HHU851991 HRQ851991 IBM851991 ILI851991 IVE851991 JFA851991 JOW851991 JYS851991 KIO851991 KSK851991 LCG851991 LMC851991 LVY851991 MFU851991 MPQ851991 MZM851991 NJI851991 NTE851991 ODA851991 OMW851991 OWS851991 PGO851991 PQK851991 QAG851991 QKC851991 QTY851991 RDU851991 RNQ851991 RXM851991 SHI851991 SRE851991 TBA851991 TKW851991 TUS851991 UEO851991 UOK851991 UYG851991 VIC851991 VRY851991 WBU851991 WLQ851991 WVM851991 O917527 JA917527 SW917527 ACS917527 AMO917527 AWK917527 BGG917527 BQC917527 BZY917527 CJU917527 CTQ917527 DDM917527 DNI917527 DXE917527 EHA917527 EQW917527 FAS917527 FKO917527 FUK917527 GEG917527 GOC917527 GXY917527 HHU917527 HRQ917527 IBM917527 ILI917527 IVE917527 JFA917527 JOW917527 JYS917527 KIO917527 KSK917527 LCG917527 LMC917527 LVY917527 MFU917527 MPQ917527 MZM917527 NJI917527 NTE917527 ODA917527 OMW917527 OWS917527 PGO917527 PQK917527 QAG917527 QKC917527 QTY917527 RDU917527 RNQ917527 RXM917527 SHI917527 SRE917527 TBA917527 TKW917527 TUS917527 UEO917527 UOK917527 UYG917527 VIC917527 VRY917527 WBU917527 WLQ917527 WVM917527 O983063 JA983063 SW983063 ACS983063 AMO983063 AWK983063 BGG983063 BQC983063 BZY983063 CJU983063 CTQ983063 DDM983063 DNI983063 DXE983063 EHA983063 EQW983063 FAS983063 FKO983063 FUK983063 GEG983063 GOC983063 GXY983063 HHU983063 HRQ983063 IBM983063 ILI983063 IVE983063 JFA983063 JOW983063 JYS983063 KIO983063 KSK983063 LCG983063 LMC983063 LVY983063 MFU983063 MPQ983063 MZM983063 NJI983063 NTE983063 ODA983063 OMW983063 OWS983063 PGO983063 PQK983063 QAG983063 QKC983063 QTY983063 RDU983063 RNQ983063 RXM983063 SHI983063 SRE983063 TBA983063 TKW983063 TUS983063 UEO983063 UOK983063 UYG983063 VIC983063 VRY983063 WBU983063 WLQ983063 WVM983063 WVV983059:WVV983064 JA23 X65555:X65560 JJ65555:JJ65560 TF65555:TF65560 ADB65555:ADB65560 AMX65555:AMX65560 AWT65555:AWT65560 BGP65555:BGP65560 BQL65555:BQL65560 CAH65555:CAH65560 CKD65555:CKD65560 CTZ65555:CTZ65560 DDV65555:DDV65560 DNR65555:DNR65560 DXN65555:DXN65560 EHJ65555:EHJ65560 ERF65555:ERF65560 FBB65555:FBB65560 FKX65555:FKX65560 FUT65555:FUT65560 GEP65555:GEP65560 GOL65555:GOL65560 GYH65555:GYH65560 HID65555:HID65560 HRZ65555:HRZ65560 IBV65555:IBV65560 ILR65555:ILR65560 IVN65555:IVN65560 JFJ65555:JFJ65560 JPF65555:JPF65560 JZB65555:JZB65560 KIX65555:KIX65560 KST65555:KST65560 LCP65555:LCP65560 LML65555:LML65560 LWH65555:LWH65560 MGD65555:MGD65560 MPZ65555:MPZ65560 MZV65555:MZV65560 NJR65555:NJR65560 NTN65555:NTN65560 ODJ65555:ODJ65560 ONF65555:ONF65560 OXB65555:OXB65560 PGX65555:PGX65560 PQT65555:PQT65560 QAP65555:QAP65560 QKL65555:QKL65560 QUH65555:QUH65560 RED65555:RED65560 RNZ65555:RNZ65560 RXV65555:RXV65560 SHR65555:SHR65560 SRN65555:SRN65560 TBJ65555:TBJ65560 TLF65555:TLF65560 TVB65555:TVB65560 UEX65555:UEX65560 UOT65555:UOT65560 UYP65555:UYP65560 VIL65555:VIL65560 VSH65555:VSH65560 WCD65555:WCD65560 WLZ65555:WLZ65560 WVV65555:WVV65560 X131091:X131096 JJ131091:JJ131096 TF131091:TF131096 ADB131091:ADB131096 AMX131091:AMX131096 AWT131091:AWT131096 BGP131091:BGP131096 BQL131091:BQL131096 CAH131091:CAH131096 CKD131091:CKD131096 CTZ131091:CTZ131096 DDV131091:DDV131096 DNR131091:DNR131096 DXN131091:DXN131096 EHJ131091:EHJ131096 ERF131091:ERF131096 FBB131091:FBB131096 FKX131091:FKX131096 FUT131091:FUT131096 GEP131091:GEP131096 GOL131091:GOL131096 GYH131091:GYH131096 HID131091:HID131096 HRZ131091:HRZ131096 IBV131091:IBV131096 ILR131091:ILR131096 IVN131091:IVN131096 JFJ131091:JFJ131096 JPF131091:JPF131096 JZB131091:JZB131096 KIX131091:KIX131096 KST131091:KST131096 LCP131091:LCP131096 LML131091:LML131096 LWH131091:LWH131096 MGD131091:MGD131096 MPZ131091:MPZ131096 MZV131091:MZV131096 NJR131091:NJR131096 NTN131091:NTN131096 ODJ131091:ODJ131096 ONF131091:ONF131096 OXB131091:OXB131096 PGX131091:PGX131096 PQT131091:PQT131096 QAP131091:QAP131096 QKL131091:QKL131096 QUH131091:QUH131096 RED131091:RED131096 RNZ131091:RNZ131096 RXV131091:RXV131096 SHR131091:SHR131096 SRN131091:SRN131096 TBJ131091:TBJ131096 TLF131091:TLF131096 TVB131091:TVB131096 UEX131091:UEX131096 UOT131091:UOT131096 UYP131091:UYP131096 VIL131091:VIL131096 VSH131091:VSH131096 WCD131091:WCD131096 WLZ131091:WLZ131096 WVV131091:WVV131096 X196627:X196632 JJ196627:JJ196632 TF196627:TF196632 ADB196627:ADB196632 AMX196627:AMX196632 AWT196627:AWT196632 BGP196627:BGP196632 BQL196627:BQL196632 CAH196627:CAH196632 CKD196627:CKD196632 CTZ196627:CTZ196632 DDV196627:DDV196632 DNR196627:DNR196632 DXN196627:DXN196632 EHJ196627:EHJ196632 ERF196627:ERF196632 FBB196627:FBB196632 FKX196627:FKX196632 FUT196627:FUT196632 GEP196627:GEP196632 GOL196627:GOL196632 GYH196627:GYH196632 HID196627:HID196632 HRZ196627:HRZ196632 IBV196627:IBV196632 ILR196627:ILR196632 IVN196627:IVN196632 JFJ196627:JFJ196632 JPF196627:JPF196632 JZB196627:JZB196632 KIX196627:KIX196632 KST196627:KST196632 LCP196627:LCP196632 LML196627:LML196632 LWH196627:LWH196632 MGD196627:MGD196632 MPZ196627:MPZ196632 MZV196627:MZV196632 NJR196627:NJR196632 NTN196627:NTN196632 ODJ196627:ODJ196632 ONF196627:ONF196632 OXB196627:OXB196632 PGX196627:PGX196632 PQT196627:PQT196632 QAP196627:QAP196632 QKL196627:QKL196632 QUH196627:QUH196632 RED196627:RED196632 RNZ196627:RNZ196632 RXV196627:RXV196632 SHR196627:SHR196632 SRN196627:SRN196632 TBJ196627:TBJ196632 TLF196627:TLF196632 TVB196627:TVB196632 UEX196627:UEX196632 UOT196627:UOT196632 UYP196627:UYP196632 VIL196627:VIL196632 VSH196627:VSH196632 WCD196627:WCD196632 WLZ196627:WLZ196632 WVV196627:WVV196632 X262163:X262168 JJ262163:JJ262168 TF262163:TF262168 ADB262163:ADB262168 AMX262163:AMX262168 AWT262163:AWT262168 BGP262163:BGP262168 BQL262163:BQL262168 CAH262163:CAH262168 CKD262163:CKD262168 CTZ262163:CTZ262168 DDV262163:DDV262168 DNR262163:DNR262168 DXN262163:DXN262168 EHJ262163:EHJ262168 ERF262163:ERF262168 FBB262163:FBB262168 FKX262163:FKX262168 FUT262163:FUT262168 GEP262163:GEP262168 GOL262163:GOL262168 GYH262163:GYH262168 HID262163:HID262168 HRZ262163:HRZ262168 IBV262163:IBV262168 ILR262163:ILR262168 IVN262163:IVN262168 JFJ262163:JFJ262168 JPF262163:JPF262168 JZB262163:JZB262168 KIX262163:KIX262168 KST262163:KST262168 LCP262163:LCP262168 LML262163:LML262168 LWH262163:LWH262168 MGD262163:MGD262168 MPZ262163:MPZ262168 MZV262163:MZV262168 NJR262163:NJR262168 NTN262163:NTN262168 ODJ262163:ODJ262168 ONF262163:ONF262168 OXB262163:OXB262168 PGX262163:PGX262168 PQT262163:PQT262168 QAP262163:QAP262168 QKL262163:QKL262168 QUH262163:QUH262168 RED262163:RED262168 RNZ262163:RNZ262168 RXV262163:RXV262168 SHR262163:SHR262168 SRN262163:SRN262168 TBJ262163:TBJ262168 TLF262163:TLF262168 TVB262163:TVB262168 UEX262163:UEX262168 UOT262163:UOT262168 UYP262163:UYP262168 VIL262163:VIL262168 VSH262163:VSH262168 WCD262163:WCD262168 WLZ262163:WLZ262168 WVV262163:WVV262168 X327699:X327704 JJ327699:JJ327704 TF327699:TF327704 ADB327699:ADB327704 AMX327699:AMX327704 AWT327699:AWT327704 BGP327699:BGP327704 BQL327699:BQL327704 CAH327699:CAH327704 CKD327699:CKD327704 CTZ327699:CTZ327704 DDV327699:DDV327704 DNR327699:DNR327704 DXN327699:DXN327704 EHJ327699:EHJ327704 ERF327699:ERF327704 FBB327699:FBB327704 FKX327699:FKX327704 FUT327699:FUT327704 GEP327699:GEP327704 GOL327699:GOL327704 GYH327699:GYH327704 HID327699:HID327704 HRZ327699:HRZ327704 IBV327699:IBV327704 ILR327699:ILR327704 IVN327699:IVN327704 JFJ327699:JFJ327704 JPF327699:JPF327704 JZB327699:JZB327704 KIX327699:KIX327704 KST327699:KST327704 LCP327699:LCP327704 LML327699:LML327704 LWH327699:LWH327704 MGD327699:MGD327704 MPZ327699:MPZ327704 MZV327699:MZV327704 NJR327699:NJR327704 NTN327699:NTN327704 ODJ327699:ODJ327704 ONF327699:ONF327704 OXB327699:OXB327704 PGX327699:PGX327704 PQT327699:PQT327704 QAP327699:QAP327704 QKL327699:QKL327704 QUH327699:QUH327704 RED327699:RED327704 RNZ327699:RNZ327704 RXV327699:RXV327704 SHR327699:SHR327704 SRN327699:SRN327704 TBJ327699:TBJ327704 TLF327699:TLF327704 TVB327699:TVB327704 UEX327699:UEX327704 UOT327699:UOT327704 UYP327699:UYP327704 VIL327699:VIL327704 VSH327699:VSH327704 WCD327699:WCD327704 WLZ327699:WLZ327704 WVV327699:WVV327704 X393235:X393240 JJ393235:JJ393240 TF393235:TF393240 ADB393235:ADB393240 AMX393235:AMX393240 AWT393235:AWT393240 BGP393235:BGP393240 BQL393235:BQL393240 CAH393235:CAH393240 CKD393235:CKD393240 CTZ393235:CTZ393240 DDV393235:DDV393240 DNR393235:DNR393240 DXN393235:DXN393240 EHJ393235:EHJ393240 ERF393235:ERF393240 FBB393235:FBB393240 FKX393235:FKX393240 FUT393235:FUT393240 GEP393235:GEP393240 GOL393235:GOL393240 GYH393235:GYH393240 HID393235:HID393240 HRZ393235:HRZ393240 IBV393235:IBV393240 ILR393235:ILR393240 IVN393235:IVN393240 JFJ393235:JFJ393240 JPF393235:JPF393240 JZB393235:JZB393240 KIX393235:KIX393240 KST393235:KST393240 LCP393235:LCP393240 LML393235:LML393240 LWH393235:LWH393240 MGD393235:MGD393240 MPZ393235:MPZ393240 MZV393235:MZV393240 NJR393235:NJR393240 NTN393235:NTN393240 ODJ393235:ODJ393240 ONF393235:ONF393240 OXB393235:OXB393240 PGX393235:PGX393240 PQT393235:PQT393240 QAP393235:QAP393240 QKL393235:QKL393240 QUH393235:QUH393240 RED393235:RED393240 RNZ393235:RNZ393240 RXV393235:RXV393240 SHR393235:SHR393240 SRN393235:SRN393240 TBJ393235:TBJ393240 TLF393235:TLF393240 TVB393235:TVB393240 UEX393235:UEX393240 UOT393235:UOT393240 UYP393235:UYP393240 VIL393235:VIL393240 VSH393235:VSH393240 WCD393235:WCD393240 WLZ393235:WLZ393240 WVV393235:WVV393240 X458771:X458776 JJ458771:JJ458776 TF458771:TF458776 ADB458771:ADB458776 AMX458771:AMX458776 AWT458771:AWT458776 BGP458771:BGP458776 BQL458771:BQL458776 CAH458771:CAH458776 CKD458771:CKD458776 CTZ458771:CTZ458776 DDV458771:DDV458776 DNR458771:DNR458776 DXN458771:DXN458776 EHJ458771:EHJ458776 ERF458771:ERF458776 FBB458771:FBB458776 FKX458771:FKX458776 FUT458771:FUT458776 GEP458771:GEP458776 GOL458771:GOL458776 GYH458771:GYH458776 HID458771:HID458776 HRZ458771:HRZ458776 IBV458771:IBV458776 ILR458771:ILR458776 IVN458771:IVN458776 JFJ458771:JFJ458776 JPF458771:JPF458776 JZB458771:JZB458776 KIX458771:KIX458776 KST458771:KST458776 LCP458771:LCP458776 LML458771:LML458776 LWH458771:LWH458776 MGD458771:MGD458776 MPZ458771:MPZ458776 MZV458771:MZV458776 NJR458771:NJR458776 NTN458771:NTN458776 ODJ458771:ODJ458776 ONF458771:ONF458776 OXB458771:OXB458776 PGX458771:PGX458776 PQT458771:PQT458776 QAP458771:QAP458776 QKL458771:QKL458776 QUH458771:QUH458776 RED458771:RED458776 RNZ458771:RNZ458776 RXV458771:RXV458776 SHR458771:SHR458776 SRN458771:SRN458776 TBJ458771:TBJ458776 TLF458771:TLF458776 TVB458771:TVB458776 UEX458771:UEX458776 UOT458771:UOT458776 UYP458771:UYP458776 VIL458771:VIL458776 VSH458771:VSH458776 WCD458771:WCD458776 WLZ458771:WLZ458776 WVV458771:WVV458776 X524307:X524312 JJ524307:JJ524312 TF524307:TF524312 ADB524307:ADB524312 AMX524307:AMX524312 AWT524307:AWT524312 BGP524307:BGP524312 BQL524307:BQL524312 CAH524307:CAH524312 CKD524307:CKD524312 CTZ524307:CTZ524312 DDV524307:DDV524312 DNR524307:DNR524312 DXN524307:DXN524312 EHJ524307:EHJ524312 ERF524307:ERF524312 FBB524307:FBB524312 FKX524307:FKX524312 FUT524307:FUT524312 GEP524307:GEP524312 GOL524307:GOL524312 GYH524307:GYH524312 HID524307:HID524312 HRZ524307:HRZ524312 IBV524307:IBV524312 ILR524307:ILR524312 IVN524307:IVN524312 JFJ524307:JFJ524312 JPF524307:JPF524312 JZB524307:JZB524312 KIX524307:KIX524312 KST524307:KST524312 LCP524307:LCP524312 LML524307:LML524312 LWH524307:LWH524312 MGD524307:MGD524312 MPZ524307:MPZ524312 MZV524307:MZV524312 NJR524307:NJR524312 NTN524307:NTN524312 ODJ524307:ODJ524312 ONF524307:ONF524312 OXB524307:OXB524312 PGX524307:PGX524312 PQT524307:PQT524312 QAP524307:QAP524312 QKL524307:QKL524312 QUH524307:QUH524312 RED524307:RED524312 RNZ524307:RNZ524312 RXV524307:RXV524312 SHR524307:SHR524312 SRN524307:SRN524312 TBJ524307:TBJ524312 TLF524307:TLF524312 TVB524307:TVB524312 UEX524307:UEX524312 UOT524307:UOT524312 UYP524307:UYP524312 VIL524307:VIL524312 VSH524307:VSH524312 WCD524307:WCD524312 WLZ524307:WLZ524312 WVV524307:WVV524312 X589843:X589848 JJ589843:JJ589848 TF589843:TF589848 ADB589843:ADB589848 AMX589843:AMX589848 AWT589843:AWT589848 BGP589843:BGP589848 BQL589843:BQL589848 CAH589843:CAH589848 CKD589843:CKD589848 CTZ589843:CTZ589848 DDV589843:DDV589848 DNR589843:DNR589848 DXN589843:DXN589848 EHJ589843:EHJ589848 ERF589843:ERF589848 FBB589843:FBB589848 FKX589843:FKX589848 FUT589843:FUT589848 GEP589843:GEP589848 GOL589843:GOL589848 GYH589843:GYH589848 HID589843:HID589848 HRZ589843:HRZ589848 IBV589843:IBV589848 ILR589843:ILR589848 IVN589843:IVN589848 JFJ589843:JFJ589848 JPF589843:JPF589848 JZB589843:JZB589848 KIX589843:KIX589848 KST589843:KST589848 LCP589843:LCP589848 LML589843:LML589848 LWH589843:LWH589848 MGD589843:MGD589848 MPZ589843:MPZ589848 MZV589843:MZV589848 NJR589843:NJR589848 NTN589843:NTN589848 ODJ589843:ODJ589848 ONF589843:ONF589848 OXB589843:OXB589848 PGX589843:PGX589848 PQT589843:PQT589848 QAP589843:QAP589848 QKL589843:QKL589848 QUH589843:QUH589848 RED589843:RED589848 RNZ589843:RNZ589848 RXV589843:RXV589848 SHR589843:SHR589848 SRN589843:SRN589848 TBJ589843:TBJ589848 TLF589843:TLF589848 TVB589843:TVB589848 UEX589843:UEX589848 UOT589843:UOT589848 UYP589843:UYP589848 VIL589843:VIL589848 VSH589843:VSH589848 WCD589843:WCD589848 WLZ589843:WLZ589848 WVV589843:WVV589848 X655379:X655384 JJ655379:JJ655384 TF655379:TF655384 ADB655379:ADB655384 AMX655379:AMX655384 AWT655379:AWT655384 BGP655379:BGP655384 BQL655379:BQL655384 CAH655379:CAH655384 CKD655379:CKD655384 CTZ655379:CTZ655384 DDV655379:DDV655384 DNR655379:DNR655384 DXN655379:DXN655384 EHJ655379:EHJ655384 ERF655379:ERF655384 FBB655379:FBB655384 FKX655379:FKX655384 FUT655379:FUT655384 GEP655379:GEP655384 GOL655379:GOL655384 GYH655379:GYH655384 HID655379:HID655384 HRZ655379:HRZ655384 IBV655379:IBV655384 ILR655379:ILR655384 IVN655379:IVN655384 JFJ655379:JFJ655384 JPF655379:JPF655384 JZB655379:JZB655384 KIX655379:KIX655384 KST655379:KST655384 LCP655379:LCP655384 LML655379:LML655384 LWH655379:LWH655384 MGD655379:MGD655384 MPZ655379:MPZ655384 MZV655379:MZV655384 NJR655379:NJR655384 NTN655379:NTN655384 ODJ655379:ODJ655384 ONF655379:ONF655384 OXB655379:OXB655384 PGX655379:PGX655384 PQT655379:PQT655384 QAP655379:QAP655384 QKL655379:QKL655384 QUH655379:QUH655384 RED655379:RED655384 RNZ655379:RNZ655384 RXV655379:RXV655384 SHR655379:SHR655384 SRN655379:SRN655384 TBJ655379:TBJ655384 TLF655379:TLF655384 TVB655379:TVB655384 UEX655379:UEX655384 UOT655379:UOT655384 UYP655379:UYP655384 VIL655379:VIL655384 VSH655379:VSH655384 WCD655379:WCD655384 WLZ655379:WLZ655384 WVV655379:WVV655384 X720915:X720920 JJ720915:JJ720920 TF720915:TF720920 ADB720915:ADB720920 AMX720915:AMX720920 AWT720915:AWT720920 BGP720915:BGP720920 BQL720915:BQL720920 CAH720915:CAH720920 CKD720915:CKD720920 CTZ720915:CTZ720920 DDV720915:DDV720920 DNR720915:DNR720920 DXN720915:DXN720920 EHJ720915:EHJ720920 ERF720915:ERF720920 FBB720915:FBB720920 FKX720915:FKX720920 FUT720915:FUT720920 GEP720915:GEP720920 GOL720915:GOL720920 GYH720915:GYH720920 HID720915:HID720920 HRZ720915:HRZ720920 IBV720915:IBV720920 ILR720915:ILR720920 IVN720915:IVN720920 JFJ720915:JFJ720920 JPF720915:JPF720920 JZB720915:JZB720920 KIX720915:KIX720920 KST720915:KST720920 LCP720915:LCP720920 LML720915:LML720920 LWH720915:LWH720920 MGD720915:MGD720920 MPZ720915:MPZ720920 MZV720915:MZV720920 NJR720915:NJR720920 NTN720915:NTN720920 ODJ720915:ODJ720920 ONF720915:ONF720920 OXB720915:OXB720920 PGX720915:PGX720920 PQT720915:PQT720920 QAP720915:QAP720920 QKL720915:QKL720920 QUH720915:QUH720920 RED720915:RED720920 RNZ720915:RNZ720920 RXV720915:RXV720920 SHR720915:SHR720920 SRN720915:SRN720920 TBJ720915:TBJ720920 TLF720915:TLF720920 TVB720915:TVB720920 UEX720915:UEX720920 UOT720915:UOT720920 UYP720915:UYP720920 VIL720915:VIL720920 VSH720915:VSH720920 WCD720915:WCD720920 WLZ720915:WLZ720920 WVV720915:WVV720920 X786451:X786456 JJ786451:JJ786456 TF786451:TF786456 ADB786451:ADB786456 AMX786451:AMX786456 AWT786451:AWT786456 BGP786451:BGP786456 BQL786451:BQL786456 CAH786451:CAH786456 CKD786451:CKD786456 CTZ786451:CTZ786456 DDV786451:DDV786456 DNR786451:DNR786456 DXN786451:DXN786456 EHJ786451:EHJ786456 ERF786451:ERF786456 FBB786451:FBB786456 FKX786451:FKX786456 FUT786451:FUT786456 GEP786451:GEP786456 GOL786451:GOL786456 GYH786451:GYH786456 HID786451:HID786456 HRZ786451:HRZ786456 IBV786451:IBV786456 ILR786451:ILR786456 IVN786451:IVN786456 JFJ786451:JFJ786456 JPF786451:JPF786456 JZB786451:JZB786456 KIX786451:KIX786456 KST786451:KST786456 LCP786451:LCP786456 LML786451:LML786456 LWH786451:LWH786456 MGD786451:MGD786456 MPZ786451:MPZ786456 MZV786451:MZV786456 NJR786451:NJR786456 NTN786451:NTN786456 ODJ786451:ODJ786456 ONF786451:ONF786456 OXB786451:OXB786456 PGX786451:PGX786456 PQT786451:PQT786456 QAP786451:QAP786456 QKL786451:QKL786456 QUH786451:QUH786456 RED786451:RED786456 RNZ786451:RNZ786456 RXV786451:RXV786456 SHR786451:SHR786456 SRN786451:SRN786456 TBJ786451:TBJ786456 TLF786451:TLF786456 TVB786451:TVB786456 UEX786451:UEX786456 UOT786451:UOT786456 UYP786451:UYP786456 VIL786451:VIL786456 VSH786451:VSH786456 WCD786451:WCD786456 WLZ786451:WLZ786456 WVV786451:WVV786456 X851987:X851992 JJ851987:JJ851992 TF851987:TF851992 ADB851987:ADB851992 AMX851987:AMX851992 AWT851987:AWT851992 BGP851987:BGP851992 BQL851987:BQL851992 CAH851987:CAH851992 CKD851987:CKD851992 CTZ851987:CTZ851992 DDV851987:DDV851992 DNR851987:DNR851992 DXN851987:DXN851992 EHJ851987:EHJ851992 ERF851987:ERF851992 FBB851987:FBB851992 FKX851987:FKX851992 FUT851987:FUT851992 GEP851987:GEP851992 GOL851987:GOL851992 GYH851987:GYH851992 HID851987:HID851992 HRZ851987:HRZ851992 IBV851987:IBV851992 ILR851987:ILR851992 IVN851987:IVN851992 JFJ851987:JFJ851992 JPF851987:JPF851992 JZB851987:JZB851992 KIX851987:KIX851992 KST851987:KST851992 LCP851987:LCP851992 LML851987:LML851992 LWH851987:LWH851992 MGD851987:MGD851992 MPZ851987:MPZ851992 MZV851987:MZV851992 NJR851987:NJR851992 NTN851987:NTN851992 ODJ851987:ODJ851992 ONF851987:ONF851992 OXB851987:OXB851992 PGX851987:PGX851992 PQT851987:PQT851992 QAP851987:QAP851992 QKL851987:QKL851992 QUH851987:QUH851992 RED851987:RED851992 RNZ851987:RNZ851992 RXV851987:RXV851992 SHR851987:SHR851992 SRN851987:SRN851992 TBJ851987:TBJ851992 TLF851987:TLF851992 TVB851987:TVB851992 UEX851987:UEX851992 UOT851987:UOT851992 UYP851987:UYP851992 VIL851987:VIL851992 VSH851987:VSH851992 WCD851987:WCD851992 WLZ851987:WLZ851992 WVV851987:WVV851992 X917523:X917528 JJ917523:JJ917528 TF917523:TF917528 ADB917523:ADB917528 AMX917523:AMX917528 AWT917523:AWT917528 BGP917523:BGP917528 BQL917523:BQL917528 CAH917523:CAH917528 CKD917523:CKD917528 CTZ917523:CTZ917528 DDV917523:DDV917528 DNR917523:DNR917528 DXN917523:DXN917528 EHJ917523:EHJ917528 ERF917523:ERF917528 FBB917523:FBB917528 FKX917523:FKX917528 FUT917523:FUT917528 GEP917523:GEP917528 GOL917523:GOL917528 GYH917523:GYH917528 HID917523:HID917528 HRZ917523:HRZ917528 IBV917523:IBV917528 ILR917523:ILR917528 IVN917523:IVN917528 JFJ917523:JFJ917528 JPF917523:JPF917528 JZB917523:JZB917528 KIX917523:KIX917528 KST917523:KST917528 LCP917523:LCP917528 LML917523:LML917528 LWH917523:LWH917528 MGD917523:MGD917528 MPZ917523:MPZ917528 MZV917523:MZV917528 NJR917523:NJR917528 NTN917523:NTN917528 ODJ917523:ODJ917528 ONF917523:ONF917528 OXB917523:OXB917528 PGX917523:PGX917528 PQT917523:PQT917528 QAP917523:QAP917528 QKL917523:QKL917528 QUH917523:QUH917528 RED917523:RED917528 RNZ917523:RNZ917528 RXV917523:RXV917528 SHR917523:SHR917528 SRN917523:SRN917528 TBJ917523:TBJ917528 TLF917523:TLF917528 TVB917523:TVB917528 UEX917523:UEX917528 UOT917523:UOT917528 UYP917523:UYP917528 VIL917523:VIL917528 VSH917523:VSH917528 WCD917523:WCD917528 WLZ917523:WLZ917528 WVV917523:WVV917528 X983059:X983064 JJ983059:JJ983064 TF983059:TF983064 ADB983059:ADB983064 AMX983059:AMX983064 AWT983059:AWT983064 BGP983059:BGP983064 BQL983059:BQL983064 CAH983059:CAH983064 CKD983059:CKD983064 CTZ983059:CTZ983064 DDV983059:DDV983064 DNR983059:DNR983064 DXN983059:DXN983064 EHJ983059:EHJ983064 ERF983059:ERF983064 FBB983059:FBB983064 FKX983059:FKX983064 FUT983059:FUT983064 GEP983059:GEP983064 GOL983059:GOL983064 GYH983059:GYH983064 HID983059:HID983064 HRZ983059:HRZ983064 IBV983059:IBV983064 ILR983059:ILR983064 IVN983059:IVN983064 JFJ983059:JFJ983064 JPF983059:JPF983064 JZB983059:JZB983064 KIX983059:KIX983064 KST983059:KST983064 LCP983059:LCP983064 LML983059:LML983064 LWH983059:LWH983064 MGD983059:MGD983064 MPZ983059:MPZ983064 MZV983059:MZV983064 NJR983059:NJR983064 NTN983059:NTN983064 ODJ983059:ODJ983064 ONF983059:ONF983064 OXB983059:OXB983064 PGX983059:PGX983064 PQT983059:PQT983064 QAP983059:QAP983064 QKL983059:QKL983064 QUH983059:QUH983064 RED983059:RED983064 RNZ983059:RNZ983064 RXV983059:RXV983064 SHR983059:SHR983064 SRN983059:SRN983064 TBJ983059:TBJ983064 TLF983059:TLF983064 TVB983059:TVB983064 UEX983059:UEX983064 UOT983059:UOT983064 UYP983059:UYP983064 VIL983059:VIL983064 VSH983059:VSH983064 WCD983059:WCD983064 WLZ983059:WLZ983064 WVV24 JJ24 TF24 ADB24 AMX24 AWT24 BGP24 BQL24 CAH24 CKD24 CTZ24 DDV24 DNR24 DXN24 EHJ24 ERF24 FBB24 FKX24 FUT24 GEP24 GOL24 GYH24 HID24 HRZ24 IBV24 ILR24 IVN24 JFJ24 JPF24 JZB24 KIX24 KST24 LCP24 LML24 LWH24 MGD24 MPZ24 MZV24 NJR24 NTN24 ODJ24 ONF24 OXB24 PGX24 PQT24 QAP24 QKL24 QUH24 RED24 RNZ24 RXV24 SHR24 SRN24 TBJ24 TLF24 TVB24 UEX24 UOT24 UYP24 VIL24 VSH24 WCD24 WLZ24 WLZ19:WLZ23 WCD19:WCD23 VSH19:VSH23 VIL19:VIL23 UYP19:UYP23 UOT19:UOT23 UEX19:UEX23 TVB19:TVB23 TLF19:TLF23 TBJ19:TBJ23 SRN19:SRN23 SHR19:SHR23 RXV19:RXV23 RNZ19:RNZ23 RED19:RED23 QUH19:QUH23 QKL19:QKL23 QAP19:QAP23 PQT19:PQT23 PGX19:PGX23 OXB19:OXB23 ONF19:ONF23 ODJ19:ODJ23 NTN19:NTN23 NJR19:NJR23 MZV19:MZV23 MPZ19:MPZ23 MGD19:MGD23 LWH19:LWH23 LML19:LML23 LCP19:LCP23 KST19:KST23 KIX19:KIX23 JZB19:JZB23 JPF19:JPF23 JFJ19:JFJ23 IVN19:IVN23 ILR19:ILR23 IBV19:IBV23 HRZ19:HRZ23 HID19:HID23 GYH19:GYH23 GOL19:GOL23 GEP19:GEP23 FUT19:FUT23 FKX19:FKX23 FBB19:FBB23 ERF19:ERF23 EHJ19:EHJ23 DXN19:DXN23 DNR19:DNR23 DDV19:DDV23 CTZ19:CTZ23 CKD19:CKD23 CAH19:CAH23 BQL19:BQL23 BGP19:BGP23 AWT19:AWT23 AMX19:AMX23 ADB19:ADB23 TF19:TF23 JJ19:JJ23 WVV19:WVV23 SW23">
      <formula1>900</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1">
    <tabColor theme="0" tint="-0.249977111117893"/>
  </sheetPr>
  <dimension ref="A1:T15"/>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210</v>
      </c>
    </row>
    <row r="2" spans="1:20" ht="22.5">
      <c r="F2" s="1197" t="s">
        <v>491</v>
      </c>
      <c r="G2" s="1198"/>
      <c r="H2" s="1199"/>
      <c r="I2" s="434"/>
    </row>
    <row r="3" spans="1:20" ht="3" customHeight="1"/>
    <row r="4" spans="1:20" s="190" customFormat="1" ht="11.25">
      <c r="A4" s="214"/>
      <c r="B4" s="214"/>
      <c r="C4" s="214"/>
      <c r="D4" s="214"/>
      <c r="F4" s="1149" t="s">
        <v>454</v>
      </c>
      <c r="G4" s="1149"/>
      <c r="H4" s="1149"/>
      <c r="I4" s="1200" t="s">
        <v>455</v>
      </c>
      <c r="J4" s="214"/>
      <c r="K4" s="214"/>
      <c r="L4" s="214"/>
      <c r="M4" s="214"/>
      <c r="N4" s="214"/>
      <c r="O4" s="214"/>
      <c r="P4" s="214"/>
      <c r="Q4" s="214"/>
      <c r="R4" s="214"/>
      <c r="S4" s="214"/>
      <c r="T4" s="214"/>
    </row>
    <row r="5" spans="1:20" s="190" customFormat="1" ht="11.25" customHeight="1">
      <c r="A5" s="214"/>
      <c r="B5" s="214"/>
      <c r="C5" s="214"/>
      <c r="D5" s="214"/>
      <c r="F5" s="318" t="s">
        <v>92</v>
      </c>
      <c r="G5" s="335" t="s">
        <v>457</v>
      </c>
      <c r="H5" s="317" t="s">
        <v>442</v>
      </c>
      <c r="I5" s="1200"/>
      <c r="J5" s="214"/>
      <c r="K5" s="214"/>
      <c r="L5" s="214"/>
      <c r="M5" s="214"/>
      <c r="N5" s="214"/>
      <c r="O5" s="214"/>
      <c r="P5" s="214"/>
      <c r="Q5" s="214"/>
      <c r="R5" s="214"/>
      <c r="S5" s="214"/>
      <c r="T5" s="214"/>
    </row>
    <row r="6" spans="1:20" s="190" customFormat="1" ht="12" customHeight="1">
      <c r="A6" s="214"/>
      <c r="B6" s="214"/>
      <c r="C6" s="214"/>
      <c r="D6" s="214"/>
      <c r="F6" s="319" t="s">
        <v>93</v>
      </c>
      <c r="G6" s="321">
        <v>2</v>
      </c>
      <c r="H6" s="322">
        <v>3</v>
      </c>
      <c r="I6" s="320">
        <v>4</v>
      </c>
      <c r="J6" s="214">
        <v>4</v>
      </c>
      <c r="K6" s="214"/>
      <c r="L6" s="214"/>
      <c r="M6" s="214"/>
      <c r="N6" s="214"/>
      <c r="O6" s="214"/>
      <c r="P6" s="214"/>
      <c r="Q6" s="214"/>
      <c r="R6" s="214"/>
      <c r="S6" s="214"/>
      <c r="T6" s="214"/>
    </row>
    <row r="7" spans="1:20" s="190" customFormat="1" ht="18.75">
      <c r="A7" s="214"/>
      <c r="B7" s="214"/>
      <c r="C7" s="214"/>
      <c r="D7" s="214"/>
      <c r="F7" s="333">
        <v>1</v>
      </c>
      <c r="G7" s="415" t="s">
        <v>492</v>
      </c>
      <c r="H7" s="316" t="str">
        <f>IF(dateCh="","",dateCh)</f>
        <v>05.12.2022</v>
      </c>
      <c r="I7" s="196" t="s">
        <v>493</v>
      </c>
      <c r="J7" s="332"/>
      <c r="K7" s="214"/>
      <c r="L7" s="214"/>
      <c r="M7" s="214"/>
      <c r="N7" s="214"/>
      <c r="O7" s="214"/>
      <c r="P7" s="214"/>
      <c r="Q7" s="214"/>
      <c r="R7" s="214"/>
      <c r="S7" s="214"/>
      <c r="T7" s="214"/>
    </row>
    <row r="8" spans="1:20" s="190" customFormat="1" ht="45">
      <c r="A8" s="1201">
        <v>1</v>
      </c>
      <c r="B8" s="214"/>
      <c r="C8" s="214"/>
      <c r="D8" s="214"/>
      <c r="F8" s="333" t="str">
        <f>"2." &amp;mergeValue(A8)</f>
        <v>2.1</v>
      </c>
      <c r="G8" s="415" t="s">
        <v>494</v>
      </c>
      <c r="H8" s="316" t="str">
        <f>IF('Перечень тарифов'!R21="","наименование отсутствует","" &amp; 'Перечень тарифов'!R21 &amp; "")</f>
        <v>Зона теплоснабжения №01 Челябинского городского округа</v>
      </c>
      <c r="I8" s="196" t="s">
        <v>590</v>
      </c>
      <c r="J8" s="332"/>
      <c r="K8" s="214"/>
      <c r="L8" s="214"/>
      <c r="M8" s="214"/>
      <c r="N8" s="214"/>
      <c r="O8" s="214"/>
      <c r="P8" s="214"/>
      <c r="Q8" s="214"/>
      <c r="R8" s="214"/>
      <c r="S8" s="214"/>
      <c r="T8" s="214"/>
    </row>
    <row r="9" spans="1:20" s="190" customFormat="1" ht="22.5">
      <c r="A9" s="1201"/>
      <c r="B9" s="214"/>
      <c r="C9" s="214"/>
      <c r="D9" s="214"/>
      <c r="F9" s="333" t="str">
        <f>"3." &amp;mergeValue(A9)</f>
        <v>3.1</v>
      </c>
      <c r="G9" s="415" t="s">
        <v>495</v>
      </c>
      <c r="H9" s="316" t="str">
        <f>IF('Перечень тарифов'!F21="","наименование отсутствует","" &amp; 'Перечень тарифов'!F21 &amp; "")</f>
        <v>Сбыт. Тепловая энергия</v>
      </c>
      <c r="I9" s="196" t="s">
        <v>588</v>
      </c>
      <c r="J9" s="332"/>
      <c r="K9" s="214"/>
      <c r="L9" s="214"/>
      <c r="M9" s="214"/>
      <c r="N9" s="214"/>
      <c r="O9" s="214"/>
      <c r="P9" s="214"/>
      <c r="Q9" s="214"/>
      <c r="R9" s="214"/>
      <c r="S9" s="214"/>
      <c r="T9" s="214"/>
    </row>
    <row r="10" spans="1:20" s="190" customFormat="1" ht="22.5">
      <c r="A10" s="1201"/>
      <c r="B10" s="214"/>
      <c r="C10" s="214"/>
      <c r="D10" s="214"/>
      <c r="F10" s="333" t="str">
        <f>"4."&amp;mergeValue(A10)</f>
        <v>4.1</v>
      </c>
      <c r="G10" s="415" t="s">
        <v>496</v>
      </c>
      <c r="H10" s="317" t="s">
        <v>458</v>
      </c>
      <c r="I10" s="196"/>
      <c r="J10" s="332"/>
      <c r="K10" s="214"/>
      <c r="L10" s="214"/>
      <c r="M10" s="214"/>
      <c r="N10" s="214"/>
      <c r="O10" s="214"/>
      <c r="P10" s="214"/>
      <c r="Q10" s="214"/>
      <c r="R10" s="214"/>
      <c r="S10" s="214"/>
      <c r="T10" s="214"/>
    </row>
    <row r="11" spans="1:20" s="190" customFormat="1" ht="18.75">
      <c r="A11" s="1201"/>
      <c r="B11" s="1201">
        <v>1</v>
      </c>
      <c r="C11" s="439"/>
      <c r="D11" s="439"/>
      <c r="F11" s="333" t="str">
        <f>"4."&amp;mergeValue(A11) &amp;"."&amp;mergeValue(B11)</f>
        <v>4.1.1</v>
      </c>
      <c r="G11" s="323" t="s">
        <v>592</v>
      </c>
      <c r="H11" s="316" t="str">
        <f>IF(region_name="","",region_name)</f>
        <v>Челябинская область</v>
      </c>
      <c r="I11" s="196" t="s">
        <v>499</v>
      </c>
      <c r="J11" s="332"/>
      <c r="K11" s="214"/>
      <c r="L11" s="214"/>
      <c r="M11" s="214"/>
      <c r="N11" s="214"/>
      <c r="O11" s="214"/>
      <c r="P11" s="214"/>
      <c r="Q11" s="214"/>
      <c r="R11" s="214"/>
      <c r="S11" s="214"/>
      <c r="T11" s="214"/>
    </row>
    <row r="12" spans="1:20" s="190" customFormat="1" ht="22.5">
      <c r="A12" s="1201"/>
      <c r="B12" s="1201"/>
      <c r="C12" s="1201">
        <v>1</v>
      </c>
      <c r="D12" s="439"/>
      <c r="F12" s="333" t="str">
        <f>"4."&amp;mergeValue(A12) &amp;"."&amp;mergeValue(B12)&amp;"."&amp;mergeValue(C12)</f>
        <v>4.1.1.1</v>
      </c>
      <c r="G12" s="339" t="s">
        <v>497</v>
      </c>
      <c r="H12" s="316" t="str">
        <f>IF(Территории!H13="","","" &amp; Территории!H13 &amp; "")</f>
        <v>Город Челябинск</v>
      </c>
      <c r="I12" s="196" t="s">
        <v>500</v>
      </c>
      <c r="J12" s="332"/>
      <c r="K12" s="214"/>
      <c r="L12" s="214"/>
      <c r="M12" s="214"/>
      <c r="N12" s="214"/>
      <c r="O12" s="214"/>
      <c r="P12" s="214"/>
      <c r="Q12" s="214"/>
      <c r="R12" s="214"/>
      <c r="S12" s="214"/>
      <c r="T12" s="214"/>
    </row>
    <row r="13" spans="1:20" s="190" customFormat="1" ht="56.25">
      <c r="A13" s="1201"/>
      <c r="B13" s="1201"/>
      <c r="C13" s="1201"/>
      <c r="D13" s="439">
        <v>1</v>
      </c>
      <c r="F13" s="333" t="str">
        <f>"4."&amp;mergeValue(A13) &amp;"."&amp;mergeValue(B13)&amp;"."&amp;mergeValue(C13)&amp;"."&amp;mergeValue(D13)</f>
        <v>4.1.1.1.1</v>
      </c>
      <c r="G13" s="418" t="s">
        <v>498</v>
      </c>
      <c r="H13" s="316" t="str">
        <f>IF(Территории!R14="","","" &amp; Территории!R14 &amp; "")</f>
        <v>Город Челябинск (75701000)</v>
      </c>
      <c r="I13" s="1105" t="s">
        <v>591</v>
      </c>
      <c r="J13" s="332"/>
      <c r="K13" s="214"/>
      <c r="L13" s="214"/>
      <c r="M13" s="214"/>
      <c r="N13" s="214"/>
      <c r="O13" s="214"/>
      <c r="P13" s="214"/>
      <c r="Q13" s="214"/>
      <c r="R13" s="214"/>
      <c r="S13" s="214"/>
      <c r="T13" s="214"/>
    </row>
    <row r="14" spans="1:20" s="325" customFormat="1" ht="3" customHeight="1">
      <c r="A14" s="326"/>
      <c r="B14" s="326"/>
      <c r="C14" s="326"/>
      <c r="D14" s="326"/>
      <c r="F14" s="324"/>
      <c r="G14" s="416"/>
      <c r="H14" s="417"/>
      <c r="I14" s="226"/>
      <c r="J14" s="326"/>
      <c r="K14" s="326"/>
      <c r="L14" s="326"/>
      <c r="M14" s="326"/>
      <c r="N14" s="326"/>
      <c r="O14" s="326"/>
      <c r="P14" s="326"/>
      <c r="Q14" s="326"/>
      <c r="R14" s="326"/>
      <c r="S14" s="326"/>
      <c r="T14" s="326"/>
    </row>
    <row r="15" spans="1:20" s="325" customFormat="1" ht="15" customHeight="1">
      <c r="A15" s="326"/>
      <c r="B15" s="326"/>
      <c r="C15" s="326"/>
      <c r="D15" s="326"/>
      <c r="F15" s="324"/>
      <c r="G15" s="1196" t="s">
        <v>593</v>
      </c>
      <c r="H15" s="1196"/>
      <c r="I15" s="226"/>
      <c r="J15" s="326"/>
      <c r="K15" s="326"/>
      <c r="L15" s="326"/>
      <c r="M15" s="326"/>
      <c r="N15" s="326"/>
      <c r="O15" s="326"/>
      <c r="P15" s="326"/>
      <c r="Q15" s="326"/>
      <c r="R15" s="326"/>
      <c r="S15" s="326"/>
      <c r="T15" s="326"/>
    </row>
  </sheetData>
  <sheetProtection algorithmName="SHA-512" hashValue="T5Ah/i/tgqlStdX+aEDmisnOm1QawnzesuK6tU+TwXDQMjuuNC75MV5E/yEa6JHcUYNFSGoydgJ60TZyjfAyIg==" saltValue="Wa2IVHywoNNJSKXvlI74jg==" spinCount="100000"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1">
    <tabColor rgb="FFEAEBEE"/>
    <pageSetUpPr fitToPage="1"/>
  </sheetPr>
  <dimension ref="A1:P21"/>
  <sheetViews>
    <sheetView showGridLines="0" topLeftCell="C4" zoomScaleNormal="100" workbookViewId="0">
      <selection activeCell="E33" sqref="E33"/>
    </sheetView>
  </sheetViews>
  <sheetFormatPr defaultColWidth="10.5703125" defaultRowHeight="14.25"/>
  <cols>
    <col min="1" max="1" width="9.140625" style="96" hidden="1" customWidth="1"/>
    <col min="2" max="2" width="9.140625" style="186" hidden="1" customWidth="1"/>
    <col min="3" max="3" width="3.7109375" style="87" customWidth="1"/>
    <col min="4" max="4" width="6.28515625" style="36" bestFit="1" customWidth="1"/>
    <col min="5" max="6" width="64.140625" style="36" customWidth="1"/>
    <col min="7" max="7" width="115.7109375" style="36" customWidth="1"/>
    <col min="8" max="8" width="10.5703125" style="36"/>
    <col min="9" max="10" width="10.5703125" style="212"/>
    <col min="11" max="16384" width="10.5703125" style="36"/>
  </cols>
  <sheetData>
    <row r="1" spans="1:16" hidden="1">
      <c r="M1" s="410"/>
      <c r="N1" s="410"/>
      <c r="P1" s="410"/>
    </row>
    <row r="2" spans="1:16" hidden="1"/>
    <row r="3" spans="1:16" hidden="1"/>
    <row r="4" spans="1:16" ht="3" customHeight="1">
      <c r="C4" s="86"/>
      <c r="D4" s="37"/>
      <c r="E4" s="37"/>
      <c r="F4" s="38"/>
      <c r="G4" s="38"/>
    </row>
    <row r="5" spans="1:16" ht="22.5">
      <c r="C5" s="86"/>
      <c r="D5" s="1217" t="s">
        <v>730</v>
      </c>
      <c r="E5" s="1217"/>
      <c r="F5" s="1217"/>
      <c r="G5" s="436"/>
    </row>
    <row r="6" spans="1:16" ht="3" customHeight="1">
      <c r="C6" s="86"/>
      <c r="D6" s="37"/>
      <c r="E6" s="84"/>
      <c r="F6" s="83"/>
      <c r="G6" s="286"/>
    </row>
    <row r="7" spans="1:16">
      <c r="C7" s="86"/>
      <c r="D7" s="1230" t="s">
        <v>454</v>
      </c>
      <c r="E7" s="1230"/>
      <c r="F7" s="1230"/>
      <c r="G7" s="1273" t="s">
        <v>455</v>
      </c>
    </row>
    <row r="8" spans="1:16">
      <c r="C8" s="86"/>
      <c r="D8" s="103" t="s">
        <v>92</v>
      </c>
      <c r="E8" s="113" t="s">
        <v>457</v>
      </c>
      <c r="F8" s="113" t="s">
        <v>456</v>
      </c>
      <c r="G8" s="1273"/>
    </row>
    <row r="9" spans="1:16" ht="12" customHeight="1">
      <c r="C9" s="86"/>
      <c r="D9" s="42" t="s">
        <v>93</v>
      </c>
      <c r="E9" s="42" t="s">
        <v>49</v>
      </c>
      <c r="F9" s="42" t="s">
        <v>50</v>
      </c>
      <c r="G9" s="42" t="s">
        <v>51</v>
      </c>
    </row>
    <row r="10" spans="1:16" ht="22.5">
      <c r="A10" s="285"/>
      <c r="C10" s="86"/>
      <c r="D10" s="187">
        <v>1</v>
      </c>
      <c r="E10" s="293" t="s">
        <v>692</v>
      </c>
      <c r="F10" s="294" t="s">
        <v>458</v>
      </c>
      <c r="G10" s="196"/>
    </row>
    <row r="11" spans="1:16">
      <c r="A11" s="285"/>
      <c r="C11" s="86"/>
      <c r="D11" s="187" t="s">
        <v>295</v>
      </c>
      <c r="E11" s="287" t="s">
        <v>693</v>
      </c>
      <c r="F11" s="294" t="s">
        <v>458</v>
      </c>
      <c r="G11" s="196"/>
    </row>
    <row r="12" spans="1:16" ht="20.100000000000001" customHeight="1">
      <c r="A12" s="285"/>
      <c r="C12" s="86"/>
      <c r="D12" s="187" t="s">
        <v>8</v>
      </c>
      <c r="E12" s="1121" t="s">
        <v>2955</v>
      </c>
      <c r="F12" s="1120" t="s">
        <v>2929</v>
      </c>
      <c r="G12" s="1220" t="s">
        <v>597</v>
      </c>
    </row>
    <row r="13" spans="1:16" ht="15" customHeight="1">
      <c r="A13" s="285"/>
      <c r="C13" s="86"/>
      <c r="D13" s="114"/>
      <c r="E13" s="300" t="s">
        <v>328</v>
      </c>
      <c r="F13" s="297"/>
      <c r="G13" s="1222"/>
    </row>
    <row r="14" spans="1:16">
      <c r="A14" s="285"/>
      <c r="C14" s="86"/>
      <c r="D14" s="187" t="s">
        <v>329</v>
      </c>
      <c r="E14" s="287" t="s">
        <v>694</v>
      </c>
      <c r="F14" s="294" t="s">
        <v>458</v>
      </c>
      <c r="G14" s="789"/>
    </row>
    <row r="15" spans="1:16" ht="42.95" customHeight="1">
      <c r="A15" s="285"/>
      <c r="C15" s="86"/>
      <c r="D15" s="187" t="s">
        <v>443</v>
      </c>
      <c r="E15" s="1121" t="s">
        <v>2956</v>
      </c>
      <c r="F15" s="1120" t="s">
        <v>2929</v>
      </c>
      <c r="G15" s="1220" t="s">
        <v>695</v>
      </c>
    </row>
    <row r="16" spans="1:16" s="799" customFormat="1" ht="15" customHeight="1">
      <c r="A16" s="803"/>
      <c r="B16" s="186"/>
      <c r="C16" s="686"/>
      <c r="D16" s="824"/>
      <c r="E16" s="827" t="s">
        <v>328</v>
      </c>
      <c r="F16" s="790"/>
      <c r="G16" s="1222"/>
      <c r="I16" s="829"/>
      <c r="J16" s="829"/>
    </row>
    <row r="17" spans="1:16" s="799" customFormat="1">
      <c r="A17" s="803"/>
      <c r="B17" s="186"/>
      <c r="C17" s="686"/>
      <c r="D17" s="187" t="s">
        <v>733</v>
      </c>
      <c r="E17" s="782" t="s">
        <v>735</v>
      </c>
      <c r="F17" s="294" t="s">
        <v>458</v>
      </c>
      <c r="G17" s="789"/>
      <c r="I17" s="829"/>
      <c r="J17" s="829"/>
    </row>
    <row r="18" spans="1:16" s="799" customFormat="1" ht="18.75" hidden="1">
      <c r="A18" s="803"/>
      <c r="B18" s="186"/>
      <c r="C18" s="686"/>
      <c r="D18" s="785" t="s">
        <v>734</v>
      </c>
      <c r="E18" s="784"/>
      <c r="F18" s="783"/>
      <c r="G18" s="798"/>
      <c r="H18" s="786"/>
      <c r="I18" s="829"/>
      <c r="J18" s="829"/>
    </row>
    <row r="19" spans="1:16" ht="15" customHeight="1">
      <c r="A19" s="285"/>
      <c r="C19" s="86"/>
      <c r="D19" s="114"/>
      <c r="E19" s="827" t="s">
        <v>328</v>
      </c>
      <c r="F19" s="790"/>
      <c r="G19" s="791"/>
    </row>
    <row r="20" spans="1:16" ht="3" customHeight="1"/>
    <row r="21" spans="1:16">
      <c r="D21" s="788" t="s">
        <v>731</v>
      </c>
      <c r="E21" s="787" t="s">
        <v>732</v>
      </c>
      <c r="F21" s="725"/>
      <c r="G21" s="725"/>
      <c r="H21" s="725"/>
      <c r="I21" s="725"/>
      <c r="J21" s="725"/>
      <c r="K21" s="725"/>
      <c r="L21" s="725"/>
      <c r="M21" s="725"/>
      <c r="N21" s="725"/>
      <c r="O21" s="725"/>
      <c r="P21" s="725"/>
    </row>
  </sheetData>
  <sheetProtection password="FA9C" sheet="1" objects="1" scenarios="1" formatColumns="0" formatRows="0"/>
  <dataConsolidate/>
  <mergeCells count="5">
    <mergeCell ref="G15:G16"/>
    <mergeCell ref="D7:F7"/>
    <mergeCell ref="G7:G8"/>
    <mergeCell ref="G12:G13"/>
    <mergeCell ref="D5:F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F12 F15:F16">
      <formula1>900</formula1>
    </dataValidation>
    <dataValidation type="textLength" operator="lessThanOrEqual" allowBlank="1" showInputMessage="1" showErrorMessage="1" errorTitle="Ошибка" error="Допускается ввод не более 900 символов!" sqref="G12 E15 E12 G18 G15">
      <formula1>900</formula1>
    </dataValidation>
  </dataValidations>
  <hyperlinks>
    <hyperlink ref="E12" location="'Форма 4.7'!$E$12" tooltip="Кликните по гиперссылке, чтобы перейти по ссылке на обосновывающие документы или отредактировать её" display="Договорпоставкитепловойэнергииитеплоносителя"/>
    <hyperlink ref="E15" location="'Форма 4.7'!$E$15" tooltip="Кликните по гиперссылке, чтобы перейти по ссылке на обосновывающие документы или отредактировать её" display="Договорнаподключениексистеметеплоснабжения"/>
  </hyperlink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2">
    <tabColor theme="0" tint="-0.249977111117893"/>
  </sheetPr>
  <dimension ref="A1:T15"/>
  <sheetViews>
    <sheetView showGridLines="0" topLeftCell="E1" zoomScaleNormal="100" workbookViewId="0"/>
  </sheetViews>
  <sheetFormatPr defaultColWidth="10.5703125" defaultRowHeight="14.25"/>
  <cols>
    <col min="1" max="1" width="3.7109375" style="1014" hidden="1" customWidth="1"/>
    <col min="2" max="4" width="3.7109375" style="1008" hidden="1" customWidth="1"/>
    <col min="5" max="5" width="3.7109375" style="809" customWidth="1"/>
    <col min="6" max="6" width="9.7109375" style="1061" customWidth="1"/>
    <col min="7" max="7" width="37.7109375" style="1061" customWidth="1"/>
    <col min="8" max="8" width="66.85546875" style="1061" customWidth="1"/>
    <col min="9" max="9" width="115.7109375" style="1061" customWidth="1"/>
    <col min="10" max="11" width="10.5703125" style="1008"/>
    <col min="12" max="12" width="11.140625" style="1008" customWidth="1"/>
    <col min="13" max="20" width="10.5703125" style="1008"/>
    <col min="21" max="16384" width="10.5703125" style="1061"/>
  </cols>
  <sheetData>
    <row r="1" spans="1:20" ht="3" customHeight="1">
      <c r="A1" s="1014" t="s">
        <v>210</v>
      </c>
    </row>
    <row r="2" spans="1:20" ht="22.5">
      <c r="F2" s="1197" t="s">
        <v>491</v>
      </c>
      <c r="G2" s="1198"/>
      <c r="H2" s="1199"/>
      <c r="I2" s="806"/>
    </row>
    <row r="3" spans="1:20" ht="3" customHeight="1"/>
    <row r="4" spans="1:20" s="1007" customFormat="1" ht="11.25">
      <c r="A4" s="1013"/>
      <c r="B4" s="1013"/>
      <c r="C4" s="1013"/>
      <c r="D4" s="1013"/>
      <c r="F4" s="1149" t="s">
        <v>454</v>
      </c>
      <c r="G4" s="1149"/>
      <c r="H4" s="1149"/>
      <c r="I4" s="1200" t="s">
        <v>455</v>
      </c>
      <c r="J4" s="1013"/>
      <c r="K4" s="1013"/>
      <c r="L4" s="1013"/>
      <c r="M4" s="1013"/>
      <c r="N4" s="1013"/>
      <c r="O4" s="1013"/>
      <c r="P4" s="1013"/>
      <c r="Q4" s="1013"/>
      <c r="R4" s="1013"/>
      <c r="S4" s="1013"/>
      <c r="T4" s="1013"/>
    </row>
    <row r="5" spans="1:20" s="1007" customFormat="1" ht="11.25" customHeight="1">
      <c r="A5" s="1013"/>
      <c r="B5" s="1013"/>
      <c r="C5" s="1013"/>
      <c r="D5" s="1013"/>
      <c r="F5" s="1103" t="s">
        <v>92</v>
      </c>
      <c r="G5" s="810" t="s">
        <v>457</v>
      </c>
      <c r="H5" s="1111" t="s">
        <v>442</v>
      </c>
      <c r="I5" s="1200"/>
      <c r="J5" s="1013"/>
      <c r="K5" s="1013"/>
      <c r="L5" s="1013"/>
      <c r="M5" s="1013"/>
      <c r="N5" s="1013"/>
      <c r="O5" s="1013"/>
      <c r="P5" s="1013"/>
      <c r="Q5" s="1013"/>
      <c r="R5" s="1013"/>
      <c r="S5" s="1013"/>
      <c r="T5" s="1013"/>
    </row>
    <row r="6" spans="1:20" s="1007" customFormat="1" ht="12" customHeight="1">
      <c r="A6" s="1013"/>
      <c r="B6" s="1013"/>
      <c r="C6" s="1013"/>
      <c r="D6" s="1013"/>
      <c r="F6" s="811" t="s">
        <v>93</v>
      </c>
      <c r="G6" s="812">
        <v>2</v>
      </c>
      <c r="H6" s="813">
        <v>3</v>
      </c>
      <c r="I6" s="608">
        <v>4</v>
      </c>
      <c r="J6" s="1013">
        <v>4</v>
      </c>
      <c r="K6" s="1013"/>
      <c r="L6" s="1013"/>
      <c r="M6" s="1013"/>
      <c r="N6" s="1013"/>
      <c r="O6" s="1013"/>
      <c r="P6" s="1013"/>
      <c r="Q6" s="1013"/>
      <c r="R6" s="1013"/>
      <c r="S6" s="1013"/>
      <c r="T6" s="1013"/>
    </row>
    <row r="7" spans="1:20" s="1007" customFormat="1" ht="18.75">
      <c r="A7" s="1013"/>
      <c r="B7" s="1013"/>
      <c r="C7" s="1013"/>
      <c r="D7" s="1013"/>
      <c r="F7" s="1029">
        <v>1</v>
      </c>
      <c r="G7" s="815" t="s">
        <v>492</v>
      </c>
      <c r="H7" s="1106" t="str">
        <f>IF(dateCh="","",dateCh)</f>
        <v>05.12.2022</v>
      </c>
      <c r="I7" s="816" t="s">
        <v>493</v>
      </c>
      <c r="J7" s="615"/>
      <c r="K7" s="1013"/>
      <c r="L7" s="1013"/>
      <c r="M7" s="1013"/>
      <c r="N7" s="1013"/>
      <c r="O7" s="1013"/>
      <c r="P7" s="1013"/>
      <c r="Q7" s="1013"/>
      <c r="R7" s="1013"/>
      <c r="S7" s="1013"/>
      <c r="T7" s="1013"/>
    </row>
    <row r="8" spans="1:20" s="1007" customFormat="1" ht="45">
      <c r="A8" s="1201">
        <v>1</v>
      </c>
      <c r="B8" s="1013"/>
      <c r="C8" s="1013"/>
      <c r="D8" s="1013"/>
      <c r="F8" s="1029" t="str">
        <f>"2." &amp;mergeValue(A8)</f>
        <v>2.1</v>
      </c>
      <c r="G8" s="815" t="s">
        <v>494</v>
      </c>
      <c r="H8" s="1106" t="str">
        <f>IF('Перечень тарифов'!R21="","наименование отсутствует","" &amp; 'Перечень тарифов'!R21 &amp; "")</f>
        <v>Зона теплоснабжения №01 Челябинского городского округа</v>
      </c>
      <c r="I8" s="816" t="s">
        <v>590</v>
      </c>
      <c r="J8" s="615"/>
      <c r="K8" s="1013"/>
      <c r="L8" s="1013"/>
      <c r="M8" s="1013"/>
      <c r="N8" s="1013"/>
      <c r="O8" s="1013"/>
      <c r="P8" s="1013"/>
      <c r="Q8" s="1013"/>
      <c r="R8" s="1013"/>
      <c r="S8" s="1013"/>
      <c r="T8" s="1013"/>
    </row>
    <row r="9" spans="1:20" s="1007" customFormat="1" ht="22.5">
      <c r="A9" s="1201"/>
      <c r="B9" s="1013"/>
      <c r="C9" s="1013"/>
      <c r="D9" s="1013"/>
      <c r="F9" s="1029" t="str">
        <f>"3." &amp;mergeValue(A9)</f>
        <v>3.1</v>
      </c>
      <c r="G9" s="815" t="s">
        <v>495</v>
      </c>
      <c r="H9" s="1106" t="str">
        <f>IF('Перечень тарифов'!F21="","наименование отсутствует","" &amp; 'Перечень тарифов'!F21 &amp; "")</f>
        <v>Сбыт. Тепловая энергия</v>
      </c>
      <c r="I9" s="816" t="s">
        <v>588</v>
      </c>
      <c r="J9" s="615"/>
      <c r="K9" s="1013"/>
      <c r="L9" s="1013"/>
      <c r="M9" s="1013"/>
      <c r="N9" s="1013"/>
      <c r="O9" s="1013"/>
      <c r="P9" s="1013"/>
      <c r="Q9" s="1013"/>
      <c r="R9" s="1013"/>
      <c r="S9" s="1013"/>
      <c r="T9" s="1013"/>
    </row>
    <row r="10" spans="1:20" s="1007" customFormat="1" ht="22.5">
      <c r="A10" s="1201"/>
      <c r="B10" s="1013"/>
      <c r="C10" s="1013"/>
      <c r="D10" s="1013"/>
      <c r="F10" s="1029" t="str">
        <f>"4."&amp;mergeValue(A10)</f>
        <v>4.1</v>
      </c>
      <c r="G10" s="815" t="s">
        <v>496</v>
      </c>
      <c r="H10" s="1111" t="s">
        <v>458</v>
      </c>
      <c r="I10" s="816"/>
      <c r="J10" s="615"/>
      <c r="K10" s="1013"/>
      <c r="L10" s="1013"/>
      <c r="M10" s="1013"/>
      <c r="N10" s="1013"/>
      <c r="O10" s="1013"/>
      <c r="P10" s="1013"/>
      <c r="Q10" s="1013"/>
      <c r="R10" s="1013"/>
      <c r="S10" s="1013"/>
      <c r="T10" s="1013"/>
    </row>
    <row r="11" spans="1:20" s="1007" customFormat="1" ht="18.75">
      <c r="A11" s="1201"/>
      <c r="B11" s="1201">
        <v>1</v>
      </c>
      <c r="C11" s="1104"/>
      <c r="D11" s="1104"/>
      <c r="F11" s="1029" t="str">
        <f>"4."&amp;mergeValue(A11) &amp;"."&amp;mergeValue(B11)</f>
        <v>4.1.1</v>
      </c>
      <c r="G11" s="830" t="s">
        <v>592</v>
      </c>
      <c r="H11" s="1106" t="str">
        <f>IF(region_name="","",region_name)</f>
        <v>Челябинская область</v>
      </c>
      <c r="I11" s="816" t="s">
        <v>499</v>
      </c>
      <c r="J11" s="615"/>
      <c r="K11" s="1013"/>
      <c r="L11" s="1013"/>
      <c r="M11" s="1013"/>
      <c r="N11" s="1013"/>
      <c r="O11" s="1013"/>
      <c r="P11" s="1013"/>
      <c r="Q11" s="1013"/>
      <c r="R11" s="1013"/>
      <c r="S11" s="1013"/>
      <c r="T11" s="1013"/>
    </row>
    <row r="12" spans="1:20" s="1007" customFormat="1" ht="22.5">
      <c r="A12" s="1201"/>
      <c r="B12" s="1201"/>
      <c r="C12" s="1201">
        <v>1</v>
      </c>
      <c r="D12" s="1104"/>
      <c r="F12" s="1029" t="str">
        <f>"4."&amp;mergeValue(A12) &amp;"."&amp;mergeValue(B12)&amp;"."&amp;mergeValue(C12)</f>
        <v>4.1.1.1</v>
      </c>
      <c r="G12" s="817" t="s">
        <v>497</v>
      </c>
      <c r="H12" s="1106" t="str">
        <f>IF(Территории!H13="","","" &amp; Территории!H13 &amp; "")</f>
        <v>Город Челябинск</v>
      </c>
      <c r="I12" s="816" t="s">
        <v>500</v>
      </c>
      <c r="J12" s="615"/>
      <c r="K12" s="1013"/>
      <c r="L12" s="1013"/>
      <c r="M12" s="1013"/>
      <c r="N12" s="1013"/>
      <c r="O12" s="1013"/>
      <c r="P12" s="1013"/>
      <c r="Q12" s="1013"/>
      <c r="R12" s="1013"/>
      <c r="S12" s="1013"/>
      <c r="T12" s="1013"/>
    </row>
    <row r="13" spans="1:20" s="1007" customFormat="1" ht="56.25">
      <c r="A13" s="1201"/>
      <c r="B13" s="1201"/>
      <c r="C13" s="1201"/>
      <c r="D13" s="1104">
        <v>1</v>
      </c>
      <c r="F13" s="1029" t="str">
        <f>"4."&amp;mergeValue(A13) &amp;"."&amp;mergeValue(B13)&amp;"."&amp;mergeValue(C13)&amp;"."&amp;mergeValue(D13)</f>
        <v>4.1.1.1.1</v>
      </c>
      <c r="G13" s="818" t="s">
        <v>498</v>
      </c>
      <c r="H13" s="1106" t="str">
        <f>IF(Территории!R14="","","" &amp; Территории!R14 &amp; "")</f>
        <v>Город Челябинск (75701000)</v>
      </c>
      <c r="I13" s="1105" t="s">
        <v>591</v>
      </c>
      <c r="J13" s="615"/>
      <c r="K13" s="1013"/>
      <c r="L13" s="1013"/>
      <c r="M13" s="1013"/>
      <c r="N13" s="1013"/>
      <c r="O13" s="1013"/>
      <c r="P13" s="1013"/>
      <c r="Q13" s="1013"/>
      <c r="R13" s="1013"/>
      <c r="S13" s="1013"/>
      <c r="T13" s="1013"/>
    </row>
    <row r="14" spans="1:20" s="772" customFormat="1" ht="3" customHeight="1">
      <c r="A14" s="773"/>
      <c r="B14" s="773"/>
      <c r="C14" s="773"/>
      <c r="D14" s="773"/>
      <c r="F14" s="822"/>
      <c r="G14" s="416"/>
      <c r="H14" s="417"/>
      <c r="I14" s="983"/>
      <c r="J14" s="773"/>
      <c r="K14" s="773"/>
      <c r="L14" s="773"/>
      <c r="M14" s="773"/>
      <c r="N14" s="773"/>
      <c r="O14" s="773"/>
      <c r="P14" s="773"/>
      <c r="Q14" s="773"/>
      <c r="R14" s="773"/>
      <c r="S14" s="773"/>
      <c r="T14" s="773"/>
    </row>
    <row r="15" spans="1:20" s="772" customFormat="1" ht="15" customHeight="1">
      <c r="A15" s="773"/>
      <c r="B15" s="773"/>
      <c r="C15" s="773"/>
      <c r="D15" s="773"/>
      <c r="F15" s="822"/>
      <c r="G15" s="1196" t="s">
        <v>593</v>
      </c>
      <c r="H15" s="1196"/>
      <c r="I15" s="983"/>
      <c r="J15" s="773"/>
      <c r="K15" s="773"/>
      <c r="L15" s="773"/>
      <c r="M15" s="773"/>
      <c r="N15" s="773"/>
      <c r="O15" s="773"/>
      <c r="P15" s="773"/>
      <c r="Q15" s="773"/>
      <c r="R15" s="773"/>
      <c r="S15" s="773"/>
      <c r="T15" s="773"/>
    </row>
  </sheetData>
  <sheetProtection algorithmName="SHA-512" hashValue="T5Ah/i/tgqlStdX+aEDmisnOm1QawnzesuK6tU+TwXDQMjuuNC75MV5E/yEa6JHcUYNFSGoydgJ60TZyjfAyIg==" saltValue="Wa2IVHywoNNJSKXvlI74jg==" spinCount="100000"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2">
    <tabColor rgb="FFEAEBEE"/>
  </sheetPr>
  <dimension ref="A1:L37"/>
  <sheetViews>
    <sheetView showGridLines="0" topLeftCell="C4" zoomScaleNormal="100" workbookViewId="0">
      <selection activeCell="G31" sqref="G31"/>
    </sheetView>
  </sheetViews>
  <sheetFormatPr defaultColWidth="10.5703125" defaultRowHeight="14.25"/>
  <cols>
    <col min="1" max="1" width="9.140625" style="96" hidden="1" customWidth="1"/>
    <col min="2" max="2" width="9.140625" style="186" hidden="1" customWidth="1"/>
    <col min="3" max="3" width="3.7109375" style="87" customWidth="1"/>
    <col min="4" max="4" width="6.28515625" style="36" bestFit="1" customWidth="1"/>
    <col min="5" max="5" width="63.42578125" style="36" customWidth="1"/>
    <col min="6" max="6" width="1.7109375" style="36" hidden="1" customWidth="1"/>
    <col min="7" max="8" width="35.7109375" style="36" customWidth="1"/>
    <col min="9" max="9" width="91.5703125" style="36" customWidth="1"/>
    <col min="10" max="10" width="10.5703125" style="36"/>
    <col min="11" max="12" width="10.5703125" style="212"/>
    <col min="13" max="16384" width="10.5703125" style="36"/>
  </cols>
  <sheetData>
    <row r="1" spans="1:9" hidden="1"/>
    <row r="2" spans="1:9" hidden="1"/>
    <row r="3" spans="1:9" hidden="1"/>
    <row r="4" spans="1:9" ht="3" customHeight="1">
      <c r="C4" s="86"/>
      <c r="D4" s="37"/>
      <c r="E4" s="37"/>
      <c r="F4" s="37"/>
      <c r="G4" s="37"/>
      <c r="H4" s="38"/>
      <c r="I4" s="38"/>
    </row>
    <row r="5" spans="1:9" ht="26.1" customHeight="1">
      <c r="C5" s="86"/>
      <c r="D5" s="1217" t="s">
        <v>696</v>
      </c>
      <c r="E5" s="1217"/>
      <c r="F5" s="1217"/>
      <c r="G5" s="1217"/>
      <c r="H5" s="1217"/>
      <c r="I5" s="334"/>
    </row>
    <row r="6" spans="1:9" ht="3" customHeight="1">
      <c r="C6" s="86"/>
      <c r="D6" s="37"/>
      <c r="E6" s="84"/>
      <c r="F6" s="84"/>
      <c r="G6" s="84"/>
      <c r="H6" s="83"/>
      <c r="I6" s="286"/>
    </row>
    <row r="7" spans="1:9" ht="21" customHeight="1">
      <c r="C7" s="86"/>
      <c r="D7" s="1230" t="s">
        <v>454</v>
      </c>
      <c r="E7" s="1230"/>
      <c r="F7" s="1230"/>
      <c r="G7" s="1230"/>
      <c r="H7" s="1230"/>
      <c r="I7" s="1273" t="s">
        <v>455</v>
      </c>
    </row>
    <row r="8" spans="1:9" ht="21" customHeight="1">
      <c r="C8" s="86"/>
      <c r="D8" s="103" t="s">
        <v>92</v>
      </c>
      <c r="E8" s="113" t="s">
        <v>457</v>
      </c>
      <c r="F8" s="113"/>
      <c r="G8" s="113" t="s">
        <v>442</v>
      </c>
      <c r="H8" s="113" t="s">
        <v>456</v>
      </c>
      <c r="I8" s="1273"/>
    </row>
    <row r="9" spans="1:9" ht="12" customHeight="1">
      <c r="C9" s="86"/>
      <c r="D9" s="42" t="s">
        <v>93</v>
      </c>
      <c r="E9" s="42" t="s">
        <v>49</v>
      </c>
      <c r="F9" s="42"/>
      <c r="G9" s="42" t="s">
        <v>50</v>
      </c>
      <c r="H9" s="42" t="s">
        <v>51</v>
      </c>
      <c r="I9" s="42" t="s">
        <v>68</v>
      </c>
    </row>
    <row r="10" spans="1:9">
      <c r="A10" s="285"/>
      <c r="C10" s="86"/>
      <c r="D10" s="187">
        <v>1</v>
      </c>
      <c r="E10" s="1276" t="s">
        <v>459</v>
      </c>
      <c r="F10" s="1276"/>
      <c r="G10" s="1276"/>
      <c r="H10" s="1276"/>
      <c r="I10" s="306"/>
    </row>
    <row r="11" spans="1:9" ht="20.100000000000001" customHeight="1">
      <c r="A11" s="285"/>
      <c r="C11" s="86"/>
      <c r="D11" s="187" t="s">
        <v>295</v>
      </c>
      <c r="E11" s="287" t="s">
        <v>460</v>
      </c>
      <c r="F11" s="294"/>
      <c r="G11" s="430" t="s">
        <v>776</v>
      </c>
      <c r="H11" s="294" t="s">
        <v>458</v>
      </c>
      <c r="I11" s="196" t="s">
        <v>461</v>
      </c>
    </row>
    <row r="12" spans="1:9" ht="45">
      <c r="A12" s="285"/>
      <c r="C12" s="86"/>
      <c r="D12" s="187" t="s">
        <v>329</v>
      </c>
      <c r="E12" s="287" t="s">
        <v>462</v>
      </c>
      <c r="F12" s="294"/>
      <c r="G12" s="1090" t="s">
        <v>2929</v>
      </c>
      <c r="H12" s="1090" t="s">
        <v>2929</v>
      </c>
      <c r="I12" s="413" t="s">
        <v>697</v>
      </c>
    </row>
    <row r="13" spans="1:9" ht="33.75">
      <c r="A13" s="285"/>
      <c r="B13" s="186">
        <v>3</v>
      </c>
      <c r="C13" s="86"/>
      <c r="D13" s="187">
        <v>2</v>
      </c>
      <c r="E13" s="350" t="s">
        <v>698</v>
      </c>
      <c r="F13" s="294"/>
      <c r="G13" s="294" t="s">
        <v>458</v>
      </c>
      <c r="H13" s="1090" t="s">
        <v>2929</v>
      </c>
      <c r="I13" s="414" t="s">
        <v>463</v>
      </c>
    </row>
    <row r="14" spans="1:9" ht="39" customHeight="1">
      <c r="A14" s="285"/>
      <c r="C14" s="86"/>
      <c r="D14" s="187">
        <v>3</v>
      </c>
      <c r="E14" s="1274" t="s">
        <v>699</v>
      </c>
      <c r="F14" s="1274"/>
      <c r="G14" s="1274"/>
      <c r="H14" s="1274"/>
      <c r="I14" s="411"/>
    </row>
    <row r="15" spans="1:9" ht="32.1" customHeight="1">
      <c r="A15" s="285"/>
      <c r="C15" s="86"/>
      <c r="D15" s="187" t="s">
        <v>444</v>
      </c>
      <c r="E15" s="295" t="s">
        <v>2930</v>
      </c>
      <c r="F15" s="294"/>
      <c r="G15" s="294" t="s">
        <v>458</v>
      </c>
      <c r="H15" s="1090" t="s">
        <v>2929</v>
      </c>
      <c r="I15" s="1220" t="s">
        <v>700</v>
      </c>
    </row>
    <row r="16" spans="1:9" ht="15" customHeight="1">
      <c r="A16" s="285"/>
      <c r="C16" s="86"/>
      <c r="D16" s="114"/>
      <c r="E16" s="299" t="s">
        <v>328</v>
      </c>
      <c r="F16" s="300"/>
      <c r="G16" s="300"/>
      <c r="H16" s="297"/>
      <c r="I16" s="1222"/>
    </row>
    <row r="17" spans="1:12" ht="69" customHeight="1">
      <c r="A17" s="285"/>
      <c r="B17" s="186">
        <v>3</v>
      </c>
      <c r="C17" s="86"/>
      <c r="D17" s="187">
        <v>4</v>
      </c>
      <c r="E17" s="1274" t="s">
        <v>701</v>
      </c>
      <c r="F17" s="1274"/>
      <c r="G17" s="1274"/>
      <c r="H17" s="1274"/>
      <c r="I17" s="411"/>
    </row>
    <row r="18" spans="1:12" ht="20.100000000000001" customHeight="1">
      <c r="A18" s="285"/>
      <c r="C18" s="86"/>
      <c r="D18" s="187" t="s">
        <v>445</v>
      </c>
      <c r="E18" s="301" t="s">
        <v>464</v>
      </c>
      <c r="F18" s="294"/>
      <c r="G18" s="412" t="s">
        <v>2935</v>
      </c>
      <c r="H18" s="294" t="s">
        <v>458</v>
      </c>
      <c r="I18" s="1220" t="s">
        <v>481</v>
      </c>
    </row>
    <row r="19" spans="1:12" s="1061" customFormat="1" ht="20.100000000000001" customHeight="1">
      <c r="A19" s="803"/>
      <c r="B19" s="186"/>
      <c r="C19" s="1107" t="s">
        <v>2925</v>
      </c>
      <c r="D19" s="187" t="s">
        <v>2932</v>
      </c>
      <c r="E19" s="301" t="str">
        <f>E18</f>
        <v>наименование НПА</v>
      </c>
      <c r="F19" s="294" t="s">
        <v>458</v>
      </c>
      <c r="G19" s="412" t="s">
        <v>2936</v>
      </c>
      <c r="H19" s="294" t="s">
        <v>458</v>
      </c>
      <c r="I19" s="1221"/>
      <c r="K19" s="829"/>
      <c r="L19" s="829"/>
    </row>
    <row r="20" spans="1:12" ht="15" customHeight="1">
      <c r="A20" s="285"/>
      <c r="C20" s="86"/>
      <c r="D20" s="114"/>
      <c r="E20" s="299" t="s">
        <v>328</v>
      </c>
      <c r="F20" s="300"/>
      <c r="G20" s="300"/>
      <c r="H20" s="297"/>
      <c r="I20" s="1222"/>
    </row>
    <row r="21" spans="1:12" ht="30" customHeight="1">
      <c r="A21" s="285"/>
      <c r="B21" s="186">
        <v>3</v>
      </c>
      <c r="C21" s="86"/>
      <c r="D21" s="187">
        <v>5</v>
      </c>
      <c r="E21" s="1274" t="s">
        <v>702</v>
      </c>
      <c r="F21" s="1274"/>
      <c r="G21" s="1274"/>
      <c r="H21" s="1274"/>
      <c r="I21" s="411"/>
    </row>
    <row r="22" spans="1:12" ht="26.1" customHeight="1">
      <c r="A22" s="285"/>
      <c r="C22" s="86"/>
      <c r="D22" s="187" t="s">
        <v>446</v>
      </c>
      <c r="E22" s="1275" t="s">
        <v>703</v>
      </c>
      <c r="F22" s="1275"/>
      <c r="G22" s="1275"/>
      <c r="H22" s="1275"/>
      <c r="I22" s="411"/>
    </row>
    <row r="23" spans="1:12" ht="20.100000000000001" customHeight="1">
      <c r="A23" s="285"/>
      <c r="C23" s="86"/>
      <c r="D23" s="187" t="s">
        <v>447</v>
      </c>
      <c r="E23" s="302" t="s">
        <v>465</v>
      </c>
      <c r="F23" s="294"/>
      <c r="G23" s="412" t="s">
        <v>2937</v>
      </c>
      <c r="H23" s="294" t="s">
        <v>458</v>
      </c>
      <c r="I23" s="1220" t="s">
        <v>704</v>
      </c>
    </row>
    <row r="24" spans="1:12" s="1061" customFormat="1" ht="20.100000000000001" customHeight="1">
      <c r="A24" s="803"/>
      <c r="B24" s="186"/>
      <c r="C24" s="1107" t="s">
        <v>2925</v>
      </c>
      <c r="D24" s="187" t="s">
        <v>2933</v>
      </c>
      <c r="E24" s="302" t="str">
        <f>E23</f>
        <v>контактный телефон службы</v>
      </c>
      <c r="F24" s="294" t="s">
        <v>458</v>
      </c>
      <c r="G24" s="412" t="s">
        <v>2938</v>
      </c>
      <c r="H24" s="294" t="s">
        <v>458</v>
      </c>
      <c r="I24" s="1221"/>
      <c r="K24" s="829"/>
      <c r="L24" s="829"/>
    </row>
    <row r="25" spans="1:12" s="1061" customFormat="1" ht="20.100000000000001" customHeight="1">
      <c r="A25" s="803"/>
      <c r="B25" s="186"/>
      <c r="C25" s="1107" t="s">
        <v>2925</v>
      </c>
      <c r="D25" s="187" t="s">
        <v>2934</v>
      </c>
      <c r="E25" s="302" t="str">
        <f>E24</f>
        <v>контактный телефон службы</v>
      </c>
      <c r="F25" s="294" t="s">
        <v>458</v>
      </c>
      <c r="G25" s="412" t="s">
        <v>2939</v>
      </c>
      <c r="H25" s="294" t="s">
        <v>458</v>
      </c>
      <c r="I25" s="1221"/>
      <c r="K25" s="829"/>
      <c r="L25" s="829"/>
    </row>
    <row r="26" spans="1:12" ht="15" customHeight="1">
      <c r="A26" s="285"/>
      <c r="C26" s="86"/>
      <c r="D26" s="114"/>
      <c r="E26" s="300" t="s">
        <v>328</v>
      </c>
      <c r="F26" s="296"/>
      <c r="G26" s="296"/>
      <c r="H26" s="297"/>
      <c r="I26" s="1222"/>
    </row>
    <row r="27" spans="1:12" ht="14.25" customHeight="1">
      <c r="A27" s="285"/>
      <c r="C27" s="86"/>
      <c r="D27" s="187" t="s">
        <v>448</v>
      </c>
      <c r="E27" s="1275" t="s">
        <v>705</v>
      </c>
      <c r="F27" s="1275"/>
      <c r="G27" s="1275"/>
      <c r="H27" s="1275"/>
      <c r="I27" s="411"/>
    </row>
    <row r="28" spans="1:12" ht="42.95" customHeight="1">
      <c r="A28" s="285"/>
      <c r="C28" s="86"/>
      <c r="D28" s="187" t="s">
        <v>449</v>
      </c>
      <c r="E28" s="302" t="s">
        <v>467</v>
      </c>
      <c r="F28" s="294"/>
      <c r="G28" s="412" t="s">
        <v>2940</v>
      </c>
      <c r="H28" s="294" t="s">
        <v>458</v>
      </c>
      <c r="I28" s="1220" t="s">
        <v>598</v>
      </c>
    </row>
    <row r="29" spans="1:12" ht="15" customHeight="1">
      <c r="A29" s="285"/>
      <c r="C29" s="86"/>
      <c r="D29" s="114"/>
      <c r="E29" s="300" t="s">
        <v>328</v>
      </c>
      <c r="F29" s="296"/>
      <c r="G29" s="296"/>
      <c r="H29" s="297"/>
      <c r="I29" s="1222"/>
    </row>
    <row r="30" spans="1:12" ht="26.1" customHeight="1">
      <c r="A30" s="285"/>
      <c r="C30" s="86"/>
      <c r="D30" s="187" t="s">
        <v>450</v>
      </c>
      <c r="E30" s="1275" t="s">
        <v>706</v>
      </c>
      <c r="F30" s="1275"/>
      <c r="G30" s="1275"/>
      <c r="H30" s="1275"/>
      <c r="I30" s="411"/>
    </row>
    <row r="31" spans="1:12" ht="32.1" customHeight="1">
      <c r="A31" s="285"/>
      <c r="C31" s="86"/>
      <c r="D31" s="187" t="s">
        <v>451</v>
      </c>
      <c r="E31" s="302" t="s">
        <v>466</v>
      </c>
      <c r="F31" s="294"/>
      <c r="G31" s="305" t="s">
        <v>2943</v>
      </c>
      <c r="H31" s="294" t="s">
        <v>458</v>
      </c>
      <c r="I31" s="1220" t="s">
        <v>707</v>
      </c>
      <c r="K31" s="212" t="s">
        <v>2942</v>
      </c>
      <c r="L31" s="212" t="s">
        <v>2941</v>
      </c>
    </row>
    <row r="32" spans="1:12" ht="15" customHeight="1">
      <c r="A32" s="285"/>
      <c r="C32" s="86"/>
      <c r="D32" s="114"/>
      <c r="E32" s="300" t="s">
        <v>328</v>
      </c>
      <c r="F32" s="296"/>
      <c r="G32" s="296"/>
      <c r="H32" s="297"/>
      <c r="I32" s="1222"/>
    </row>
    <row r="33" spans="1:12" ht="49.5" customHeight="1">
      <c r="A33" s="285"/>
      <c r="B33" s="186">
        <v>3</v>
      </c>
      <c r="C33" s="86"/>
      <c r="D33" s="187" t="s">
        <v>69</v>
      </c>
      <c r="E33" s="1274" t="s">
        <v>709</v>
      </c>
      <c r="F33" s="1274"/>
      <c r="G33" s="1274"/>
      <c r="H33" s="1274"/>
      <c r="I33" s="411"/>
    </row>
    <row r="34" spans="1:12" ht="20.100000000000001" customHeight="1">
      <c r="A34" s="285"/>
      <c r="C34" s="86"/>
      <c r="D34" s="187" t="s">
        <v>452</v>
      </c>
      <c r="E34" s="295" t="s">
        <v>2931</v>
      </c>
      <c r="F34" s="294"/>
      <c r="G34" s="294" t="s">
        <v>458</v>
      </c>
      <c r="H34" s="1090" t="s">
        <v>2929</v>
      </c>
      <c r="I34" s="1220" t="s">
        <v>480</v>
      </c>
    </row>
    <row r="35" spans="1:12" ht="15" customHeight="1">
      <c r="A35" s="285"/>
      <c r="C35" s="86"/>
      <c r="D35" s="114"/>
      <c r="E35" s="299" t="s">
        <v>328</v>
      </c>
      <c r="F35" s="296"/>
      <c r="G35" s="296"/>
      <c r="H35" s="297"/>
      <c r="I35" s="1222"/>
    </row>
    <row r="36" spans="1:12" s="174" customFormat="1" ht="3" customHeight="1">
      <c r="A36" s="285"/>
      <c r="K36" s="289"/>
      <c r="L36" s="289"/>
    </row>
    <row r="37" spans="1:12" ht="24.75" customHeight="1">
      <c r="D37" s="298">
        <v>1</v>
      </c>
      <c r="E37" s="1196" t="s">
        <v>708</v>
      </c>
      <c r="F37" s="1196"/>
      <c r="G37" s="1196"/>
      <c r="H37" s="1196"/>
      <c r="I37" s="1196"/>
    </row>
  </sheetData>
  <sheetProtection algorithmName="SHA-512" hashValue="8rMKIaKlD4ULVRKQTnnuJPNyysxQv/0Vn2ekJrcCFgE1/TUzizW8N/bLrFTeef32UWFya+U7uMzkpLQ8yIYlnQ==" saltValue="erk+NLMPu/Qixw639seW2g==" spinCount="100000" sheet="1" objects="1" scenarios="1" formatColumns="0" formatRows="0"/>
  <mergeCells count="18">
    <mergeCell ref="I18:I20"/>
    <mergeCell ref="E21:H21"/>
    <mergeCell ref="D5:H5"/>
    <mergeCell ref="D7:H7"/>
    <mergeCell ref="I7:I8"/>
    <mergeCell ref="E10:H10"/>
    <mergeCell ref="E14:H14"/>
    <mergeCell ref="I15:I16"/>
    <mergeCell ref="E17:H17"/>
    <mergeCell ref="E37:I37"/>
    <mergeCell ref="E33:H33"/>
    <mergeCell ref="E22:H22"/>
    <mergeCell ref="E27:H27"/>
    <mergeCell ref="E30:H30"/>
    <mergeCell ref="I23:I26"/>
    <mergeCell ref="I28:I29"/>
    <mergeCell ref="I31:I32"/>
    <mergeCell ref="I34:I35"/>
  </mergeCells>
  <dataValidations count="4">
    <dataValidation type="textLength" operator="lessThanOrEqual" allowBlank="1" showInputMessage="1" showErrorMessage="1" errorTitle="Ошибка" error="Допускается ввод не более 900 символов!" sqref="I12:I13 E23 I28 E31 E15 E18 I23 G28 G18:G19 I34 E28 E34 I31 G12 I18 I15 E12 G23:G25">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4 H12:H13 H1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31">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1"/>
  </dataValidations>
  <hyperlinks>
    <hyperlink ref="G12" location="'Форма 4.8'!$H$15" tooltip="Кликните по гиперссылке, чтобы перейти по гиперссылке или отредактировать её" display="https://portal.eias.ru/Portal/DownloadPage.aspx?type=12&amp;guid=f353e845-cf78-4b65-a2f6-94e9274e0dd4"/>
    <hyperlink ref="H12" location="'Форма 4.8'!$H$12" tooltip="Кликните по гиперссылке, чтобы перейти по гиперссылке или отредактировать её" display="https://portal.eias.ru/Portal/DownloadPage.aspx?type=12&amp;guid=f353e845-cf78-4b65-a2f6-94e9274e0dd4"/>
    <hyperlink ref="H13" location="'Форма 4.8'!$H$13" tooltip="Кликните по гиперссылке, чтобы перейти по гиперссылке или отредактировать её" display="https://portal.eias.ru/Portal/DownloadPage.aspx?type=12&amp;guid=f353e845-cf78-4b65-a2f6-94e9274e0dd4"/>
    <hyperlink ref="H15" location="'Форма 4.8'!$H$15" tooltip="Кликните по гиперссылке, чтобы перейти по гиперссылке или отредактировать её" display="https://portal.eias.ru/Portal/DownloadPage.aspx?type=12&amp;guid=f353e845-cf78-4b65-a2f6-94e9274e0dd4"/>
    <hyperlink ref="H34" location="'Форма 4.8'!$H$31" tooltip="Кликните по гиперссылке, чтобы перейти по гиперссылке или отредактировать её" display="https://portal.eias.ru/Portal/DownloadPage.aspx?type=12&amp;guid=f353e845-cf78-4b65-a2f6-94e9274e0dd4"/>
  </hyperlinks>
  <pageMargins left="0.7" right="0.7" top="0.75" bottom="0.75" header="0.3" footer="0.3"/>
  <pageSetup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3">
    <tabColor rgb="FFEAEBEE"/>
    <pageSetUpPr fitToPage="1"/>
  </sheetPr>
  <dimension ref="A1:N15"/>
  <sheetViews>
    <sheetView showGridLines="0" topLeftCell="C4" zoomScaleNormal="100" workbookViewId="0"/>
  </sheetViews>
  <sheetFormatPr defaultRowHeight="14.25"/>
  <cols>
    <col min="1" max="1" width="9.140625" style="128" hidden="1" customWidth="1"/>
    <col min="2" max="2" width="9.140625" style="129" hidden="1" customWidth="1"/>
    <col min="3" max="3" width="3.7109375" style="130" customWidth="1"/>
    <col min="4" max="4" width="7" style="131" bestFit="1" customWidth="1"/>
    <col min="5" max="5" width="11.28515625" style="131" customWidth="1"/>
    <col min="6" max="6" width="41" style="131" customWidth="1"/>
    <col min="7" max="7" width="18" style="131" customWidth="1"/>
    <col min="8" max="8" width="13.140625" style="131" customWidth="1"/>
    <col min="9" max="9" width="11.42578125" style="131" customWidth="1"/>
    <col min="10" max="10" width="42.140625" style="131" customWidth="1"/>
    <col min="11" max="11" width="115.7109375" style="131" customWidth="1"/>
    <col min="12" max="12" width="3.7109375" style="131" customWidth="1"/>
    <col min="13" max="16384" width="9.140625" style="131"/>
  </cols>
  <sheetData>
    <row r="1" spans="1:14" hidden="1"/>
    <row r="2" spans="1:14" hidden="1"/>
    <row r="3" spans="1:14" hidden="1"/>
    <row r="4" spans="1:14" ht="3" customHeight="1"/>
    <row r="5" spans="1:14" s="36" customFormat="1" ht="22.5">
      <c r="A5" s="125"/>
      <c r="C5" s="47"/>
      <c r="D5" s="1277" t="s">
        <v>478</v>
      </c>
      <c r="E5" s="1277"/>
      <c r="F5" s="1277"/>
      <c r="G5" s="1277"/>
      <c r="H5" s="1277"/>
      <c r="I5" s="1277"/>
      <c r="J5" s="1277"/>
      <c r="K5" s="435"/>
    </row>
    <row r="6" spans="1:14" ht="3" hidden="1" customHeight="1">
      <c r="D6" s="132"/>
      <c r="E6" s="132"/>
      <c r="G6" s="132"/>
      <c r="H6" s="132"/>
      <c r="I6" s="132"/>
      <c r="J6" s="132"/>
      <c r="K6" s="132"/>
    </row>
    <row r="7" spans="1:14" s="128" customFormat="1" ht="3" customHeight="1">
      <c r="B7" s="129"/>
      <c r="C7" s="130"/>
      <c r="D7" s="133"/>
      <c r="E7" s="133"/>
      <c r="G7" s="133"/>
      <c r="H7" s="133"/>
      <c r="I7" s="133"/>
      <c r="J7" s="133"/>
      <c r="K7" s="133"/>
      <c r="L7" s="134"/>
    </row>
    <row r="8" spans="1:14">
      <c r="D8" s="1279" t="s">
        <v>454</v>
      </c>
      <c r="E8" s="1279"/>
      <c r="F8" s="1279"/>
      <c r="G8" s="1279"/>
      <c r="H8" s="1279"/>
      <c r="I8" s="1279"/>
      <c r="J8" s="1279"/>
      <c r="K8" s="1279" t="s">
        <v>455</v>
      </c>
    </row>
    <row r="9" spans="1:14">
      <c r="D9" s="1279" t="s">
        <v>92</v>
      </c>
      <c r="E9" s="1279" t="s">
        <v>482</v>
      </c>
      <c r="F9" s="1279"/>
      <c r="G9" s="1279" t="s">
        <v>483</v>
      </c>
      <c r="H9" s="1279"/>
      <c r="I9" s="1279"/>
      <c r="J9" s="1279"/>
      <c r="K9" s="1279"/>
    </row>
    <row r="10" spans="1:14" ht="22.5">
      <c r="D10" s="1279"/>
      <c r="E10" s="137" t="s">
        <v>484</v>
      </c>
      <c r="F10" s="137" t="s">
        <v>400</v>
      </c>
      <c r="G10" s="137" t="s">
        <v>400</v>
      </c>
      <c r="H10" s="137" t="s">
        <v>484</v>
      </c>
      <c r="I10" s="137" t="s">
        <v>485</v>
      </c>
      <c r="J10" s="137" t="s">
        <v>456</v>
      </c>
      <c r="K10" s="1279"/>
    </row>
    <row r="11" spans="1:14" ht="12" customHeight="1">
      <c r="D11" s="42" t="s">
        <v>93</v>
      </c>
      <c r="E11" s="42" t="s">
        <v>49</v>
      </c>
      <c r="F11" s="42" t="s">
        <v>50</v>
      </c>
      <c r="G11" s="42" t="s">
        <v>51</v>
      </c>
      <c r="H11" s="42" t="s">
        <v>68</v>
      </c>
      <c r="I11" s="42" t="s">
        <v>69</v>
      </c>
      <c r="J11" s="42" t="s">
        <v>183</v>
      </c>
      <c r="K11" s="42" t="s">
        <v>184</v>
      </c>
    </row>
    <row r="12" spans="1:14" s="127" customFormat="1" ht="54.95" customHeight="1">
      <c r="A12" s="185" t="s">
        <v>50</v>
      </c>
      <c r="B12" s="135" t="s">
        <v>253</v>
      </c>
      <c r="C12" s="136"/>
      <c r="D12" s="138" t="s">
        <v>93</v>
      </c>
      <c r="E12" s="446"/>
      <c r="F12" s="1086"/>
      <c r="G12" s="1086"/>
      <c r="H12" s="1086"/>
      <c r="I12" s="1099"/>
      <c r="J12" s="1090"/>
      <c r="K12" s="1220" t="s">
        <v>486</v>
      </c>
      <c r="M12" s="452" t="str">
        <f>IF(ISERROR(INDEX(kind_of_nameforms,MATCH(E12,kind_of_forms,0),1)),"",INDEX(kind_of_nameforms,MATCH(E12,kind_of_forms,0),1))</f>
        <v/>
      </c>
      <c r="N12" s="453"/>
    </row>
    <row r="13" spans="1:14" ht="15" customHeight="1">
      <c r="A13" s="131"/>
      <c r="B13" s="131"/>
      <c r="C13" s="131"/>
      <c r="D13" s="114"/>
      <c r="E13" s="140" t="s">
        <v>5</v>
      </c>
      <c r="F13" s="139"/>
      <c r="G13" s="139"/>
      <c r="H13" s="139"/>
      <c r="I13" s="139"/>
      <c r="J13" s="315"/>
      <c r="K13" s="1222"/>
    </row>
    <row r="14" spans="1:14" ht="3" customHeight="1">
      <c r="A14" s="131"/>
      <c r="B14" s="131"/>
      <c r="C14" s="131"/>
    </row>
    <row r="15" spans="1:14" ht="27.75" customHeight="1">
      <c r="E15" s="1278" t="s">
        <v>594</v>
      </c>
      <c r="F15" s="1278"/>
      <c r="G15" s="1278"/>
      <c r="H15" s="1278"/>
      <c r="I15" s="1278"/>
      <c r="J15" s="1278"/>
    </row>
  </sheetData>
  <sheetProtection algorithmName="SHA-512" hashValue="hxm2y1FrPewgzpNp91oFQze09zkgy6rG8YIYE4Y8jBBmPQpZGGA64ekJob4+hcBoU3TuYO1mRelo0o2jRk/rRw==" saltValue="NFJ8IZM4CFSBQIDL84kqow==" spinCount="100000" sheet="1" objects="1" scenarios="1" formatColumns="0" formatRows="0"/>
  <mergeCells count="8">
    <mergeCell ref="D5:J5"/>
    <mergeCell ref="E15:J15"/>
    <mergeCell ref="K12:K13"/>
    <mergeCell ref="D8:J8"/>
    <mergeCell ref="E9:F9"/>
    <mergeCell ref="K8:K10"/>
    <mergeCell ref="G9:J9"/>
    <mergeCell ref="D9:D10"/>
  </mergeCells>
  <phoneticPr fontId="13" type="noConversion"/>
  <dataValidations count="4">
    <dataValidation type="textLength" operator="lessThanOrEqual" allowBlank="1" showInputMessage="1" showErrorMessage="1" errorTitle="Ошибка" error="Допускается ввод не более 900 символов!" sqref="F12:H1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J12">
      <formula1>900</formula1>
    </dataValidation>
    <dataValidation type="list" allowBlank="1" showInputMessage="1" showErrorMessage="1" errorTitle="Ошибка" error="Выберите значение из списка" prompt="Выберите значение из списка" sqref="E12">
      <formula1>kind_of_forms</formula1>
    </dataValidation>
  </dataValidations>
  <printOptions horizontalCentered="1"/>
  <pageMargins left="0.23622047244094491" right="0.23622047244094491" top="0.23622047244094491" bottom="0.23622047244094491" header="0.23622047244094491" footer="0.23622047244094491"/>
  <pageSetup paperSize="9" fitToHeight="0" orientation="landscape"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7">
    <tabColor rgb="FFCCCCFF"/>
    <pageSetUpPr fitToPage="1"/>
  </sheetPr>
  <dimension ref="A1:I15"/>
  <sheetViews>
    <sheetView showGridLines="0" topLeftCell="C6" zoomScaleNormal="100" workbookViewId="0">
      <selection activeCell="G26" sqref="G26"/>
    </sheetView>
  </sheetViews>
  <sheetFormatPr defaultRowHeight="14.25"/>
  <cols>
    <col min="1" max="2" width="9.140625" style="13" hidden="1" customWidth="1"/>
    <col min="3" max="3" width="3.7109375" style="49" bestFit="1" customWidth="1"/>
    <col min="4" max="4" width="6.28515625" style="13" bestFit="1" customWidth="1"/>
    <col min="5" max="5" width="94.85546875" style="13" customWidth="1"/>
    <col min="6" max="16384" width="9.140625" style="13"/>
  </cols>
  <sheetData>
    <row r="1" spans="3:9" hidden="1"/>
    <row r="2" spans="3:9" hidden="1"/>
    <row r="3" spans="3:9" hidden="1"/>
    <row r="4" spans="3:9" hidden="1"/>
    <row r="5" spans="3:9" hidden="1"/>
    <row r="6" spans="3:9" ht="3" customHeight="1">
      <c r="C6" s="50"/>
      <c r="D6" s="14"/>
      <c r="E6" s="14"/>
    </row>
    <row r="7" spans="3:9" ht="22.5">
      <c r="C7" s="50"/>
      <c r="D7" s="1158" t="s">
        <v>314</v>
      </c>
      <c r="E7" s="1160"/>
      <c r="F7" s="437"/>
    </row>
    <row r="8" spans="3:9" ht="3" customHeight="1">
      <c r="C8" s="50"/>
      <c r="D8" s="14"/>
      <c r="E8" s="14"/>
    </row>
    <row r="9" spans="3:9" ht="15.95" customHeight="1">
      <c r="C9" s="50"/>
      <c r="D9" s="103" t="s">
        <v>92</v>
      </c>
      <c r="E9" s="425" t="s">
        <v>313</v>
      </c>
    </row>
    <row r="10" spans="3:9" ht="12" customHeight="1">
      <c r="C10" s="50"/>
      <c r="D10" s="42" t="s">
        <v>93</v>
      </c>
      <c r="E10" s="42" t="s">
        <v>49</v>
      </c>
    </row>
    <row r="11" spans="3:9" ht="11.25" hidden="1" customHeight="1">
      <c r="C11" s="50"/>
      <c r="D11" s="194">
        <v>0</v>
      </c>
      <c r="E11" s="426"/>
    </row>
    <row r="12" spans="3:9" ht="15" customHeight="1">
      <c r="C12" s="167"/>
      <c r="D12" s="123">
        <v>1</v>
      </c>
      <c r="E12" s="1073" t="s">
        <v>2953</v>
      </c>
    </row>
    <row r="13" spans="3:9" ht="12" customHeight="1">
      <c r="C13" s="50"/>
      <c r="D13" s="427"/>
      <c r="E13" s="428" t="s">
        <v>177</v>
      </c>
    </row>
    <row r="14" spans="3:9" ht="3" customHeight="1"/>
    <row r="15" spans="3:9" ht="22.5" customHeight="1">
      <c r="C15" s="168"/>
      <c r="D15" s="1280" t="s">
        <v>315</v>
      </c>
      <c r="E15" s="1280"/>
      <c r="F15" s="169"/>
      <c r="G15" s="169"/>
      <c r="H15" s="169"/>
      <c r="I15" s="169"/>
    </row>
  </sheetData>
  <sheetProtection algorithmName="SHA-512" hashValue="KOgdNaXunmc5N6NHnymeFNM2oEi1+sDF64eOrnCNnDL82yLWP3sNaK4k1ZZRF3YkQdWVooJYBUHstgIT3NlOqg==" saltValue="MKoLBSCaOwlMs9PSQfi5Eg==" spinCount="100000" sheet="1" objects="1" scenarios="1" formatColumns="0" formatRows="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orientation="portrait"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Comm">
    <tabColor rgb="FFCCCCFF"/>
    <pageSetUpPr fitToPage="1"/>
  </sheetPr>
  <dimension ref="A1:L13"/>
  <sheetViews>
    <sheetView showGridLines="0" topLeftCell="C6" zoomScaleNormal="100" workbookViewId="0">
      <selection activeCell="E18" sqref="E18"/>
    </sheetView>
  </sheetViews>
  <sheetFormatPr defaultRowHeight="14.25"/>
  <cols>
    <col min="1" max="2" width="9.140625" style="13" hidden="1" customWidth="1"/>
    <col min="3" max="3" width="3.7109375" style="49" customWidth="1"/>
    <col min="4" max="4" width="6.28515625" style="13" customWidth="1"/>
    <col min="5" max="5" width="94.85546875" style="13" customWidth="1"/>
    <col min="6" max="16384" width="9.140625" style="13"/>
  </cols>
  <sheetData>
    <row r="1" spans="3:12" hidden="1">
      <c r="L1" s="429"/>
    </row>
    <row r="2" spans="3:12" hidden="1"/>
    <row r="3" spans="3:12" hidden="1"/>
    <row r="4" spans="3:12" hidden="1"/>
    <row r="5" spans="3:12" hidden="1"/>
    <row r="6" spans="3:12" ht="3" customHeight="1">
      <c r="C6" s="50"/>
      <c r="D6" s="14"/>
      <c r="E6" s="14"/>
    </row>
    <row r="7" spans="3:12" ht="22.5">
      <c r="C7" s="50"/>
      <c r="D7" s="1277" t="s">
        <v>55</v>
      </c>
      <c r="E7" s="1277"/>
      <c r="F7" s="437"/>
    </row>
    <row r="8" spans="3:12" ht="3" customHeight="1">
      <c r="C8" s="50"/>
      <c r="D8" s="14"/>
      <c r="E8" s="14"/>
    </row>
    <row r="9" spans="3:12" ht="15.95" customHeight="1">
      <c r="C9" s="50"/>
      <c r="D9" s="103" t="s">
        <v>92</v>
      </c>
      <c r="E9" s="113" t="s">
        <v>176</v>
      </c>
    </row>
    <row r="10" spans="3:12" ht="12" customHeight="1">
      <c r="C10" s="50"/>
      <c r="D10" s="42" t="s">
        <v>93</v>
      </c>
      <c r="E10" s="42" t="s">
        <v>49</v>
      </c>
    </row>
    <row r="11" spans="3:12" ht="15" hidden="1" customHeight="1">
      <c r="C11" s="50"/>
      <c r="D11" s="123">
        <v>0</v>
      </c>
      <c r="E11" s="193"/>
    </row>
    <row r="12" spans="3:12" ht="17.100000000000001" customHeight="1">
      <c r="C12" s="167" t="s">
        <v>2925</v>
      </c>
      <c r="D12" s="123">
        <v>1</v>
      </c>
      <c r="E12" s="124" t="s">
        <v>2954</v>
      </c>
    </row>
    <row r="13" spans="3:12">
      <c r="C13" s="50"/>
      <c r="D13" s="114"/>
      <c r="E13" s="112" t="s">
        <v>177</v>
      </c>
    </row>
  </sheetData>
  <sheetProtection password="FA9C" sheet="1" objects="1" scenarios="1" formatColumns="0" formatRows="0"/>
  <mergeCells count="1">
    <mergeCell ref="D7:E7"/>
  </mergeCells>
  <phoneticPr fontId="14" type="noConversion"/>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scale="74" orientation="portrait"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Check">
    <tabColor indexed="31"/>
  </sheetPr>
  <dimension ref="B1:E5"/>
  <sheetViews>
    <sheetView showGridLines="0" zoomScaleNormal="100" workbookViewId="0"/>
  </sheetViews>
  <sheetFormatPr defaultRowHeight="11.25"/>
  <cols>
    <col min="1" max="1" width="1.7109375" style="46" customWidth="1"/>
    <col min="2" max="2" width="34.5703125" style="46" customWidth="1"/>
    <col min="3" max="3" width="85.5703125" style="46" customWidth="1"/>
    <col min="4" max="4" width="17.7109375" style="46" customWidth="1"/>
    <col min="5" max="16384" width="9.140625" style="46"/>
  </cols>
  <sheetData>
    <row r="1" spans="2:5" ht="3" customHeight="1"/>
    <row r="2" spans="2:5" ht="22.5">
      <c r="B2" s="1281" t="s">
        <v>56</v>
      </c>
      <c r="C2" s="1281"/>
      <c r="D2" s="1281"/>
      <c r="E2" s="438"/>
    </row>
    <row r="3" spans="2:5" ht="3" customHeight="1"/>
    <row r="4" spans="2:5" ht="21.75" customHeight="1" thickBot="1">
      <c r="B4" s="1122" t="s">
        <v>1</v>
      </c>
      <c r="C4" s="1122" t="s">
        <v>91</v>
      </c>
      <c r="D4" s="1122" t="s">
        <v>72</v>
      </c>
    </row>
    <row r="5" spans="2:5" ht="12" thickTop="1"/>
  </sheetData>
  <sheetProtection password="FA9C" sheet="1" objects="1" scenarios="1" formatColumns="0" formatRows="0" autoFilter="0"/>
  <autoFilter ref="B4:D4"/>
  <mergeCells count="1">
    <mergeCell ref="B2:D2"/>
  </mergeCells>
  <phoneticPr fontId="1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UpdTemplLogger">
    <tabColor indexed="24"/>
  </sheetPr>
  <dimension ref="A1:D17"/>
  <sheetViews>
    <sheetView showGridLines="0" zoomScaleNormal="100" workbookViewId="0"/>
  </sheetViews>
  <sheetFormatPr defaultRowHeight="11.25"/>
  <cols>
    <col min="1" max="1" width="30.7109375" style="12" customWidth="1"/>
    <col min="2" max="2" width="80.7109375" style="12" customWidth="1"/>
    <col min="3" max="3" width="30.7109375" style="12" customWidth="1"/>
    <col min="4" max="16384" width="9.140625" style="11"/>
  </cols>
  <sheetData>
    <row r="1" spans="1:4" ht="24" customHeight="1">
      <c r="A1" s="116" t="s">
        <v>70</v>
      </c>
      <c r="B1" s="116" t="s">
        <v>71</v>
      </c>
      <c r="C1" s="116" t="s">
        <v>72</v>
      </c>
      <c r="D1" s="10"/>
    </row>
    <row r="2" spans="1:4">
      <c r="A2" s="1113">
        <v>44896.655659722222</v>
      </c>
      <c r="B2" s="12" t="s">
        <v>774</v>
      </c>
      <c r="C2" s="12" t="s">
        <v>442</v>
      </c>
    </row>
    <row r="3" spans="1:4">
      <c r="A3" s="1113">
        <v>44896.655671296299</v>
      </c>
      <c r="B3" s="12" t="s">
        <v>775</v>
      </c>
      <c r="C3" s="12" t="s">
        <v>442</v>
      </c>
    </row>
    <row r="4" spans="1:4">
      <c r="A4" s="1113">
        <v>44896.655729166669</v>
      </c>
      <c r="B4" s="12" t="s">
        <v>774</v>
      </c>
      <c r="C4" s="12" t="s">
        <v>442</v>
      </c>
    </row>
    <row r="5" spans="1:4">
      <c r="A5" s="1113">
        <v>44896.655740740738</v>
      </c>
      <c r="B5" s="12" t="s">
        <v>775</v>
      </c>
      <c r="C5" s="12" t="s">
        <v>442</v>
      </c>
    </row>
    <row r="6" spans="1:4">
      <c r="A6" s="1113">
        <v>44896.657187500001</v>
      </c>
      <c r="B6" s="12" t="s">
        <v>774</v>
      </c>
      <c r="C6" s="12" t="s">
        <v>442</v>
      </c>
    </row>
    <row r="7" spans="1:4">
      <c r="A7" s="1113">
        <v>44896.657199074078</v>
      </c>
      <c r="B7" s="12" t="s">
        <v>775</v>
      </c>
      <c r="C7" s="12" t="s">
        <v>442</v>
      </c>
    </row>
    <row r="8" spans="1:4">
      <c r="A8" s="1113">
        <v>44896.663437499999</v>
      </c>
      <c r="B8" s="12" t="s">
        <v>774</v>
      </c>
      <c r="C8" s="12" t="s">
        <v>442</v>
      </c>
    </row>
    <row r="9" spans="1:4">
      <c r="A9" s="1113">
        <v>44896.663449074076</v>
      </c>
      <c r="B9" s="12" t="s">
        <v>775</v>
      </c>
      <c r="C9" s="12" t="s">
        <v>442</v>
      </c>
    </row>
    <row r="10" spans="1:4">
      <c r="A10" s="1113">
        <v>44903.350081018521</v>
      </c>
      <c r="B10" s="12" t="s">
        <v>774</v>
      </c>
      <c r="C10" s="12" t="s">
        <v>442</v>
      </c>
    </row>
    <row r="11" spans="1:4">
      <c r="A11" s="1113">
        <v>44903.350092592591</v>
      </c>
      <c r="B11" s="12" t="s">
        <v>775</v>
      </c>
      <c r="C11" s="12" t="s">
        <v>442</v>
      </c>
    </row>
    <row r="12" spans="1:4">
      <c r="A12" s="1113">
        <v>44907.334745370368</v>
      </c>
      <c r="B12" s="12" t="s">
        <v>774</v>
      </c>
      <c r="C12" s="12" t="s">
        <v>442</v>
      </c>
    </row>
    <row r="13" spans="1:4">
      <c r="A13" s="1113">
        <v>44907.334756944445</v>
      </c>
      <c r="B13" s="12" t="s">
        <v>775</v>
      </c>
      <c r="C13" s="12" t="s">
        <v>442</v>
      </c>
    </row>
    <row r="14" spans="1:4">
      <c r="A14" s="1113">
        <v>44942.47278935185</v>
      </c>
      <c r="B14" s="12" t="s">
        <v>774</v>
      </c>
      <c r="C14" s="12" t="s">
        <v>442</v>
      </c>
    </row>
    <row r="15" spans="1:4">
      <c r="A15" s="1113">
        <v>44942.472800925927</v>
      </c>
      <c r="B15" s="12" t="s">
        <v>775</v>
      </c>
      <c r="C15" s="12" t="s">
        <v>442</v>
      </c>
    </row>
    <row r="16" spans="1:4">
      <c r="A16" s="1113">
        <v>45362.587060185186</v>
      </c>
      <c r="B16" s="12" t="s">
        <v>774</v>
      </c>
      <c r="C16" s="12" t="s">
        <v>442</v>
      </c>
    </row>
    <row r="17" spans="1:3">
      <c r="A17" s="1113">
        <v>45362.587071759262</v>
      </c>
      <c r="B17" s="12" t="s">
        <v>775</v>
      </c>
      <c r="C17" s="12" t="s">
        <v>442</v>
      </c>
    </row>
  </sheetData>
  <sheetProtection password="FA9C" sheet="1" objects="1" scenarios="1" formatColumns="0" formatRows="0" autoFilter="0"/>
  <phoneticPr fontId="10" type="noConversion"/>
  <pageMargins left="0.75" right="0.75" top="1" bottom="1" header="0.5" footer="0.5"/>
  <pageSetup paperSize="9" orientation="portrait" r:id="rId1"/>
  <headerFooter alignWithMargins="0"/>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et_union_hor">
    <tabColor indexed="47"/>
  </sheetPr>
  <dimension ref="A2:CE346"/>
  <sheetViews>
    <sheetView showGridLines="0" zoomScale="85" zoomScaleNormal="85" workbookViewId="0"/>
  </sheetViews>
  <sheetFormatPr defaultRowHeight="17.100000000000001" customHeight="1"/>
  <cols>
    <col min="1" max="2" width="10" customWidth="1"/>
    <col min="4" max="4" width="11.140625" bestFit="1" customWidth="1"/>
    <col min="5" max="5" width="16.5703125" customWidth="1"/>
    <col min="6" max="6" width="16.28515625" customWidth="1"/>
    <col min="7" max="7" width="19.140625" customWidth="1"/>
    <col min="8" max="11" width="10" customWidth="1"/>
    <col min="12" max="12" width="12.7109375" customWidth="1"/>
    <col min="13" max="13" width="26.7109375" customWidth="1"/>
    <col min="14" max="14" width="10" customWidth="1"/>
    <col min="15" max="17" width="23.7109375" customWidth="1"/>
    <col min="18" max="18" width="11.7109375" customWidth="1"/>
    <col min="19" max="19" width="8.5703125" customWidth="1"/>
    <col min="20" max="20" width="11.7109375" customWidth="1"/>
    <col min="21" max="21" width="8.5703125" customWidth="1"/>
    <col min="22" max="22" width="4.7109375" customWidth="1"/>
    <col min="23" max="24" width="115.7109375" customWidth="1"/>
    <col min="28" max="28" width="115.7109375" customWidth="1"/>
    <col min="30" max="90" width="115.7109375" customWidth="1"/>
  </cols>
  <sheetData>
    <row r="2" spans="1:23" s="35" customFormat="1" ht="17.100000000000001" customHeight="1">
      <c r="A2" s="35" t="s">
        <v>175</v>
      </c>
    </row>
    <row r="4" spans="1:23" s="13" customFormat="1" ht="17.100000000000001" customHeight="1">
      <c r="C4" s="48"/>
      <c r="D4" s="123"/>
      <c r="E4" s="124"/>
    </row>
    <row r="7" spans="1:23" s="35" customFormat="1" ht="17.100000000000001" customHeight="1">
      <c r="A7" s="35" t="s">
        <v>0</v>
      </c>
    </row>
    <row r="8" spans="1:23" ht="17.100000000000001" customHeight="1">
      <c r="G8" s="95"/>
      <c r="H8" s="95"/>
      <c r="I8" s="95"/>
      <c r="M8" s="43"/>
    </row>
    <row r="9" spans="1:23" s="102" customFormat="1" ht="17.100000000000001" customHeight="1">
      <c r="A9" s="205"/>
      <c r="C9" s="159"/>
      <c r="D9" s="1172">
        <v>1</v>
      </c>
      <c r="E9" s="1314"/>
      <c r="F9" s="1316"/>
      <c r="G9" s="1304" t="s">
        <v>85</v>
      </c>
      <c r="H9" s="1172"/>
      <c r="I9" s="1172">
        <v>1</v>
      </c>
      <c r="J9" s="1310"/>
      <c r="K9" s="1210" t="s">
        <v>85</v>
      </c>
      <c r="L9" s="1164"/>
      <c r="M9" s="1164" t="s">
        <v>93</v>
      </c>
      <c r="N9" s="1313"/>
      <c r="O9" s="1210" t="s">
        <v>85</v>
      </c>
      <c r="P9" s="1164"/>
      <c r="Q9" s="1164" t="s">
        <v>93</v>
      </c>
      <c r="R9" s="1308"/>
      <c r="S9" s="1210" t="s">
        <v>85</v>
      </c>
      <c r="T9" s="1087"/>
      <c r="U9" s="1087" t="s">
        <v>93</v>
      </c>
      <c r="V9" s="1112"/>
      <c r="W9" s="307"/>
    </row>
    <row r="10" spans="1:23" s="739" customFormat="1" ht="17.100000000000001" customHeight="1">
      <c r="A10" s="205"/>
      <c r="C10" s="159"/>
      <c r="D10" s="1172"/>
      <c r="E10" s="1314"/>
      <c r="F10" s="1316"/>
      <c r="G10" s="1304"/>
      <c r="H10" s="1172"/>
      <c r="I10" s="1172"/>
      <c r="J10" s="1310"/>
      <c r="K10" s="1210"/>
      <c r="L10" s="1164"/>
      <c r="M10" s="1164"/>
      <c r="N10" s="1313"/>
      <c r="O10" s="1210"/>
      <c r="P10" s="1164"/>
      <c r="Q10" s="1164"/>
      <c r="R10" s="1308"/>
      <c r="S10" s="1210"/>
      <c r="T10" s="1089"/>
      <c r="U10" s="744"/>
      <c r="V10" s="745" t="s">
        <v>716</v>
      </c>
      <c r="W10" s="746"/>
    </row>
    <row r="11" spans="1:23" s="102" customFormat="1" ht="17.100000000000001" customHeight="1">
      <c r="A11" s="205"/>
      <c r="C11" s="159"/>
      <c r="D11" s="1169"/>
      <c r="E11" s="1315"/>
      <c r="F11" s="1317"/>
      <c r="G11" s="1169"/>
      <c r="H11" s="1169"/>
      <c r="I11" s="1169"/>
      <c r="J11" s="1311"/>
      <c r="K11" s="1169"/>
      <c r="L11" s="1169"/>
      <c r="M11" s="1169"/>
      <c r="N11" s="1308"/>
      <c r="O11" s="1169"/>
      <c r="P11" s="1088"/>
      <c r="Q11" s="744"/>
      <c r="R11" s="745" t="s">
        <v>715</v>
      </c>
      <c r="S11" s="741"/>
      <c r="T11" s="741"/>
      <c r="U11" s="741"/>
      <c r="V11" s="741"/>
      <c r="W11" s="746"/>
    </row>
    <row r="12" spans="1:23" s="102" customFormat="1" ht="17.100000000000001" customHeight="1">
      <c r="A12" s="205"/>
      <c r="C12" s="159"/>
      <c r="D12" s="1169"/>
      <c r="E12" s="1315"/>
      <c r="F12" s="1317"/>
      <c r="G12" s="1169"/>
      <c r="H12" s="1169"/>
      <c r="I12" s="1169"/>
      <c r="J12" s="1311"/>
      <c r="K12" s="1169"/>
      <c r="L12" s="744"/>
      <c r="M12" s="745"/>
      <c r="N12" s="745" t="s">
        <v>412</v>
      </c>
      <c r="O12" s="745"/>
      <c r="P12" s="745"/>
      <c r="Q12" s="745"/>
      <c r="R12" s="745"/>
      <c r="S12" s="741"/>
      <c r="T12" s="741"/>
      <c r="U12" s="741"/>
      <c r="V12" s="741"/>
      <c r="W12" s="746"/>
    </row>
    <row r="13" spans="1:23" s="102" customFormat="1" ht="17.25" customHeight="1">
      <c r="A13" s="205"/>
      <c r="C13" s="159"/>
      <c r="D13" s="1169"/>
      <c r="E13" s="1315"/>
      <c r="F13" s="1317"/>
      <c r="G13" s="1169"/>
      <c r="H13" s="744"/>
      <c r="I13" s="745"/>
      <c r="J13" s="745"/>
      <c r="K13" s="745"/>
      <c r="L13" s="745"/>
      <c r="M13" s="745"/>
      <c r="N13" s="745"/>
      <c r="O13" s="745"/>
      <c r="P13" s="745"/>
      <c r="Q13" s="745"/>
      <c r="R13" s="745"/>
      <c r="S13" s="741"/>
      <c r="T13" s="741"/>
      <c r="U13" s="741"/>
      <c r="V13" s="741"/>
      <c r="W13" s="746"/>
    </row>
    <row r="14" spans="1:23" ht="17.100000000000001" customHeight="1">
      <c r="A14" s="206"/>
    </row>
    <row r="15" spans="1:23" ht="16.5" customHeight="1">
      <c r="A15" s="205"/>
      <c r="B15" s="102"/>
      <c r="C15" s="159"/>
      <c r="D15" s="1309"/>
      <c r="E15" s="1318"/>
      <c r="F15" s="1303"/>
      <c r="G15" s="1305"/>
      <c r="H15" s="1172"/>
      <c r="I15" s="1172">
        <v>1</v>
      </c>
      <c r="J15" s="1310"/>
      <c r="K15" s="1210" t="s">
        <v>85</v>
      </c>
      <c r="L15" s="1164"/>
      <c r="M15" s="1164" t="s">
        <v>93</v>
      </c>
      <c r="N15" s="1313"/>
      <c r="O15" s="1210" t="s">
        <v>85</v>
      </c>
      <c r="P15" s="1164"/>
      <c r="Q15" s="1164" t="s">
        <v>93</v>
      </c>
      <c r="R15" s="1308"/>
      <c r="S15" s="1210" t="s">
        <v>85</v>
      </c>
      <c r="T15" s="1087"/>
      <c r="U15" s="1087" t="s">
        <v>93</v>
      </c>
      <c r="V15" s="1112"/>
      <c r="W15" s="307"/>
    </row>
    <row r="16" spans="1:23" s="742" customFormat="1" ht="16.5" customHeight="1">
      <c r="A16" s="748"/>
      <c r="B16" s="743"/>
      <c r="C16" s="747"/>
      <c r="D16" s="1309"/>
      <c r="E16" s="1318"/>
      <c r="F16" s="1303"/>
      <c r="G16" s="1305"/>
      <c r="H16" s="1172"/>
      <c r="I16" s="1172"/>
      <c r="J16" s="1310"/>
      <c r="K16" s="1210"/>
      <c r="L16" s="1164"/>
      <c r="M16" s="1164"/>
      <c r="N16" s="1313"/>
      <c r="O16" s="1210"/>
      <c r="P16" s="1164"/>
      <c r="Q16" s="1164"/>
      <c r="R16" s="1308"/>
      <c r="S16" s="1210"/>
      <c r="T16" s="1089"/>
      <c r="U16" s="744"/>
      <c r="V16" s="745" t="s">
        <v>716</v>
      </c>
      <c r="W16" s="746"/>
    </row>
    <row r="17" spans="1:36" ht="17.100000000000001" customHeight="1">
      <c r="A17" s="205"/>
      <c r="B17" s="102"/>
      <c r="C17" s="159"/>
      <c r="D17" s="1309"/>
      <c r="E17" s="1318"/>
      <c r="F17" s="1303"/>
      <c r="G17" s="1305"/>
      <c r="H17" s="1172"/>
      <c r="I17" s="1172"/>
      <c r="J17" s="1311"/>
      <c r="K17" s="1210"/>
      <c r="L17" s="1164"/>
      <c r="M17" s="1164"/>
      <c r="N17" s="1308"/>
      <c r="O17" s="1210"/>
      <c r="P17" s="1088"/>
      <c r="Q17" s="744"/>
      <c r="R17" s="745" t="s">
        <v>715</v>
      </c>
      <c r="S17" s="741"/>
      <c r="T17" s="741"/>
      <c r="U17" s="741"/>
      <c r="V17" s="741"/>
      <c r="W17" s="746"/>
    </row>
    <row r="18" spans="1:36" ht="17.100000000000001" customHeight="1">
      <c r="A18" s="205"/>
      <c r="B18" s="102"/>
      <c r="C18" s="159"/>
      <c r="D18" s="1309"/>
      <c r="E18" s="1318"/>
      <c r="F18" s="1303"/>
      <c r="G18" s="1305"/>
      <c r="H18" s="1172"/>
      <c r="I18" s="1172"/>
      <c r="J18" s="1311"/>
      <c r="K18" s="1210"/>
      <c r="L18" s="744"/>
      <c r="M18" s="745"/>
      <c r="N18" s="745" t="s">
        <v>412</v>
      </c>
      <c r="O18" s="745"/>
      <c r="P18" s="745"/>
      <c r="Q18" s="745"/>
      <c r="R18" s="745"/>
      <c r="S18" s="741"/>
      <c r="T18" s="741"/>
      <c r="U18" s="741"/>
      <c r="V18" s="741"/>
      <c r="W18" s="746"/>
    </row>
    <row r="19" spans="1:36" ht="17.100000000000001" customHeight="1">
      <c r="A19" s="205"/>
      <c r="B19" s="102"/>
      <c r="C19" s="159"/>
      <c r="D19" s="1309"/>
      <c r="E19" s="1318"/>
      <c r="F19" s="1303"/>
      <c r="G19" s="1305"/>
      <c r="H19" s="744"/>
      <c r="I19" s="745"/>
      <c r="J19" s="745"/>
      <c r="K19" s="745"/>
      <c r="L19" s="745"/>
      <c r="M19" s="745"/>
      <c r="N19" s="745"/>
      <c r="O19" s="745"/>
      <c r="P19" s="745"/>
      <c r="Q19" s="745"/>
      <c r="R19" s="745"/>
      <c r="S19" s="741"/>
      <c r="T19" s="741"/>
      <c r="U19" s="741"/>
      <c r="V19" s="741"/>
      <c r="W19" s="746"/>
    </row>
    <row r="20" spans="1:36" ht="17.100000000000001" customHeight="1">
      <c r="A20" s="206"/>
    </row>
    <row r="21" spans="1:36" s="35" customFormat="1" ht="17.100000000000001" customHeight="1">
      <c r="A21" s="35" t="s">
        <v>13</v>
      </c>
      <c r="C21" s="35" t="s">
        <v>93</v>
      </c>
    </row>
    <row r="27" spans="1:36" ht="17.100000000000001" customHeight="1">
      <c r="O27" s="1312" t="s">
        <v>298</v>
      </c>
      <c r="P27" s="1312"/>
      <c r="Q27" s="1312"/>
      <c r="R27" s="1257" t="s">
        <v>270</v>
      </c>
      <c r="S27" s="1257"/>
      <c r="T27" s="1257"/>
      <c r="U27" s="1230" t="s">
        <v>341</v>
      </c>
      <c r="W27" s="1306"/>
    </row>
    <row r="28" spans="1:36" ht="17.100000000000001" customHeight="1">
      <c r="O28" s="1258" t="s">
        <v>605</v>
      </c>
      <c r="P28" s="1258" t="s">
        <v>271</v>
      </c>
      <c r="Q28" s="1258"/>
      <c r="R28" s="1257"/>
      <c r="S28" s="1257"/>
      <c r="T28" s="1257"/>
      <c r="U28" s="1230"/>
      <c r="W28" s="1306"/>
    </row>
    <row r="29" spans="1:36" ht="37.5" customHeight="1">
      <c r="O29" s="1258"/>
      <c r="P29" s="104" t="s">
        <v>606</v>
      </c>
      <c r="Q29" s="104" t="s">
        <v>6</v>
      </c>
      <c r="R29" s="105" t="s">
        <v>274</v>
      </c>
      <c r="S29" s="1254" t="s">
        <v>273</v>
      </c>
      <c r="T29" s="1254"/>
      <c r="U29" s="1230"/>
      <c r="W29" s="1306"/>
    </row>
    <row r="30" spans="1:36" ht="17.100000000000001" customHeight="1">
      <c r="G30" s="157"/>
      <c r="H30" s="157"/>
      <c r="I30" s="157"/>
      <c r="J30" s="157"/>
      <c r="K30" s="157"/>
      <c r="L30" s="122"/>
      <c r="M30" s="431" t="s">
        <v>183</v>
      </c>
      <c r="N30" s="432"/>
      <c r="O30" s="1307"/>
      <c r="P30" s="1307"/>
      <c r="Q30" s="1307"/>
      <c r="R30" s="1307"/>
      <c r="S30" s="1307"/>
      <c r="T30" s="1307"/>
      <c r="U30" s="1307"/>
      <c r="V30" s="122"/>
      <c r="W30" s="122"/>
      <c r="X30" s="204"/>
      <c r="Y30" s="204"/>
      <c r="Z30" s="204"/>
      <c r="AA30" s="204"/>
      <c r="AB30" s="204"/>
      <c r="AC30" s="204"/>
      <c r="AD30" s="204"/>
      <c r="AE30" s="204"/>
      <c r="AF30" s="204"/>
      <c r="AG30" s="204"/>
      <c r="AH30" s="204"/>
      <c r="AI30" s="204"/>
      <c r="AJ30" s="204"/>
    </row>
    <row r="31" spans="1:36" s="523" customFormat="1" ht="22.5">
      <c r="A31" s="1203">
        <v>1</v>
      </c>
      <c r="B31" s="847"/>
      <c r="C31" s="847"/>
      <c r="D31" s="847"/>
      <c r="E31" s="848"/>
      <c r="F31" s="849"/>
      <c r="G31" s="849"/>
      <c r="H31" s="849"/>
      <c r="I31" s="850"/>
      <c r="J31" s="845"/>
      <c r="K31" s="852"/>
      <c r="L31" s="593">
        <f>mergeValue(A31)</f>
        <v>1</v>
      </c>
      <c r="M31" s="641" t="s">
        <v>20</v>
      </c>
      <c r="N31" s="646"/>
      <c r="O31" s="1282"/>
      <c r="P31" s="1283"/>
      <c r="Q31" s="1283"/>
      <c r="R31" s="1283"/>
      <c r="S31" s="1283"/>
      <c r="T31" s="1283"/>
      <c r="U31" s="1283"/>
      <c r="V31" s="1284"/>
      <c r="W31" s="630" t="s">
        <v>476</v>
      </c>
      <c r="X31" s="585"/>
      <c r="Y31" s="589"/>
      <c r="Z31" s="589" t="str">
        <f t="shared" ref="Z31:Z44" si="0">IF(M31="","",M31 )</f>
        <v>Наименование тарифа</v>
      </c>
      <c r="AA31" s="589"/>
      <c r="AB31" s="589"/>
      <c r="AC31" s="589"/>
      <c r="AD31" s="585"/>
      <c r="AE31" s="585"/>
      <c r="AF31" s="585"/>
      <c r="AG31" s="585"/>
      <c r="AH31" s="585"/>
      <c r="AI31" s="585"/>
      <c r="AJ31" s="585"/>
    </row>
    <row r="32" spans="1:36" s="523" customFormat="1" ht="22.5">
      <c r="A32" s="1203"/>
      <c r="B32" s="1203">
        <v>1</v>
      </c>
      <c r="C32" s="847"/>
      <c r="D32" s="847"/>
      <c r="E32" s="849"/>
      <c r="F32" s="849"/>
      <c r="G32" s="849"/>
      <c r="H32" s="849"/>
      <c r="I32" s="844"/>
      <c r="J32" s="843"/>
      <c r="K32" s="846"/>
      <c r="L32" s="593" t="str">
        <f>mergeValue(A32) &amp;"."&amp; mergeValue(B32)</f>
        <v>1.1</v>
      </c>
      <c r="M32" s="546" t="s">
        <v>16</v>
      </c>
      <c r="N32" s="646"/>
      <c r="O32" s="1282"/>
      <c r="P32" s="1283"/>
      <c r="Q32" s="1283"/>
      <c r="R32" s="1283"/>
      <c r="S32" s="1283"/>
      <c r="T32" s="1283"/>
      <c r="U32" s="1283"/>
      <c r="V32" s="1284"/>
      <c r="W32" s="630" t="s">
        <v>477</v>
      </c>
      <c r="X32" s="585"/>
      <c r="Y32" s="589"/>
      <c r="Z32" s="589" t="str">
        <f t="shared" si="0"/>
        <v>Территория действия тарифа</v>
      </c>
      <c r="AA32" s="589"/>
      <c r="AB32" s="589"/>
      <c r="AC32" s="589"/>
      <c r="AD32" s="585"/>
      <c r="AE32" s="585"/>
      <c r="AF32" s="585"/>
      <c r="AG32" s="585"/>
      <c r="AH32" s="585"/>
      <c r="AI32" s="585"/>
      <c r="AJ32" s="585"/>
    </row>
    <row r="33" spans="1:36" s="523" customFormat="1" ht="22.5">
      <c r="A33" s="1203"/>
      <c r="B33" s="1203"/>
      <c r="C33" s="1203">
        <v>1</v>
      </c>
      <c r="D33" s="847"/>
      <c r="E33" s="849"/>
      <c r="F33" s="849"/>
      <c r="G33" s="849"/>
      <c r="H33" s="849"/>
      <c r="I33" s="851"/>
      <c r="J33" s="843"/>
      <c r="K33" s="846"/>
      <c r="L33" s="593" t="str">
        <f>mergeValue(A33) &amp;"."&amp; mergeValue(B33)&amp;"."&amp; mergeValue(C33)</f>
        <v>1.1.1</v>
      </c>
      <c r="M33" s="547" t="s">
        <v>7</v>
      </c>
      <c r="N33" s="646"/>
      <c r="O33" s="1282"/>
      <c r="P33" s="1283"/>
      <c r="Q33" s="1283"/>
      <c r="R33" s="1283"/>
      <c r="S33" s="1283"/>
      <c r="T33" s="1283"/>
      <c r="U33" s="1283"/>
      <c r="V33" s="1284"/>
      <c r="W33" s="630" t="s">
        <v>633</v>
      </c>
      <c r="X33" s="585"/>
      <c r="Y33" s="589"/>
      <c r="Z33" s="589" t="str">
        <f t="shared" si="0"/>
        <v xml:space="preserve">Наименование системы теплоснабжения </v>
      </c>
      <c r="AA33" s="589"/>
      <c r="AB33" s="589"/>
      <c r="AC33" s="589"/>
      <c r="AD33" s="585"/>
      <c r="AE33" s="585"/>
      <c r="AF33" s="585"/>
      <c r="AG33" s="585"/>
      <c r="AH33" s="585"/>
      <c r="AI33" s="585"/>
      <c r="AJ33" s="585"/>
    </row>
    <row r="34" spans="1:36" s="523" customFormat="1" ht="22.5">
      <c r="A34" s="1203"/>
      <c r="B34" s="1203"/>
      <c r="C34" s="1203"/>
      <c r="D34" s="1203">
        <v>1</v>
      </c>
      <c r="E34" s="849"/>
      <c r="F34" s="849"/>
      <c r="G34" s="849"/>
      <c r="H34" s="849"/>
      <c r="I34" s="851"/>
      <c r="J34" s="843"/>
      <c r="K34" s="846"/>
      <c r="L34" s="593" t="str">
        <f>mergeValue(A34) &amp;"."&amp; mergeValue(B34)&amp;"."&amp; mergeValue(C34)&amp;"."&amp; mergeValue(D34)</f>
        <v>1.1.1.1</v>
      </c>
      <c r="M34" s="548" t="s">
        <v>22</v>
      </c>
      <c r="N34" s="646"/>
      <c r="O34" s="1282"/>
      <c r="P34" s="1283"/>
      <c r="Q34" s="1283"/>
      <c r="R34" s="1283"/>
      <c r="S34" s="1283"/>
      <c r="T34" s="1283"/>
      <c r="U34" s="1283"/>
      <c r="V34" s="1284"/>
      <c r="W34" s="630" t="s">
        <v>634</v>
      </c>
      <c r="X34" s="585"/>
      <c r="Y34" s="589"/>
      <c r="Z34" s="589" t="str">
        <f t="shared" si="0"/>
        <v xml:space="preserve">Источник тепловой энергии  </v>
      </c>
      <c r="AA34" s="589"/>
      <c r="AB34" s="589"/>
      <c r="AC34" s="589"/>
      <c r="AD34" s="585"/>
      <c r="AE34" s="585"/>
      <c r="AF34" s="585"/>
      <c r="AG34" s="585"/>
      <c r="AH34" s="585"/>
      <c r="AI34" s="585"/>
      <c r="AJ34" s="585"/>
    </row>
    <row r="35" spans="1:36" s="523" customFormat="1" ht="101.25">
      <c r="A35" s="1203"/>
      <c r="B35" s="1203"/>
      <c r="C35" s="1203"/>
      <c r="D35" s="1203"/>
      <c r="E35" s="1203">
        <v>1</v>
      </c>
      <c r="F35" s="849"/>
      <c r="G35" s="849"/>
      <c r="H35" s="847">
        <v>1</v>
      </c>
      <c r="I35" s="1203">
        <v>1</v>
      </c>
      <c r="J35" s="849"/>
      <c r="K35" s="854"/>
      <c r="L35" s="593" t="str">
        <f>mergeValue(A35) &amp;"."&amp; mergeValue(B35)&amp;"."&amp; mergeValue(C35)&amp;"."&amp; mergeValue(D35)&amp;"."&amp; mergeValue(E35)</f>
        <v>1.1.1.1.1</v>
      </c>
      <c r="M35" s="554" t="s">
        <v>9</v>
      </c>
      <c r="N35" s="646"/>
      <c r="O35" s="1206"/>
      <c r="P35" s="1207"/>
      <c r="Q35" s="1207"/>
      <c r="R35" s="1207"/>
      <c r="S35" s="1207"/>
      <c r="T35" s="1207"/>
      <c r="U35" s="1207"/>
      <c r="V35" s="1208"/>
      <c r="W35" s="630" t="s">
        <v>638</v>
      </c>
      <c r="X35" s="585"/>
      <c r="Y35" s="589"/>
      <c r="Z35" s="589" t="str">
        <f t="shared" si="0"/>
        <v>Схема подключения теплопотребляющей установки к коллектору источника тепловой энергии</v>
      </c>
      <c r="AA35" s="589"/>
      <c r="AB35" s="589"/>
      <c r="AC35" s="589"/>
      <c r="AD35" s="585"/>
      <c r="AE35" s="585"/>
      <c r="AF35" s="585"/>
      <c r="AG35" s="585"/>
      <c r="AH35" s="585"/>
      <c r="AI35" s="585"/>
      <c r="AJ35" s="585"/>
    </row>
    <row r="36" spans="1:36" s="523" customFormat="1" ht="90">
      <c r="A36" s="1203"/>
      <c r="B36" s="1203"/>
      <c r="C36" s="1203"/>
      <c r="D36" s="1203"/>
      <c r="E36" s="1203"/>
      <c r="F36" s="1203">
        <v>1</v>
      </c>
      <c r="G36" s="847"/>
      <c r="H36" s="847"/>
      <c r="I36" s="1203"/>
      <c r="J36" s="1203">
        <v>1</v>
      </c>
      <c r="K36" s="855"/>
      <c r="L36" s="593" t="str">
        <f>mergeValue(A36) &amp;"."&amp; mergeValue(B36)&amp;"."&amp; mergeValue(C36)&amp;"."&amp; mergeValue(D36)&amp;"."&amp; mergeValue(E36)&amp;"."&amp; mergeValue(F36)</f>
        <v>1.1.1.1.1.1</v>
      </c>
      <c r="M36" s="555" t="s">
        <v>10</v>
      </c>
      <c r="N36" s="646"/>
      <c r="O36" s="1206"/>
      <c r="P36" s="1207"/>
      <c r="Q36" s="1207"/>
      <c r="R36" s="1207"/>
      <c r="S36" s="1207"/>
      <c r="T36" s="1207"/>
      <c r="U36" s="1207"/>
      <c r="V36" s="1208"/>
      <c r="W36" s="630" t="s">
        <v>636</v>
      </c>
      <c r="X36" s="585"/>
      <c r="Y36" s="589"/>
      <c r="Z36" s="589" t="str">
        <f t="shared" si="0"/>
        <v>Группа потребителей</v>
      </c>
      <c r="AA36" s="589"/>
      <c r="AB36" s="589"/>
      <c r="AC36" s="589"/>
      <c r="AD36" s="585"/>
      <c r="AE36" s="585"/>
      <c r="AF36" s="585"/>
      <c r="AG36" s="585"/>
      <c r="AH36" s="585"/>
      <c r="AI36" s="585"/>
      <c r="AJ36" s="585"/>
    </row>
    <row r="37" spans="1:36" s="523" customFormat="1" ht="195.75" customHeight="1">
      <c r="A37" s="1203"/>
      <c r="B37" s="1203"/>
      <c r="C37" s="1203"/>
      <c r="D37" s="1203"/>
      <c r="E37" s="1203"/>
      <c r="F37" s="1203"/>
      <c r="G37" s="847">
        <v>1</v>
      </c>
      <c r="H37" s="847"/>
      <c r="I37" s="1203"/>
      <c r="J37" s="1203"/>
      <c r="K37" s="855">
        <v>1</v>
      </c>
      <c r="L37" s="593" t="str">
        <f>mergeValue(A37) &amp;"."&amp; mergeValue(B37)&amp;"."&amp; mergeValue(C37)&amp;"."&amp; mergeValue(D37)&amp;"."&amp; mergeValue(E37)&amp;"."&amp; mergeValue(F37)&amp;"."&amp; mergeValue(G37)</f>
        <v>1.1.1.1.1.1.1</v>
      </c>
      <c r="M37" s="1069"/>
      <c r="N37" s="646"/>
      <c r="O37" s="562"/>
      <c r="P37" s="562"/>
      <c r="Q37" s="1094"/>
      <c r="R37" s="1209"/>
      <c r="S37" s="1210" t="s">
        <v>84</v>
      </c>
      <c r="T37" s="1209"/>
      <c r="U37" s="1210" t="s">
        <v>84</v>
      </c>
      <c r="V37" s="562"/>
      <c r="W37" s="1202" t="s">
        <v>655</v>
      </c>
      <c r="X37" s="585" t="str">
        <f>strCheckDate(O38:V38)</f>
        <v/>
      </c>
      <c r="Y37" s="589"/>
      <c r="Z37" s="589" t="str">
        <f t="shared" si="0"/>
        <v/>
      </c>
      <c r="AA37" s="589"/>
      <c r="AB37" s="589"/>
      <c r="AC37" s="589"/>
      <c r="AD37" s="585"/>
      <c r="AE37" s="585"/>
      <c r="AF37" s="585"/>
      <c r="AG37" s="585"/>
      <c r="AH37" s="585"/>
      <c r="AI37" s="585"/>
      <c r="AJ37" s="585"/>
    </row>
    <row r="38" spans="1:36" s="523" customFormat="1" ht="14.25" hidden="1" customHeight="1">
      <c r="A38" s="1203"/>
      <c r="B38" s="1203"/>
      <c r="C38" s="1203"/>
      <c r="D38" s="1203"/>
      <c r="E38" s="1203"/>
      <c r="F38" s="1203"/>
      <c r="G38" s="847"/>
      <c r="H38" s="847"/>
      <c r="I38" s="1203"/>
      <c r="J38" s="1203"/>
      <c r="K38" s="855"/>
      <c r="L38" s="600"/>
      <c r="M38" s="646"/>
      <c r="N38" s="646"/>
      <c r="O38" s="562"/>
      <c r="P38" s="562"/>
      <c r="Q38" s="584" t="str">
        <f>R37 &amp; "-" &amp; T37</f>
        <v>-</v>
      </c>
      <c r="R38" s="1209"/>
      <c r="S38" s="1210"/>
      <c r="T38" s="1209"/>
      <c r="U38" s="1210"/>
      <c r="V38" s="562"/>
      <c r="W38" s="1202"/>
      <c r="X38" s="585"/>
      <c r="Y38" s="589"/>
      <c r="Z38" s="589" t="str">
        <f t="shared" si="0"/>
        <v/>
      </c>
      <c r="AA38" s="589"/>
      <c r="AB38" s="589"/>
      <c r="AC38" s="589"/>
      <c r="AD38" s="585"/>
      <c r="AE38" s="585"/>
      <c r="AF38" s="585"/>
      <c r="AG38" s="585"/>
      <c r="AH38" s="585"/>
      <c r="AI38" s="585"/>
      <c r="AJ38" s="585"/>
    </row>
    <row r="39" spans="1:36" s="523" customFormat="1" ht="15" customHeight="1">
      <c r="A39" s="1203"/>
      <c r="B39" s="1203"/>
      <c r="C39" s="1203"/>
      <c r="D39" s="1203"/>
      <c r="E39" s="1203"/>
      <c r="F39" s="1203"/>
      <c r="G39" s="849"/>
      <c r="H39" s="847"/>
      <c r="I39" s="1203"/>
      <c r="J39" s="1203"/>
      <c r="K39" s="854"/>
      <c r="L39" s="538"/>
      <c r="M39" s="557" t="s">
        <v>25</v>
      </c>
      <c r="N39" s="564"/>
      <c r="O39" s="564"/>
      <c r="P39" s="564"/>
      <c r="Q39" s="564"/>
      <c r="R39" s="564"/>
      <c r="S39" s="564"/>
      <c r="T39" s="564"/>
      <c r="U39" s="564"/>
      <c r="V39" s="560"/>
      <c r="W39" s="1202"/>
      <c r="X39" s="585"/>
      <c r="Y39" s="589"/>
      <c r="Z39" s="589" t="str">
        <f t="shared" si="0"/>
        <v>Добавить вид теплоносителя (параметры теплоносителя)</v>
      </c>
      <c r="AA39" s="589"/>
      <c r="AB39" s="589"/>
      <c r="AC39" s="589"/>
      <c r="AD39" s="585"/>
      <c r="AE39" s="585"/>
      <c r="AF39" s="585"/>
      <c r="AG39" s="585"/>
      <c r="AH39" s="585"/>
      <c r="AI39" s="585"/>
      <c r="AJ39" s="585"/>
    </row>
    <row r="40" spans="1:36" s="523" customFormat="1" ht="15" customHeight="1">
      <c r="A40" s="1203"/>
      <c r="B40" s="1203"/>
      <c r="C40" s="1203"/>
      <c r="D40" s="1203"/>
      <c r="E40" s="1203"/>
      <c r="F40" s="849"/>
      <c r="G40" s="849"/>
      <c r="H40" s="847"/>
      <c r="I40" s="1203"/>
      <c r="J40" s="849"/>
      <c r="K40" s="854"/>
      <c r="L40" s="538"/>
      <c r="M40" s="556" t="s">
        <v>11</v>
      </c>
      <c r="N40" s="564"/>
      <c r="O40" s="564"/>
      <c r="P40" s="564"/>
      <c r="Q40" s="564"/>
      <c r="R40" s="564"/>
      <c r="S40" s="564"/>
      <c r="T40" s="564"/>
      <c r="U40" s="563"/>
      <c r="V40" s="564"/>
      <c r="W40" s="665"/>
      <c r="X40" s="585"/>
      <c r="Y40" s="589"/>
      <c r="Z40" s="589" t="str">
        <f t="shared" si="0"/>
        <v>Добавить группу потребителей</v>
      </c>
      <c r="AA40" s="589"/>
      <c r="AB40" s="589"/>
      <c r="AC40" s="589"/>
      <c r="AD40" s="585"/>
      <c r="AE40" s="585"/>
      <c r="AF40" s="585"/>
      <c r="AG40" s="585"/>
      <c r="AH40" s="585"/>
      <c r="AI40" s="585"/>
      <c r="AJ40" s="585"/>
    </row>
    <row r="41" spans="1:36" s="523" customFormat="1" ht="15" customHeight="1">
      <c r="A41" s="1203"/>
      <c r="B41" s="1203"/>
      <c r="C41" s="1203"/>
      <c r="D41" s="1203"/>
      <c r="E41" s="853"/>
      <c r="F41" s="849"/>
      <c r="G41" s="849"/>
      <c r="H41" s="849"/>
      <c r="I41" s="845"/>
      <c r="J41" s="842"/>
      <c r="K41" s="852"/>
      <c r="L41" s="538"/>
      <c r="M41" s="551" t="s">
        <v>12</v>
      </c>
      <c r="N41" s="564"/>
      <c r="O41" s="564"/>
      <c r="P41" s="564"/>
      <c r="Q41" s="564"/>
      <c r="R41" s="564"/>
      <c r="S41" s="564"/>
      <c r="T41" s="564"/>
      <c r="U41" s="563"/>
      <c r="V41" s="564"/>
      <c r="W41" s="665"/>
      <c r="X41" s="585"/>
      <c r="Y41" s="589"/>
      <c r="Z41" s="589" t="str">
        <f t="shared" si="0"/>
        <v>Добавить схему подключения</v>
      </c>
      <c r="AA41" s="589"/>
      <c r="AB41" s="589"/>
      <c r="AC41" s="589"/>
      <c r="AD41" s="585"/>
      <c r="AE41" s="585"/>
      <c r="AF41" s="585"/>
      <c r="AG41" s="585"/>
      <c r="AH41" s="585"/>
      <c r="AI41" s="585"/>
      <c r="AJ41" s="585"/>
    </row>
    <row r="42" spans="1:36" s="523" customFormat="1" ht="15" customHeight="1">
      <c r="A42" s="1203"/>
      <c r="B42" s="1203"/>
      <c r="C42" s="1203"/>
      <c r="D42" s="853"/>
      <c r="E42" s="853"/>
      <c r="F42" s="849"/>
      <c r="G42" s="849"/>
      <c r="H42" s="849"/>
      <c r="I42" s="845"/>
      <c r="J42" s="842"/>
      <c r="K42" s="852"/>
      <c r="L42" s="538"/>
      <c r="M42" s="550" t="s">
        <v>17</v>
      </c>
      <c r="N42" s="564"/>
      <c r="O42" s="564"/>
      <c r="P42" s="564"/>
      <c r="Q42" s="564"/>
      <c r="R42" s="564"/>
      <c r="S42" s="564"/>
      <c r="T42" s="564"/>
      <c r="U42" s="563"/>
      <c r="V42" s="564"/>
      <c r="W42" s="665"/>
      <c r="X42" s="585"/>
      <c r="Y42" s="589"/>
      <c r="Z42" s="589" t="str">
        <f t="shared" si="0"/>
        <v>Добавить источник тепловой энергии</v>
      </c>
      <c r="AA42" s="589"/>
      <c r="AB42" s="589"/>
      <c r="AC42" s="589"/>
      <c r="AD42" s="585"/>
      <c r="AE42" s="585"/>
      <c r="AF42" s="585"/>
      <c r="AG42" s="585"/>
      <c r="AH42" s="585"/>
      <c r="AI42" s="585"/>
      <c r="AJ42" s="585"/>
    </row>
    <row r="43" spans="1:36" s="523" customFormat="1" ht="15" customHeight="1">
      <c r="A43" s="1203"/>
      <c r="B43" s="1203"/>
      <c r="C43" s="853"/>
      <c r="D43" s="853"/>
      <c r="E43" s="853"/>
      <c r="F43" s="853"/>
      <c r="G43" s="858"/>
      <c r="H43" s="845"/>
      <c r="I43" s="856"/>
      <c r="J43" s="842"/>
      <c r="K43" s="857"/>
      <c r="L43" s="538"/>
      <c r="M43" s="549" t="s">
        <v>18</v>
      </c>
      <c r="N43" s="564"/>
      <c r="O43" s="564"/>
      <c r="P43" s="564"/>
      <c r="Q43" s="564"/>
      <c r="R43" s="564"/>
      <c r="S43" s="564"/>
      <c r="T43" s="564"/>
      <c r="U43" s="563"/>
      <c r="V43" s="564"/>
      <c r="W43" s="665"/>
      <c r="X43" s="585"/>
      <c r="Y43" s="589"/>
      <c r="Z43" s="589" t="str">
        <f t="shared" si="0"/>
        <v>Добавить наименование системы теплоснабжения</v>
      </c>
      <c r="AA43" s="589"/>
      <c r="AB43" s="589"/>
      <c r="AC43" s="589"/>
      <c r="AD43" s="585"/>
      <c r="AE43" s="585"/>
      <c r="AF43" s="585"/>
      <c r="AG43" s="585"/>
      <c r="AH43" s="585"/>
      <c r="AI43" s="585"/>
      <c r="AJ43" s="585"/>
    </row>
    <row r="44" spans="1:36" s="523" customFormat="1" ht="15" customHeight="1">
      <c r="A44" s="1203"/>
      <c r="B44" s="853"/>
      <c r="C44" s="853"/>
      <c r="D44" s="853"/>
      <c r="E44" s="853"/>
      <c r="F44" s="853"/>
      <c r="G44" s="858"/>
      <c r="H44" s="845"/>
      <c r="I44" s="845"/>
      <c r="J44" s="842"/>
      <c r="K44" s="852"/>
      <c r="L44" s="538"/>
      <c r="M44" s="558" t="s">
        <v>19</v>
      </c>
      <c r="N44" s="564"/>
      <c r="O44" s="564"/>
      <c r="P44" s="564"/>
      <c r="Q44" s="564"/>
      <c r="R44" s="564"/>
      <c r="S44" s="564"/>
      <c r="T44" s="564"/>
      <c r="U44" s="563"/>
      <c r="V44" s="564"/>
      <c r="W44" s="665"/>
      <c r="X44" s="585"/>
      <c r="Y44" s="589"/>
      <c r="Z44" s="589" t="str">
        <f t="shared" si="0"/>
        <v>Добавить территорию действия тарифа</v>
      </c>
      <c r="AA44" s="589"/>
      <c r="AB44" s="589"/>
      <c r="AC44" s="589"/>
      <c r="AD44" s="585"/>
      <c r="AE44" s="585"/>
      <c r="AF44" s="585"/>
      <c r="AG44" s="585"/>
      <c r="AH44" s="585"/>
      <c r="AI44" s="585"/>
      <c r="AJ44" s="585"/>
    </row>
    <row r="45" spans="1:36" s="522" customFormat="1" ht="15" customHeight="1">
      <c r="A45" s="841"/>
      <c r="B45" s="841"/>
      <c r="C45" s="841"/>
      <c r="D45" s="841"/>
      <c r="E45" s="841"/>
      <c r="F45" s="841"/>
      <c r="G45" s="841"/>
      <c r="H45" s="841"/>
      <c r="I45" s="841"/>
      <c r="J45" s="841"/>
      <c r="K45" s="841"/>
      <c r="L45" s="492"/>
      <c r="M45" s="565" t="s">
        <v>309</v>
      </c>
      <c r="N45" s="564"/>
      <c r="O45" s="564"/>
      <c r="P45" s="564"/>
      <c r="Q45" s="564"/>
      <c r="R45" s="564"/>
      <c r="S45" s="564"/>
      <c r="T45" s="564"/>
      <c r="U45" s="563"/>
      <c r="V45" s="564"/>
      <c r="W45" s="665"/>
      <c r="X45" s="587"/>
      <c r="Y45" s="587"/>
      <c r="Z45" s="587"/>
      <c r="AA45" s="587"/>
      <c r="AB45" s="587"/>
      <c r="AC45" s="587"/>
      <c r="AD45" s="587"/>
      <c r="AE45" s="587"/>
      <c r="AF45" s="587"/>
      <c r="AG45" s="587"/>
      <c r="AH45" s="587"/>
    </row>
    <row r="46" spans="1:36" ht="18.75" customHeight="1">
      <c r="X46" s="204"/>
      <c r="Y46" s="204"/>
      <c r="Z46" s="204"/>
      <c r="AA46" s="204"/>
      <c r="AB46" s="204"/>
      <c r="AC46" s="204"/>
      <c r="AD46" s="204"/>
      <c r="AE46" s="204"/>
      <c r="AF46" s="204"/>
      <c r="AG46" s="204"/>
      <c r="AH46" s="204"/>
      <c r="AI46" s="204"/>
      <c r="AJ46" s="204"/>
    </row>
    <row r="47" spans="1:36" s="35" customFormat="1" ht="17.100000000000001" customHeight="1">
      <c r="A47" s="35" t="s">
        <v>13</v>
      </c>
      <c r="C47" s="35" t="s">
        <v>49</v>
      </c>
      <c r="U47" s="158"/>
      <c r="X47" s="217"/>
      <c r="Y47" s="217"/>
      <c r="Z47" s="217"/>
      <c r="AA47" s="217"/>
      <c r="AB47" s="217"/>
      <c r="AC47" s="217"/>
      <c r="AD47" s="217"/>
      <c r="AE47" s="217"/>
      <c r="AF47" s="217"/>
      <c r="AG47" s="217"/>
      <c r="AH47" s="217"/>
      <c r="AI47" s="217"/>
      <c r="AJ47" s="217"/>
    </row>
    <row r="48" spans="1:36" ht="17.100000000000001" customHeight="1">
      <c r="L48" s="469"/>
      <c r="M48" s="469"/>
      <c r="N48" s="469"/>
      <c r="O48" s="469"/>
      <c r="P48" s="469"/>
      <c r="Q48" s="469"/>
      <c r="R48" s="469"/>
      <c r="S48" s="469"/>
      <c r="T48" s="469"/>
      <c r="U48" s="469"/>
      <c r="V48" s="469"/>
      <c r="W48" s="469"/>
      <c r="X48" s="204"/>
      <c r="Y48" s="204"/>
      <c r="Z48" s="204"/>
      <c r="AA48" s="204"/>
      <c r="AB48" s="204"/>
      <c r="AC48" s="204"/>
      <c r="AD48" s="204"/>
      <c r="AE48" s="204"/>
      <c r="AF48" s="204"/>
      <c r="AG48" s="204"/>
      <c r="AH48" s="204"/>
      <c r="AI48" s="204"/>
      <c r="AJ48" s="204"/>
    </row>
    <row r="49" spans="1:36" s="523" customFormat="1" ht="22.5">
      <c r="A49" s="1203">
        <v>1</v>
      </c>
      <c r="B49" s="865"/>
      <c r="C49" s="865"/>
      <c r="D49" s="865"/>
      <c r="E49" s="866"/>
      <c r="F49" s="867"/>
      <c r="G49" s="867"/>
      <c r="H49" s="867"/>
      <c r="I49" s="868"/>
      <c r="J49" s="863"/>
      <c r="K49" s="870"/>
      <c r="L49" s="593">
        <f>mergeValue(A49)</f>
        <v>1</v>
      </c>
      <c r="M49" s="641" t="s">
        <v>20</v>
      </c>
      <c r="N49" s="646"/>
      <c r="O49" s="1282"/>
      <c r="P49" s="1283"/>
      <c r="Q49" s="1283"/>
      <c r="R49" s="1283"/>
      <c r="S49" s="1283"/>
      <c r="T49" s="1283"/>
      <c r="U49" s="1283"/>
      <c r="V49" s="1284"/>
      <c r="W49" s="630" t="s">
        <v>476</v>
      </c>
      <c r="X49" s="585"/>
      <c r="Y49" s="589"/>
      <c r="Z49" s="589" t="str">
        <f t="shared" ref="Z49:Z62" si="1">IF(M49="","",M49 )</f>
        <v>Наименование тарифа</v>
      </c>
      <c r="AA49" s="589"/>
      <c r="AB49" s="589"/>
      <c r="AC49" s="589"/>
      <c r="AD49" s="585"/>
      <c r="AE49" s="585"/>
      <c r="AF49" s="585"/>
      <c r="AG49" s="585"/>
      <c r="AH49" s="585"/>
      <c r="AI49" s="585"/>
      <c r="AJ49" s="585"/>
    </row>
    <row r="50" spans="1:36" s="523" customFormat="1" ht="22.5">
      <c r="A50" s="1203"/>
      <c r="B50" s="1203">
        <v>1</v>
      </c>
      <c r="C50" s="865"/>
      <c r="D50" s="865"/>
      <c r="E50" s="867"/>
      <c r="F50" s="867"/>
      <c r="G50" s="867"/>
      <c r="H50" s="867"/>
      <c r="I50" s="862"/>
      <c r="J50" s="861"/>
      <c r="K50" s="864"/>
      <c r="L50" s="593" t="str">
        <f>mergeValue(A50) &amp;"."&amp; mergeValue(B50)</f>
        <v>1.1</v>
      </c>
      <c r="M50" s="546" t="s">
        <v>16</v>
      </c>
      <c r="N50" s="646"/>
      <c r="O50" s="1282"/>
      <c r="P50" s="1283"/>
      <c r="Q50" s="1283"/>
      <c r="R50" s="1283"/>
      <c r="S50" s="1283"/>
      <c r="T50" s="1283"/>
      <c r="U50" s="1283"/>
      <c r="V50" s="1284"/>
      <c r="W50" s="630" t="s">
        <v>477</v>
      </c>
      <c r="X50" s="585"/>
      <c r="Y50" s="589"/>
      <c r="Z50" s="589" t="str">
        <f t="shared" si="1"/>
        <v>Территория действия тарифа</v>
      </c>
      <c r="AA50" s="589"/>
      <c r="AB50" s="589"/>
      <c r="AC50" s="589"/>
      <c r="AD50" s="585"/>
      <c r="AE50" s="585"/>
      <c r="AF50" s="585"/>
      <c r="AG50" s="585"/>
      <c r="AH50" s="585"/>
      <c r="AI50" s="585"/>
      <c r="AJ50" s="585"/>
    </row>
    <row r="51" spans="1:36" s="523" customFormat="1" ht="22.5">
      <c r="A51" s="1203"/>
      <c r="B51" s="1203"/>
      <c r="C51" s="1203">
        <v>1</v>
      </c>
      <c r="D51" s="865"/>
      <c r="E51" s="867"/>
      <c r="F51" s="867"/>
      <c r="G51" s="867"/>
      <c r="H51" s="867"/>
      <c r="I51" s="869"/>
      <c r="J51" s="861"/>
      <c r="K51" s="864"/>
      <c r="L51" s="593" t="str">
        <f>mergeValue(A51) &amp;"."&amp; mergeValue(B51)&amp;"."&amp; mergeValue(C51)</f>
        <v>1.1.1</v>
      </c>
      <c r="M51" s="547" t="s">
        <v>7</v>
      </c>
      <c r="N51" s="646"/>
      <c r="O51" s="1282"/>
      <c r="P51" s="1283"/>
      <c r="Q51" s="1283"/>
      <c r="R51" s="1283"/>
      <c r="S51" s="1283"/>
      <c r="T51" s="1283"/>
      <c r="U51" s="1283"/>
      <c r="V51" s="1284"/>
      <c r="W51" s="630" t="s">
        <v>633</v>
      </c>
      <c r="X51" s="585"/>
      <c r="Y51" s="589"/>
      <c r="Z51" s="589" t="str">
        <f t="shared" si="1"/>
        <v xml:space="preserve">Наименование системы теплоснабжения </v>
      </c>
      <c r="AA51" s="589"/>
      <c r="AB51" s="589"/>
      <c r="AC51" s="589"/>
      <c r="AD51" s="585"/>
      <c r="AE51" s="585"/>
      <c r="AF51" s="585"/>
      <c r="AG51" s="585"/>
      <c r="AH51" s="585"/>
      <c r="AI51" s="585"/>
      <c r="AJ51" s="585"/>
    </row>
    <row r="52" spans="1:36" s="523" customFormat="1" ht="22.5">
      <c r="A52" s="1203"/>
      <c r="B52" s="1203"/>
      <c r="C52" s="1203"/>
      <c r="D52" s="1203">
        <v>1</v>
      </c>
      <c r="E52" s="867"/>
      <c r="F52" s="867"/>
      <c r="G52" s="867"/>
      <c r="H52" s="867"/>
      <c r="I52" s="869"/>
      <c r="J52" s="861"/>
      <c r="K52" s="864"/>
      <c r="L52" s="593" t="str">
        <f>mergeValue(A52) &amp;"."&amp; mergeValue(B52)&amp;"."&amp; mergeValue(C52)&amp;"."&amp; mergeValue(D52)</f>
        <v>1.1.1.1</v>
      </c>
      <c r="M52" s="548" t="s">
        <v>22</v>
      </c>
      <c r="N52" s="646"/>
      <c r="O52" s="1282"/>
      <c r="P52" s="1283"/>
      <c r="Q52" s="1283"/>
      <c r="R52" s="1283"/>
      <c r="S52" s="1283"/>
      <c r="T52" s="1283"/>
      <c r="U52" s="1283"/>
      <c r="V52" s="1284"/>
      <c r="W52" s="630" t="s">
        <v>634</v>
      </c>
      <c r="X52" s="585"/>
      <c r="Y52" s="589"/>
      <c r="Z52" s="589" t="str">
        <f t="shared" si="1"/>
        <v xml:space="preserve">Источник тепловой энергии  </v>
      </c>
      <c r="AA52" s="589"/>
      <c r="AB52" s="589"/>
      <c r="AC52" s="589"/>
      <c r="AD52" s="585"/>
      <c r="AE52" s="585"/>
      <c r="AF52" s="585"/>
      <c r="AG52" s="585"/>
      <c r="AH52" s="585"/>
      <c r="AI52" s="585"/>
      <c r="AJ52" s="585"/>
    </row>
    <row r="53" spans="1:36" s="523" customFormat="1" ht="101.25">
      <c r="A53" s="1203"/>
      <c r="B53" s="1203"/>
      <c r="C53" s="1203"/>
      <c r="D53" s="1203"/>
      <c r="E53" s="1203">
        <v>1</v>
      </c>
      <c r="F53" s="867"/>
      <c r="G53" s="867"/>
      <c r="H53" s="865">
        <v>1</v>
      </c>
      <c r="I53" s="1203">
        <v>1</v>
      </c>
      <c r="J53" s="867"/>
      <c r="K53" s="872"/>
      <c r="L53" s="593" t="str">
        <f>mergeValue(A53) &amp;"."&amp; mergeValue(B53)&amp;"."&amp; mergeValue(C53)&amp;"."&amp; mergeValue(D53)&amp;"."&amp; mergeValue(E53)</f>
        <v>1.1.1.1.1</v>
      </c>
      <c r="M53" s="554" t="s">
        <v>9</v>
      </c>
      <c r="N53" s="646"/>
      <c r="O53" s="1206"/>
      <c r="P53" s="1207"/>
      <c r="Q53" s="1207"/>
      <c r="R53" s="1207"/>
      <c r="S53" s="1207"/>
      <c r="T53" s="1207"/>
      <c r="U53" s="1207"/>
      <c r="V53" s="1208"/>
      <c r="W53" s="630" t="s">
        <v>638</v>
      </c>
      <c r="X53" s="585"/>
      <c r="Y53" s="589"/>
      <c r="Z53" s="589" t="str">
        <f t="shared" si="1"/>
        <v>Схема подключения теплопотребляющей установки к коллектору источника тепловой энергии</v>
      </c>
      <c r="AA53" s="589"/>
      <c r="AB53" s="589"/>
      <c r="AC53" s="589"/>
      <c r="AD53" s="585"/>
      <c r="AE53" s="585"/>
      <c r="AF53" s="585"/>
      <c r="AG53" s="585"/>
      <c r="AH53" s="585"/>
      <c r="AI53" s="585"/>
      <c r="AJ53" s="585"/>
    </row>
    <row r="54" spans="1:36" s="523" customFormat="1" ht="90">
      <c r="A54" s="1203"/>
      <c r="B54" s="1203"/>
      <c r="C54" s="1203"/>
      <c r="D54" s="1203"/>
      <c r="E54" s="1203"/>
      <c r="F54" s="1203">
        <v>1</v>
      </c>
      <c r="G54" s="865"/>
      <c r="H54" s="865"/>
      <c r="I54" s="1203"/>
      <c r="J54" s="1203">
        <v>1</v>
      </c>
      <c r="K54" s="873"/>
      <c r="L54" s="593" t="str">
        <f>mergeValue(A54) &amp;"."&amp; mergeValue(B54)&amp;"."&amp; mergeValue(C54)&amp;"."&amp; mergeValue(D54)&amp;"."&amp; mergeValue(E54)&amp;"."&amp; mergeValue(F54)</f>
        <v>1.1.1.1.1.1</v>
      </c>
      <c r="M54" s="555" t="s">
        <v>10</v>
      </c>
      <c r="N54" s="646"/>
      <c r="O54" s="1206"/>
      <c r="P54" s="1207"/>
      <c r="Q54" s="1207"/>
      <c r="R54" s="1207"/>
      <c r="S54" s="1207"/>
      <c r="T54" s="1207"/>
      <c r="U54" s="1207"/>
      <c r="V54" s="1208"/>
      <c r="W54" s="630" t="s">
        <v>636</v>
      </c>
      <c r="X54" s="585"/>
      <c r="Y54" s="589"/>
      <c r="Z54" s="589" t="str">
        <f t="shared" si="1"/>
        <v>Группа потребителей</v>
      </c>
      <c r="AA54" s="589"/>
      <c r="AB54" s="589"/>
      <c r="AC54" s="589"/>
      <c r="AD54" s="585"/>
      <c r="AE54" s="585"/>
      <c r="AF54" s="585"/>
      <c r="AG54" s="585"/>
      <c r="AH54" s="585"/>
      <c r="AI54" s="585"/>
      <c r="AJ54" s="585"/>
    </row>
    <row r="55" spans="1:36" s="523" customFormat="1" ht="195.75" customHeight="1">
      <c r="A55" s="1203"/>
      <c r="B55" s="1203"/>
      <c r="C55" s="1203"/>
      <c r="D55" s="1203"/>
      <c r="E55" s="1203"/>
      <c r="F55" s="1203"/>
      <c r="G55" s="865">
        <v>1</v>
      </c>
      <c r="H55" s="865"/>
      <c r="I55" s="1203"/>
      <c r="J55" s="1203"/>
      <c r="K55" s="873">
        <v>1</v>
      </c>
      <c r="L55" s="593" t="str">
        <f>mergeValue(A55) &amp;"."&amp; mergeValue(B55)&amp;"."&amp; mergeValue(C55)&amp;"."&amp; mergeValue(D55)&amp;"."&amp; mergeValue(E55)&amp;"."&amp; mergeValue(F55)&amp;"."&amp; mergeValue(G55)</f>
        <v>1.1.1.1.1.1.1</v>
      </c>
      <c r="M55" s="1069"/>
      <c r="N55" s="646"/>
      <c r="O55" s="562"/>
      <c r="P55" s="562"/>
      <c r="Q55" s="1094"/>
      <c r="R55" s="1209"/>
      <c r="S55" s="1210" t="s">
        <v>84</v>
      </c>
      <c r="T55" s="1209"/>
      <c r="U55" s="1210" t="s">
        <v>84</v>
      </c>
      <c r="V55" s="562"/>
      <c r="W55" s="1202" t="s">
        <v>655</v>
      </c>
      <c r="X55" s="585" t="str">
        <f>strCheckDate(O56:V56)</f>
        <v/>
      </c>
      <c r="Y55" s="589"/>
      <c r="Z55" s="589" t="str">
        <f t="shared" si="1"/>
        <v/>
      </c>
      <c r="AA55" s="589"/>
      <c r="AB55" s="589"/>
      <c r="AC55" s="589"/>
      <c r="AD55" s="585"/>
      <c r="AE55" s="585"/>
      <c r="AF55" s="585"/>
      <c r="AG55" s="585"/>
      <c r="AH55" s="585"/>
      <c r="AI55" s="585"/>
      <c r="AJ55" s="585"/>
    </row>
    <row r="56" spans="1:36" s="523" customFormat="1" ht="14.25" hidden="1" customHeight="1">
      <c r="A56" s="1203"/>
      <c r="B56" s="1203"/>
      <c r="C56" s="1203"/>
      <c r="D56" s="1203"/>
      <c r="E56" s="1203"/>
      <c r="F56" s="1203"/>
      <c r="G56" s="865"/>
      <c r="H56" s="865"/>
      <c r="I56" s="1203"/>
      <c r="J56" s="1203"/>
      <c r="K56" s="873"/>
      <c r="L56" s="600"/>
      <c r="M56" s="646"/>
      <c r="N56" s="646"/>
      <c r="O56" s="562"/>
      <c r="P56" s="562"/>
      <c r="Q56" s="584" t="str">
        <f>R55 &amp; "-" &amp; T55</f>
        <v>-</v>
      </c>
      <c r="R56" s="1209"/>
      <c r="S56" s="1210"/>
      <c r="T56" s="1209"/>
      <c r="U56" s="1210"/>
      <c r="V56" s="562"/>
      <c r="W56" s="1202"/>
      <c r="X56" s="585"/>
      <c r="Y56" s="589"/>
      <c r="Z56" s="589" t="str">
        <f t="shared" si="1"/>
        <v/>
      </c>
      <c r="AA56" s="589"/>
      <c r="AB56" s="589"/>
      <c r="AC56" s="589"/>
      <c r="AD56" s="585"/>
      <c r="AE56" s="585"/>
      <c r="AF56" s="585"/>
      <c r="AG56" s="585"/>
      <c r="AH56" s="585"/>
      <c r="AI56" s="585"/>
      <c r="AJ56" s="585"/>
    </row>
    <row r="57" spans="1:36" s="523" customFormat="1" ht="15" customHeight="1">
      <c r="A57" s="1203"/>
      <c r="B57" s="1203"/>
      <c r="C57" s="1203"/>
      <c r="D57" s="1203"/>
      <c r="E57" s="1203"/>
      <c r="F57" s="1203"/>
      <c r="G57" s="867"/>
      <c r="H57" s="865"/>
      <c r="I57" s="1203"/>
      <c r="J57" s="1203"/>
      <c r="K57" s="872"/>
      <c r="L57" s="538"/>
      <c r="M57" s="557" t="s">
        <v>25</v>
      </c>
      <c r="N57" s="564"/>
      <c r="O57" s="564"/>
      <c r="P57" s="564"/>
      <c r="Q57" s="564"/>
      <c r="R57" s="564"/>
      <c r="S57" s="564"/>
      <c r="T57" s="564"/>
      <c r="U57" s="564"/>
      <c r="V57" s="560"/>
      <c r="W57" s="1202"/>
      <c r="X57" s="585"/>
      <c r="Y57" s="589"/>
      <c r="Z57" s="589" t="str">
        <f t="shared" si="1"/>
        <v>Добавить вид теплоносителя (параметры теплоносителя)</v>
      </c>
      <c r="AA57" s="589"/>
      <c r="AB57" s="589"/>
      <c r="AC57" s="589"/>
      <c r="AD57" s="585"/>
      <c r="AE57" s="585"/>
      <c r="AF57" s="585"/>
      <c r="AG57" s="585"/>
      <c r="AH57" s="585"/>
      <c r="AI57" s="585"/>
      <c r="AJ57" s="585"/>
    </row>
    <row r="58" spans="1:36" s="523" customFormat="1" ht="15" customHeight="1">
      <c r="A58" s="1203"/>
      <c r="B58" s="1203"/>
      <c r="C58" s="1203"/>
      <c r="D58" s="1203"/>
      <c r="E58" s="1203"/>
      <c r="F58" s="867"/>
      <c r="G58" s="867"/>
      <c r="H58" s="865"/>
      <c r="I58" s="1203"/>
      <c r="J58" s="867"/>
      <c r="K58" s="872"/>
      <c r="L58" s="538"/>
      <c r="M58" s="556" t="s">
        <v>11</v>
      </c>
      <c r="N58" s="564"/>
      <c r="O58" s="564"/>
      <c r="P58" s="564"/>
      <c r="Q58" s="564"/>
      <c r="R58" s="564"/>
      <c r="S58" s="564"/>
      <c r="T58" s="564"/>
      <c r="U58" s="563"/>
      <c r="V58" s="564"/>
      <c r="W58" s="665"/>
      <c r="X58" s="585"/>
      <c r="Y58" s="589"/>
      <c r="Z58" s="589" t="str">
        <f t="shared" si="1"/>
        <v>Добавить группу потребителей</v>
      </c>
      <c r="AA58" s="589"/>
      <c r="AB58" s="589"/>
      <c r="AC58" s="589"/>
      <c r="AD58" s="585"/>
      <c r="AE58" s="585"/>
      <c r="AF58" s="585"/>
      <c r="AG58" s="585"/>
      <c r="AH58" s="585"/>
      <c r="AI58" s="585"/>
      <c r="AJ58" s="585"/>
    </row>
    <row r="59" spans="1:36" s="523" customFormat="1" ht="15" customHeight="1">
      <c r="A59" s="1203"/>
      <c r="B59" s="1203"/>
      <c r="C59" s="1203"/>
      <c r="D59" s="1203"/>
      <c r="E59" s="871"/>
      <c r="F59" s="867"/>
      <c r="G59" s="867"/>
      <c r="H59" s="867"/>
      <c r="I59" s="863"/>
      <c r="J59" s="860"/>
      <c r="K59" s="870"/>
      <c r="L59" s="538"/>
      <c r="M59" s="551" t="s">
        <v>12</v>
      </c>
      <c r="N59" s="564"/>
      <c r="O59" s="564"/>
      <c r="P59" s="564"/>
      <c r="Q59" s="564"/>
      <c r="R59" s="564"/>
      <c r="S59" s="564"/>
      <c r="T59" s="564"/>
      <c r="U59" s="563"/>
      <c r="V59" s="564"/>
      <c r="W59" s="665"/>
      <c r="X59" s="585"/>
      <c r="Y59" s="589"/>
      <c r="Z59" s="589" t="str">
        <f t="shared" si="1"/>
        <v>Добавить схему подключения</v>
      </c>
      <c r="AA59" s="589"/>
      <c r="AB59" s="589"/>
      <c r="AC59" s="589"/>
      <c r="AD59" s="585"/>
      <c r="AE59" s="585"/>
      <c r="AF59" s="585"/>
      <c r="AG59" s="585"/>
      <c r="AH59" s="585"/>
      <c r="AI59" s="585"/>
      <c r="AJ59" s="585"/>
    </row>
    <row r="60" spans="1:36" s="523" customFormat="1" ht="15" customHeight="1">
      <c r="A60" s="1203"/>
      <c r="B60" s="1203"/>
      <c r="C60" s="1203"/>
      <c r="D60" s="871"/>
      <c r="E60" s="871"/>
      <c r="F60" s="867"/>
      <c r="G60" s="867"/>
      <c r="H60" s="867"/>
      <c r="I60" s="863"/>
      <c r="J60" s="860"/>
      <c r="K60" s="870"/>
      <c r="L60" s="538"/>
      <c r="M60" s="550" t="s">
        <v>17</v>
      </c>
      <c r="N60" s="564"/>
      <c r="O60" s="564"/>
      <c r="P60" s="564"/>
      <c r="Q60" s="564"/>
      <c r="R60" s="564"/>
      <c r="S60" s="564"/>
      <c r="T60" s="564"/>
      <c r="U60" s="563"/>
      <c r="V60" s="564"/>
      <c r="W60" s="665"/>
      <c r="X60" s="585"/>
      <c r="Y60" s="589"/>
      <c r="Z60" s="589" t="str">
        <f t="shared" si="1"/>
        <v>Добавить источник тепловой энергии</v>
      </c>
      <c r="AA60" s="589"/>
      <c r="AB60" s="589"/>
      <c r="AC60" s="589"/>
      <c r="AD60" s="585"/>
      <c r="AE60" s="585"/>
      <c r="AF60" s="585"/>
      <c r="AG60" s="585"/>
      <c r="AH60" s="585"/>
      <c r="AI60" s="585"/>
      <c r="AJ60" s="585"/>
    </row>
    <row r="61" spans="1:36" s="523" customFormat="1" ht="15" customHeight="1">
      <c r="A61" s="1203"/>
      <c r="B61" s="1203"/>
      <c r="C61" s="871"/>
      <c r="D61" s="871"/>
      <c r="E61" s="871"/>
      <c r="F61" s="871"/>
      <c r="G61" s="876"/>
      <c r="H61" s="863"/>
      <c r="I61" s="874"/>
      <c r="J61" s="860"/>
      <c r="K61" s="875"/>
      <c r="L61" s="538"/>
      <c r="M61" s="549" t="s">
        <v>18</v>
      </c>
      <c r="N61" s="564"/>
      <c r="O61" s="564"/>
      <c r="P61" s="564"/>
      <c r="Q61" s="564"/>
      <c r="R61" s="564"/>
      <c r="S61" s="564"/>
      <c r="T61" s="564"/>
      <c r="U61" s="563"/>
      <c r="V61" s="564"/>
      <c r="W61" s="665"/>
      <c r="X61" s="585"/>
      <c r="Y61" s="589"/>
      <c r="Z61" s="589" t="str">
        <f t="shared" si="1"/>
        <v>Добавить наименование системы теплоснабжения</v>
      </c>
      <c r="AA61" s="589"/>
      <c r="AB61" s="589"/>
      <c r="AC61" s="589"/>
      <c r="AD61" s="585"/>
      <c r="AE61" s="585"/>
      <c r="AF61" s="585"/>
      <c r="AG61" s="585"/>
      <c r="AH61" s="585"/>
      <c r="AI61" s="585"/>
      <c r="AJ61" s="585"/>
    </row>
    <row r="62" spans="1:36" s="523" customFormat="1" ht="15" customHeight="1">
      <c r="A62" s="1203"/>
      <c r="B62" s="871"/>
      <c r="C62" s="871"/>
      <c r="D62" s="871"/>
      <c r="E62" s="871"/>
      <c r="F62" s="871"/>
      <c r="G62" s="876"/>
      <c r="H62" s="863"/>
      <c r="I62" s="863"/>
      <c r="J62" s="860"/>
      <c r="K62" s="870"/>
      <c r="L62" s="538"/>
      <c r="M62" s="558" t="s">
        <v>19</v>
      </c>
      <c r="N62" s="564"/>
      <c r="O62" s="564"/>
      <c r="P62" s="564"/>
      <c r="Q62" s="564"/>
      <c r="R62" s="564"/>
      <c r="S62" s="564"/>
      <c r="T62" s="564"/>
      <c r="U62" s="563"/>
      <c r="V62" s="564"/>
      <c r="W62" s="665"/>
      <c r="X62" s="585"/>
      <c r="Y62" s="589"/>
      <c r="Z62" s="589" t="str">
        <f t="shared" si="1"/>
        <v>Добавить территорию действия тарифа</v>
      </c>
      <c r="AA62" s="589"/>
      <c r="AB62" s="589"/>
      <c r="AC62" s="589"/>
      <c r="AD62" s="585"/>
      <c r="AE62" s="585"/>
      <c r="AF62" s="585"/>
      <c r="AG62" s="585"/>
      <c r="AH62" s="585"/>
      <c r="AI62" s="585"/>
      <c r="AJ62" s="585"/>
    </row>
    <row r="63" spans="1:36" s="522" customFormat="1" ht="15" customHeight="1">
      <c r="A63" s="859"/>
      <c r="B63" s="859"/>
      <c r="C63" s="859"/>
      <c r="D63" s="859"/>
      <c r="E63" s="859"/>
      <c r="F63" s="859"/>
      <c r="G63" s="859"/>
      <c r="H63" s="859"/>
      <c r="I63" s="859"/>
      <c r="J63" s="859"/>
      <c r="K63" s="859"/>
      <c r="L63" s="492"/>
      <c r="M63" s="565" t="s">
        <v>309</v>
      </c>
      <c r="N63" s="564"/>
      <c r="O63" s="564"/>
      <c r="P63" s="564"/>
      <c r="Q63" s="564"/>
      <c r="R63" s="564"/>
      <c r="S63" s="564"/>
      <c r="T63" s="564"/>
      <c r="U63" s="563"/>
      <c r="V63" s="765"/>
      <c r="W63" s="765"/>
      <c r="X63" s="765"/>
      <c r="Y63" s="765"/>
      <c r="Z63" s="765"/>
      <c r="AA63" s="765"/>
      <c r="AB63" s="764"/>
      <c r="AC63" s="765"/>
      <c r="AD63" s="665"/>
      <c r="AE63" s="587"/>
      <c r="AF63" s="587"/>
      <c r="AG63" s="587"/>
      <c r="AH63" s="587"/>
    </row>
    <row r="64" spans="1:36" ht="18.75" customHeight="1">
      <c r="X64" s="204"/>
      <c r="Y64" s="204"/>
      <c r="Z64" s="204"/>
      <c r="AA64" s="204"/>
      <c r="AB64" s="204"/>
      <c r="AC64" s="204"/>
      <c r="AD64" s="204"/>
      <c r="AE64" s="204"/>
      <c r="AF64" s="204"/>
      <c r="AG64" s="204"/>
      <c r="AH64" s="204"/>
      <c r="AI64" s="204"/>
      <c r="AJ64" s="204"/>
    </row>
    <row r="65" spans="1:36" s="35" customFormat="1" ht="17.100000000000001" customHeight="1">
      <c r="A65" s="35" t="s">
        <v>13</v>
      </c>
      <c r="C65" s="35" t="s">
        <v>50</v>
      </c>
      <c r="V65" s="158"/>
      <c r="X65" s="217"/>
      <c r="Y65" s="217"/>
      <c r="Z65" s="217"/>
      <c r="AA65" s="217"/>
      <c r="AB65" s="217"/>
      <c r="AC65" s="217"/>
      <c r="AD65" s="217"/>
      <c r="AE65" s="217"/>
      <c r="AF65" s="217"/>
      <c r="AG65" s="217"/>
      <c r="AH65" s="217"/>
      <c r="AI65" s="217"/>
      <c r="AJ65" s="217"/>
    </row>
    <row r="66" spans="1:36" ht="17.100000000000001" customHeight="1">
      <c r="L66" s="122"/>
      <c r="M66" s="122"/>
      <c r="N66" s="122"/>
      <c r="O66" s="122"/>
      <c r="P66" s="122"/>
      <c r="Q66" s="122"/>
      <c r="R66" s="122"/>
      <c r="S66" s="122"/>
      <c r="T66" s="122"/>
      <c r="U66" s="122"/>
      <c r="V66" s="122"/>
      <c r="W66" s="122"/>
      <c r="X66" s="204"/>
      <c r="Y66" s="204"/>
      <c r="Z66" s="204"/>
      <c r="AA66" s="204"/>
      <c r="AB66" s="204"/>
      <c r="AC66" s="204"/>
      <c r="AD66" s="204"/>
      <c r="AE66" s="204"/>
      <c r="AF66" s="204"/>
      <c r="AG66" s="204"/>
      <c r="AH66" s="204"/>
      <c r="AI66" s="204"/>
      <c r="AJ66" s="204"/>
    </row>
    <row r="67" spans="1:36" s="523" customFormat="1" ht="22.5">
      <c r="A67" s="1203">
        <v>1</v>
      </c>
      <c r="B67" s="883"/>
      <c r="C67" s="883"/>
      <c r="D67" s="883"/>
      <c r="E67" s="884"/>
      <c r="F67" s="885"/>
      <c r="G67" s="885"/>
      <c r="H67" s="885"/>
      <c r="I67" s="886"/>
      <c r="J67" s="881"/>
      <c r="K67" s="888"/>
      <c r="L67" s="593">
        <f>mergeValue(A67)</f>
        <v>1</v>
      </c>
      <c r="M67" s="641" t="s">
        <v>20</v>
      </c>
      <c r="N67" s="646"/>
      <c r="O67" s="1282"/>
      <c r="P67" s="1283"/>
      <c r="Q67" s="1283"/>
      <c r="R67" s="1283"/>
      <c r="S67" s="1283"/>
      <c r="T67" s="1283"/>
      <c r="U67" s="1283"/>
      <c r="V67" s="1284"/>
      <c r="W67" s="630" t="s">
        <v>476</v>
      </c>
      <c r="X67" s="585"/>
      <c r="Y67" s="589"/>
      <c r="Z67" s="589" t="str">
        <f t="shared" ref="Z67:Z80" si="2">IF(M67="","",M67 )</f>
        <v>Наименование тарифа</v>
      </c>
      <c r="AA67" s="589"/>
      <c r="AB67" s="589"/>
      <c r="AC67" s="589"/>
      <c r="AD67" s="585"/>
      <c r="AE67" s="585"/>
      <c r="AF67" s="585"/>
      <c r="AG67" s="585"/>
      <c r="AH67" s="585"/>
      <c r="AI67" s="585"/>
      <c r="AJ67" s="585"/>
    </row>
    <row r="68" spans="1:36" s="523" customFormat="1" ht="22.5">
      <c r="A68" s="1203"/>
      <c r="B68" s="1203">
        <v>1</v>
      </c>
      <c r="C68" s="883"/>
      <c r="D68" s="883"/>
      <c r="E68" s="885"/>
      <c r="F68" s="885"/>
      <c r="G68" s="885"/>
      <c r="H68" s="885"/>
      <c r="I68" s="880"/>
      <c r="J68" s="879"/>
      <c r="K68" s="882"/>
      <c r="L68" s="593" t="str">
        <f>mergeValue(A68) &amp;"."&amp; mergeValue(B68)</f>
        <v>1.1</v>
      </c>
      <c r="M68" s="546" t="s">
        <v>16</v>
      </c>
      <c r="N68" s="646"/>
      <c r="O68" s="1282"/>
      <c r="P68" s="1283"/>
      <c r="Q68" s="1283"/>
      <c r="R68" s="1283"/>
      <c r="S68" s="1283"/>
      <c r="T68" s="1283"/>
      <c r="U68" s="1283"/>
      <c r="V68" s="1284"/>
      <c r="W68" s="630" t="s">
        <v>477</v>
      </c>
      <c r="X68" s="585"/>
      <c r="Y68" s="589"/>
      <c r="Z68" s="589" t="str">
        <f t="shared" si="2"/>
        <v>Территория действия тарифа</v>
      </c>
      <c r="AA68" s="589"/>
      <c r="AB68" s="589"/>
      <c r="AC68" s="589"/>
      <c r="AD68" s="585"/>
      <c r="AE68" s="585"/>
      <c r="AF68" s="585"/>
      <c r="AG68" s="585"/>
      <c r="AH68" s="585"/>
      <c r="AI68" s="585"/>
      <c r="AJ68" s="585"/>
    </row>
    <row r="69" spans="1:36" s="523" customFormat="1" ht="22.5">
      <c r="A69" s="1203"/>
      <c r="B69" s="1203"/>
      <c r="C69" s="1203">
        <v>1</v>
      </c>
      <c r="D69" s="883"/>
      <c r="E69" s="885"/>
      <c r="F69" s="885"/>
      <c r="G69" s="885"/>
      <c r="H69" s="885"/>
      <c r="I69" s="887"/>
      <c r="J69" s="879"/>
      <c r="K69" s="882"/>
      <c r="L69" s="593" t="str">
        <f>mergeValue(A69) &amp;"."&amp; mergeValue(B69)&amp;"."&amp; mergeValue(C69)</f>
        <v>1.1.1</v>
      </c>
      <c r="M69" s="547" t="s">
        <v>7</v>
      </c>
      <c r="N69" s="646"/>
      <c r="O69" s="1282"/>
      <c r="P69" s="1283"/>
      <c r="Q69" s="1283"/>
      <c r="R69" s="1283"/>
      <c r="S69" s="1283"/>
      <c r="T69" s="1283"/>
      <c r="U69" s="1283"/>
      <c r="V69" s="1284"/>
      <c r="W69" s="630" t="s">
        <v>633</v>
      </c>
      <c r="X69" s="585"/>
      <c r="Y69" s="589"/>
      <c r="Z69" s="589" t="str">
        <f t="shared" si="2"/>
        <v xml:space="preserve">Наименование системы теплоснабжения </v>
      </c>
      <c r="AA69" s="589"/>
      <c r="AB69" s="589"/>
      <c r="AC69" s="589"/>
      <c r="AD69" s="585"/>
      <c r="AE69" s="585"/>
      <c r="AF69" s="585"/>
      <c r="AG69" s="585"/>
      <c r="AH69" s="585"/>
      <c r="AI69" s="585"/>
      <c r="AJ69" s="585"/>
    </row>
    <row r="70" spans="1:36" s="523" customFormat="1" ht="22.5">
      <c r="A70" s="1203"/>
      <c r="B70" s="1203"/>
      <c r="C70" s="1203"/>
      <c r="D70" s="1203">
        <v>1</v>
      </c>
      <c r="E70" s="885"/>
      <c r="F70" s="885"/>
      <c r="G70" s="885"/>
      <c r="H70" s="885"/>
      <c r="I70" s="887"/>
      <c r="J70" s="879"/>
      <c r="K70" s="882"/>
      <c r="L70" s="593" t="str">
        <f>mergeValue(A70) &amp;"."&amp; mergeValue(B70)&amp;"."&amp; mergeValue(C70)&amp;"."&amp; mergeValue(D70)</f>
        <v>1.1.1.1</v>
      </c>
      <c r="M70" s="548" t="s">
        <v>22</v>
      </c>
      <c r="N70" s="646"/>
      <c r="O70" s="1282"/>
      <c r="P70" s="1283"/>
      <c r="Q70" s="1283"/>
      <c r="R70" s="1283"/>
      <c r="S70" s="1283"/>
      <c r="T70" s="1283"/>
      <c r="U70" s="1283"/>
      <c r="V70" s="1284"/>
      <c r="W70" s="630" t="s">
        <v>634</v>
      </c>
      <c r="X70" s="585"/>
      <c r="Y70" s="589"/>
      <c r="Z70" s="589" t="str">
        <f t="shared" si="2"/>
        <v xml:space="preserve">Источник тепловой энергии  </v>
      </c>
      <c r="AA70" s="589"/>
      <c r="AB70" s="589"/>
      <c r="AC70" s="589"/>
      <c r="AD70" s="585"/>
      <c r="AE70" s="585"/>
      <c r="AF70" s="585"/>
      <c r="AG70" s="585"/>
      <c r="AH70" s="585"/>
      <c r="AI70" s="585"/>
      <c r="AJ70" s="585"/>
    </row>
    <row r="71" spans="1:36" s="523" customFormat="1" ht="101.25">
      <c r="A71" s="1203"/>
      <c r="B71" s="1203"/>
      <c r="C71" s="1203"/>
      <c r="D71" s="1203"/>
      <c r="E71" s="1203">
        <v>1</v>
      </c>
      <c r="F71" s="885"/>
      <c r="G71" s="885"/>
      <c r="H71" s="883">
        <v>1</v>
      </c>
      <c r="I71" s="1203">
        <v>1</v>
      </c>
      <c r="J71" s="885"/>
      <c r="K71" s="890"/>
      <c r="L71" s="593" t="str">
        <f>mergeValue(A71) &amp;"."&amp; mergeValue(B71)&amp;"."&amp; mergeValue(C71)&amp;"."&amp; mergeValue(D71)&amp;"."&amp; mergeValue(E71)</f>
        <v>1.1.1.1.1</v>
      </c>
      <c r="M71" s="554" t="s">
        <v>9</v>
      </c>
      <c r="N71" s="646"/>
      <c r="O71" s="1206"/>
      <c r="P71" s="1207"/>
      <c r="Q71" s="1207"/>
      <c r="R71" s="1207"/>
      <c r="S71" s="1207"/>
      <c r="T71" s="1207"/>
      <c r="U71" s="1207"/>
      <c r="V71" s="1208"/>
      <c r="W71" s="630" t="s">
        <v>638</v>
      </c>
      <c r="X71" s="585"/>
      <c r="Y71" s="589"/>
      <c r="Z71" s="589" t="str">
        <f t="shared" si="2"/>
        <v>Схема подключения теплопотребляющей установки к коллектору источника тепловой энергии</v>
      </c>
      <c r="AA71" s="589"/>
      <c r="AB71" s="589"/>
      <c r="AC71" s="589"/>
      <c r="AD71" s="585"/>
      <c r="AE71" s="585"/>
      <c r="AF71" s="585"/>
      <c r="AG71" s="585"/>
      <c r="AH71" s="585"/>
      <c r="AI71" s="585"/>
      <c r="AJ71" s="585"/>
    </row>
    <row r="72" spans="1:36" s="523" customFormat="1" ht="90">
      <c r="A72" s="1203"/>
      <c r="B72" s="1203"/>
      <c r="C72" s="1203"/>
      <c r="D72" s="1203"/>
      <c r="E72" s="1203"/>
      <c r="F72" s="1203">
        <v>1</v>
      </c>
      <c r="G72" s="883"/>
      <c r="H72" s="883"/>
      <c r="I72" s="1203"/>
      <c r="J72" s="1203">
        <v>1</v>
      </c>
      <c r="K72" s="891"/>
      <c r="L72" s="593" t="str">
        <f>mergeValue(A72) &amp;"."&amp; mergeValue(B72)&amp;"."&amp; mergeValue(C72)&amp;"."&amp; mergeValue(D72)&amp;"."&amp; mergeValue(E72)&amp;"."&amp; mergeValue(F72)</f>
        <v>1.1.1.1.1.1</v>
      </c>
      <c r="M72" s="555" t="s">
        <v>10</v>
      </c>
      <c r="N72" s="646"/>
      <c r="O72" s="1206"/>
      <c r="P72" s="1207"/>
      <c r="Q72" s="1207"/>
      <c r="R72" s="1207"/>
      <c r="S72" s="1207"/>
      <c r="T72" s="1207"/>
      <c r="U72" s="1207"/>
      <c r="V72" s="1208"/>
      <c r="W72" s="630" t="s">
        <v>636</v>
      </c>
      <c r="X72" s="585"/>
      <c r="Y72" s="589"/>
      <c r="Z72" s="589" t="str">
        <f t="shared" si="2"/>
        <v>Группа потребителей</v>
      </c>
      <c r="AA72" s="589"/>
      <c r="AB72" s="589"/>
      <c r="AC72" s="589"/>
      <c r="AD72" s="585"/>
      <c r="AE72" s="585"/>
      <c r="AF72" s="585"/>
      <c r="AG72" s="585"/>
      <c r="AH72" s="585"/>
      <c r="AI72" s="585"/>
      <c r="AJ72" s="585"/>
    </row>
    <row r="73" spans="1:36" s="523" customFormat="1" ht="195.75" customHeight="1">
      <c r="A73" s="1203"/>
      <c r="B73" s="1203"/>
      <c r="C73" s="1203"/>
      <c r="D73" s="1203"/>
      <c r="E73" s="1203"/>
      <c r="F73" s="1203"/>
      <c r="G73" s="883">
        <v>1</v>
      </c>
      <c r="H73" s="883"/>
      <c r="I73" s="1203"/>
      <c r="J73" s="1203"/>
      <c r="K73" s="891">
        <v>1</v>
      </c>
      <c r="L73" s="593" t="str">
        <f>mergeValue(A73) &amp;"."&amp; mergeValue(B73)&amp;"."&amp; mergeValue(C73)&amp;"."&amp; mergeValue(D73)&amp;"."&amp; mergeValue(E73)&amp;"."&amp; mergeValue(F73)&amp;"."&amp; mergeValue(G73)</f>
        <v>1.1.1.1.1.1.1</v>
      </c>
      <c r="M73" s="1069"/>
      <c r="N73" s="646"/>
      <c r="O73" s="562"/>
      <c r="P73" s="562"/>
      <c r="Q73" s="1094"/>
      <c r="R73" s="1209"/>
      <c r="S73" s="1210" t="s">
        <v>84</v>
      </c>
      <c r="T73" s="1209"/>
      <c r="U73" s="1210" t="s">
        <v>84</v>
      </c>
      <c r="V73" s="562"/>
      <c r="W73" s="1202" t="s">
        <v>655</v>
      </c>
      <c r="X73" s="585" t="str">
        <f>strCheckDate(O74:V74)</f>
        <v/>
      </c>
      <c r="Y73" s="589"/>
      <c r="Z73" s="589" t="str">
        <f t="shared" si="2"/>
        <v/>
      </c>
      <c r="AA73" s="589"/>
      <c r="AB73" s="589"/>
      <c r="AC73" s="589"/>
      <c r="AD73" s="585"/>
      <c r="AE73" s="585"/>
      <c r="AF73" s="585"/>
      <c r="AG73" s="585"/>
      <c r="AH73" s="585"/>
      <c r="AI73" s="585"/>
      <c r="AJ73" s="585"/>
    </row>
    <row r="74" spans="1:36" s="523" customFormat="1" ht="14.25" hidden="1" customHeight="1">
      <c r="A74" s="1203"/>
      <c r="B74" s="1203"/>
      <c r="C74" s="1203"/>
      <c r="D74" s="1203"/>
      <c r="E74" s="1203"/>
      <c r="F74" s="1203"/>
      <c r="G74" s="883"/>
      <c r="H74" s="883"/>
      <c r="I74" s="1203"/>
      <c r="J74" s="1203"/>
      <c r="K74" s="891"/>
      <c r="L74" s="600"/>
      <c r="M74" s="646"/>
      <c r="N74" s="646"/>
      <c r="O74" s="562"/>
      <c r="P74" s="562"/>
      <c r="Q74" s="584" t="str">
        <f>R73 &amp; "-" &amp; T73</f>
        <v>-</v>
      </c>
      <c r="R74" s="1209"/>
      <c r="S74" s="1210"/>
      <c r="T74" s="1209"/>
      <c r="U74" s="1210"/>
      <c r="V74" s="562"/>
      <c r="W74" s="1202"/>
      <c r="X74" s="585"/>
      <c r="Y74" s="589"/>
      <c r="Z74" s="589" t="str">
        <f t="shared" si="2"/>
        <v/>
      </c>
      <c r="AA74" s="589"/>
      <c r="AB74" s="589"/>
      <c r="AC74" s="589"/>
      <c r="AD74" s="585"/>
      <c r="AE74" s="585"/>
      <c r="AF74" s="585"/>
      <c r="AG74" s="585"/>
      <c r="AH74" s="585"/>
      <c r="AI74" s="585"/>
      <c r="AJ74" s="585"/>
    </row>
    <row r="75" spans="1:36" s="523" customFormat="1" ht="15" customHeight="1">
      <c r="A75" s="1203"/>
      <c r="B75" s="1203"/>
      <c r="C75" s="1203"/>
      <c r="D75" s="1203"/>
      <c r="E75" s="1203"/>
      <c r="F75" s="1203"/>
      <c r="G75" s="885"/>
      <c r="H75" s="883"/>
      <c r="I75" s="1203"/>
      <c r="J75" s="1203"/>
      <c r="K75" s="890"/>
      <c r="L75" s="538"/>
      <c r="M75" s="557" t="s">
        <v>25</v>
      </c>
      <c r="N75" s="564"/>
      <c r="O75" s="564"/>
      <c r="P75" s="564"/>
      <c r="Q75" s="564"/>
      <c r="R75" s="564"/>
      <c r="S75" s="564"/>
      <c r="T75" s="564"/>
      <c r="U75" s="564"/>
      <c r="V75" s="560"/>
      <c r="W75" s="1202"/>
      <c r="X75" s="585"/>
      <c r="Y75" s="589"/>
      <c r="Z75" s="589" t="str">
        <f t="shared" si="2"/>
        <v>Добавить вид теплоносителя (параметры теплоносителя)</v>
      </c>
      <c r="AA75" s="589"/>
      <c r="AB75" s="589"/>
      <c r="AC75" s="589"/>
      <c r="AD75" s="585"/>
      <c r="AE75" s="585"/>
      <c r="AF75" s="585"/>
      <c r="AG75" s="585"/>
      <c r="AH75" s="585"/>
      <c r="AI75" s="585"/>
      <c r="AJ75" s="585"/>
    </row>
    <row r="76" spans="1:36" s="523" customFormat="1" ht="15" customHeight="1">
      <c r="A76" s="1203"/>
      <c r="B76" s="1203"/>
      <c r="C76" s="1203"/>
      <c r="D76" s="1203"/>
      <c r="E76" s="1203"/>
      <c r="F76" s="885"/>
      <c r="G76" s="885"/>
      <c r="H76" s="883"/>
      <c r="I76" s="1203"/>
      <c r="J76" s="885"/>
      <c r="K76" s="890"/>
      <c r="L76" s="538"/>
      <c r="M76" s="556" t="s">
        <v>11</v>
      </c>
      <c r="N76" s="564"/>
      <c r="O76" s="564"/>
      <c r="P76" s="564"/>
      <c r="Q76" s="564"/>
      <c r="R76" s="564"/>
      <c r="S76" s="564"/>
      <c r="T76" s="564"/>
      <c r="U76" s="563"/>
      <c r="V76" s="564"/>
      <c r="W76" s="665"/>
      <c r="X76" s="585"/>
      <c r="Y76" s="589"/>
      <c r="Z76" s="589" t="str">
        <f t="shared" si="2"/>
        <v>Добавить группу потребителей</v>
      </c>
      <c r="AA76" s="589"/>
      <c r="AB76" s="589"/>
      <c r="AC76" s="589"/>
      <c r="AD76" s="585"/>
      <c r="AE76" s="585"/>
      <c r="AF76" s="585"/>
      <c r="AG76" s="585"/>
      <c r="AH76" s="585"/>
      <c r="AI76" s="585"/>
      <c r="AJ76" s="585"/>
    </row>
    <row r="77" spans="1:36" s="523" customFormat="1" ht="15" customHeight="1">
      <c r="A77" s="1203"/>
      <c r="B77" s="1203"/>
      <c r="C77" s="1203"/>
      <c r="D77" s="1203"/>
      <c r="E77" s="889"/>
      <c r="F77" s="885"/>
      <c r="G77" s="885"/>
      <c r="H77" s="885"/>
      <c r="I77" s="881"/>
      <c r="J77" s="878"/>
      <c r="K77" s="888"/>
      <c r="L77" s="538"/>
      <c r="M77" s="551" t="s">
        <v>12</v>
      </c>
      <c r="N77" s="564"/>
      <c r="O77" s="564"/>
      <c r="P77" s="564"/>
      <c r="Q77" s="564"/>
      <c r="R77" s="564"/>
      <c r="S77" s="564"/>
      <c r="T77" s="564"/>
      <c r="U77" s="563"/>
      <c r="V77" s="564"/>
      <c r="W77" s="665"/>
      <c r="X77" s="585"/>
      <c r="Y77" s="589"/>
      <c r="Z77" s="589" t="str">
        <f t="shared" si="2"/>
        <v>Добавить схему подключения</v>
      </c>
      <c r="AA77" s="589"/>
      <c r="AB77" s="589"/>
      <c r="AC77" s="589"/>
      <c r="AD77" s="585"/>
      <c r="AE77" s="585"/>
      <c r="AF77" s="585"/>
      <c r="AG77" s="585"/>
      <c r="AH77" s="585"/>
      <c r="AI77" s="585"/>
      <c r="AJ77" s="585"/>
    </row>
    <row r="78" spans="1:36" s="523" customFormat="1" ht="15" customHeight="1">
      <c r="A78" s="1203"/>
      <c r="B78" s="1203"/>
      <c r="C78" s="1203"/>
      <c r="D78" s="889"/>
      <c r="E78" s="889"/>
      <c r="F78" s="885"/>
      <c r="G78" s="885"/>
      <c r="H78" s="885"/>
      <c r="I78" s="881"/>
      <c r="J78" s="878"/>
      <c r="K78" s="888"/>
      <c r="L78" s="538"/>
      <c r="M78" s="550" t="s">
        <v>17</v>
      </c>
      <c r="N78" s="564"/>
      <c r="O78" s="564"/>
      <c r="P78" s="564"/>
      <c r="Q78" s="564"/>
      <c r="R78" s="564"/>
      <c r="S78" s="564"/>
      <c r="T78" s="564"/>
      <c r="U78" s="563"/>
      <c r="V78" s="564"/>
      <c r="W78" s="665"/>
      <c r="X78" s="585"/>
      <c r="Y78" s="589"/>
      <c r="Z78" s="589" t="str">
        <f t="shared" si="2"/>
        <v>Добавить источник тепловой энергии</v>
      </c>
      <c r="AA78" s="589"/>
      <c r="AB78" s="589"/>
      <c r="AC78" s="589"/>
      <c r="AD78" s="585"/>
      <c r="AE78" s="585"/>
      <c r="AF78" s="585"/>
      <c r="AG78" s="585"/>
      <c r="AH78" s="585"/>
      <c r="AI78" s="585"/>
      <c r="AJ78" s="585"/>
    </row>
    <row r="79" spans="1:36" s="523" customFormat="1" ht="15" customHeight="1">
      <c r="A79" s="1203"/>
      <c r="B79" s="1203"/>
      <c r="C79" s="889"/>
      <c r="D79" s="889"/>
      <c r="E79" s="889"/>
      <c r="F79" s="889"/>
      <c r="G79" s="894"/>
      <c r="H79" s="881"/>
      <c r="I79" s="892"/>
      <c r="J79" s="878"/>
      <c r="K79" s="893"/>
      <c r="L79" s="538"/>
      <c r="M79" s="549" t="s">
        <v>18</v>
      </c>
      <c r="N79" s="564"/>
      <c r="O79" s="564"/>
      <c r="P79" s="564"/>
      <c r="Q79" s="564"/>
      <c r="R79" s="564"/>
      <c r="S79" s="564"/>
      <c r="T79" s="564"/>
      <c r="U79" s="563"/>
      <c r="V79" s="564"/>
      <c r="W79" s="665"/>
      <c r="X79" s="585"/>
      <c r="Y79" s="589"/>
      <c r="Z79" s="589" t="str">
        <f t="shared" si="2"/>
        <v>Добавить наименование системы теплоснабжения</v>
      </c>
      <c r="AA79" s="589"/>
      <c r="AB79" s="589"/>
      <c r="AC79" s="589"/>
      <c r="AD79" s="585"/>
      <c r="AE79" s="585"/>
      <c r="AF79" s="585"/>
      <c r="AG79" s="585"/>
      <c r="AH79" s="585"/>
      <c r="AI79" s="585"/>
      <c r="AJ79" s="585"/>
    </row>
    <row r="80" spans="1:36" s="523" customFormat="1" ht="15" customHeight="1">
      <c r="A80" s="1203"/>
      <c r="B80" s="889"/>
      <c r="C80" s="889"/>
      <c r="D80" s="889"/>
      <c r="E80" s="889"/>
      <c r="F80" s="889"/>
      <c r="G80" s="894"/>
      <c r="H80" s="881"/>
      <c r="I80" s="881"/>
      <c r="J80" s="878"/>
      <c r="K80" s="888"/>
      <c r="L80" s="538"/>
      <c r="M80" s="558" t="s">
        <v>19</v>
      </c>
      <c r="N80" s="564"/>
      <c r="O80" s="564"/>
      <c r="P80" s="564"/>
      <c r="Q80" s="564"/>
      <c r="R80" s="564"/>
      <c r="S80" s="564"/>
      <c r="T80" s="564"/>
      <c r="U80" s="563"/>
      <c r="V80" s="564"/>
      <c r="W80" s="665"/>
      <c r="X80" s="585"/>
      <c r="Y80" s="589"/>
      <c r="Z80" s="589" t="str">
        <f t="shared" si="2"/>
        <v>Добавить территорию действия тарифа</v>
      </c>
      <c r="AA80" s="589"/>
      <c r="AB80" s="589"/>
      <c r="AC80" s="589"/>
      <c r="AD80" s="585"/>
      <c r="AE80" s="585"/>
      <c r="AF80" s="585"/>
      <c r="AG80" s="585"/>
      <c r="AH80" s="585"/>
      <c r="AI80" s="585"/>
      <c r="AJ80" s="585"/>
    </row>
    <row r="81" spans="1:36" s="522" customFormat="1" ht="15" customHeight="1">
      <c r="A81" s="877"/>
      <c r="B81" s="877"/>
      <c r="C81" s="877"/>
      <c r="D81" s="877"/>
      <c r="E81" s="877"/>
      <c r="F81" s="877"/>
      <c r="G81" s="877"/>
      <c r="H81" s="877"/>
      <c r="I81" s="877"/>
      <c r="J81" s="877"/>
      <c r="K81" s="877"/>
      <c r="L81" s="492"/>
      <c r="M81" s="565" t="s">
        <v>309</v>
      </c>
      <c r="N81" s="564"/>
      <c r="O81" s="564"/>
      <c r="P81" s="564"/>
      <c r="Q81" s="564"/>
      <c r="R81" s="564"/>
      <c r="S81" s="564"/>
      <c r="T81" s="564"/>
      <c r="U81" s="563"/>
      <c r="V81" s="765"/>
      <c r="W81" s="765"/>
      <c r="X81" s="765"/>
      <c r="Y81" s="765"/>
      <c r="Z81" s="765"/>
      <c r="AA81" s="765"/>
      <c r="AB81" s="764"/>
      <c r="AC81" s="765"/>
      <c r="AD81" s="665"/>
      <c r="AE81" s="587"/>
      <c r="AF81" s="587"/>
      <c r="AG81" s="587"/>
      <c r="AH81" s="587"/>
    </row>
    <row r="82" spans="1:36" ht="18.75" customHeight="1">
      <c r="X82" s="204"/>
      <c r="Y82" s="204"/>
      <c r="Z82" s="204"/>
      <c r="AA82" s="204"/>
      <c r="AB82" s="204"/>
      <c r="AC82" s="204"/>
      <c r="AD82" s="204"/>
      <c r="AE82" s="204"/>
      <c r="AF82" s="204"/>
      <c r="AG82" s="204"/>
      <c r="AH82" s="204"/>
      <c r="AI82" s="204"/>
      <c r="AJ82" s="204"/>
    </row>
    <row r="83" spans="1:36" s="35" customFormat="1" ht="17.100000000000001" customHeight="1">
      <c r="A83" s="35" t="s">
        <v>13</v>
      </c>
      <c r="C83" s="35" t="s">
        <v>51</v>
      </c>
      <c r="V83" s="158"/>
      <c r="X83" s="217"/>
      <c r="Y83" s="217"/>
      <c r="Z83" s="217"/>
      <c r="AA83" s="217"/>
      <c r="AB83" s="217"/>
      <c r="AC83" s="217"/>
      <c r="AD83" s="217"/>
      <c r="AE83" s="217"/>
      <c r="AF83" s="217"/>
      <c r="AG83" s="217"/>
      <c r="AH83" s="217"/>
      <c r="AI83" s="217"/>
      <c r="AJ83" s="217"/>
    </row>
    <row r="84" spans="1:36" ht="17.100000000000001" customHeight="1">
      <c r="L84" s="122"/>
      <c r="M84" s="122"/>
      <c r="N84" s="122"/>
      <c r="O84" s="122"/>
      <c r="P84" s="122"/>
      <c r="Q84" s="122"/>
      <c r="R84" s="122"/>
      <c r="S84" s="122"/>
      <c r="T84" s="122"/>
      <c r="U84" s="122"/>
      <c r="V84" s="122"/>
      <c r="W84" s="122"/>
      <c r="X84" s="204"/>
      <c r="Y84" s="204"/>
      <c r="Z84" s="204"/>
      <c r="AA84" s="204"/>
      <c r="AB84" s="204"/>
      <c r="AC84" s="204"/>
      <c r="AD84" s="204"/>
      <c r="AE84" s="204"/>
      <c r="AF84" s="204"/>
      <c r="AG84" s="204"/>
      <c r="AH84" s="204"/>
      <c r="AI84" s="204"/>
      <c r="AJ84" s="204"/>
    </row>
    <row r="85" spans="1:36" s="523" customFormat="1" ht="22.5">
      <c r="A85" s="1203">
        <v>1</v>
      </c>
      <c r="B85" s="919"/>
      <c r="C85" s="919"/>
      <c r="D85" s="919"/>
      <c r="E85" s="920"/>
      <c r="F85" s="921"/>
      <c r="G85" s="919"/>
      <c r="H85" s="919"/>
      <c r="I85" s="922"/>
      <c r="J85" s="917"/>
      <c r="K85" s="926">
        <v>1</v>
      </c>
      <c r="L85" s="593">
        <f>mergeValue(A85)</f>
        <v>1</v>
      </c>
      <c r="M85" s="641" t="s">
        <v>20</v>
      </c>
      <c r="N85" s="580"/>
      <c r="O85" s="1296"/>
      <c r="P85" s="1297"/>
      <c r="Q85" s="1297"/>
      <c r="R85" s="1297"/>
      <c r="S85" s="1297"/>
      <c r="T85" s="1297"/>
      <c r="U85" s="1297"/>
      <c r="V85" s="1298"/>
      <c r="W85" s="630" t="s">
        <v>658</v>
      </c>
      <c r="X85" s="585"/>
      <c r="Y85" s="585"/>
      <c r="Z85" s="585"/>
      <c r="AA85" s="585"/>
      <c r="AB85" s="585"/>
      <c r="AC85" s="585"/>
      <c r="AD85" s="585"/>
      <c r="AE85" s="585"/>
      <c r="AF85" s="585"/>
      <c r="AG85" s="585"/>
      <c r="AH85" s="585"/>
      <c r="AI85" s="585"/>
    </row>
    <row r="86" spans="1:36" s="523" customFormat="1" ht="22.5">
      <c r="A86" s="1203"/>
      <c r="B86" s="1203">
        <v>1</v>
      </c>
      <c r="C86" s="919"/>
      <c r="D86" s="919"/>
      <c r="E86" s="921"/>
      <c r="F86" s="921"/>
      <c r="G86" s="919"/>
      <c r="H86" s="919"/>
      <c r="I86" s="916"/>
      <c r="J86" s="915"/>
      <c r="K86" s="926">
        <v>1</v>
      </c>
      <c r="L86" s="593" t="str">
        <f>mergeValue(A86) &amp;"."&amp; mergeValue(B86)</f>
        <v>1.1</v>
      </c>
      <c r="M86" s="546" t="s">
        <v>16</v>
      </c>
      <c r="N86" s="580"/>
      <c r="O86" s="1296"/>
      <c r="P86" s="1297"/>
      <c r="Q86" s="1297"/>
      <c r="R86" s="1297"/>
      <c r="S86" s="1297"/>
      <c r="T86" s="1297"/>
      <c r="U86" s="1297"/>
      <c r="V86" s="1298"/>
      <c r="W86" s="630" t="s">
        <v>477</v>
      </c>
      <c r="X86" s="585"/>
      <c r="Y86" s="585"/>
      <c r="Z86" s="585"/>
      <c r="AA86" s="585"/>
      <c r="AB86" s="585"/>
      <c r="AC86" s="585"/>
      <c r="AD86" s="585"/>
      <c r="AE86" s="585"/>
      <c r="AF86" s="585"/>
      <c r="AG86" s="585"/>
      <c r="AH86" s="585"/>
      <c r="AI86" s="585"/>
    </row>
    <row r="87" spans="1:36" s="523" customFormat="1" ht="22.5">
      <c r="A87" s="1203"/>
      <c r="B87" s="1203"/>
      <c r="C87" s="1203">
        <v>1</v>
      </c>
      <c r="D87" s="919"/>
      <c r="E87" s="921"/>
      <c r="F87" s="921"/>
      <c r="G87" s="919"/>
      <c r="H87" s="919"/>
      <c r="I87" s="923"/>
      <c r="J87" s="915"/>
      <c r="K87" s="926">
        <v>1</v>
      </c>
      <c r="L87" s="593" t="str">
        <f>mergeValue(A87) &amp;"."&amp; mergeValue(B87)&amp;"."&amp; mergeValue(C87)</f>
        <v>1.1.1</v>
      </c>
      <c r="M87" s="547" t="s">
        <v>7</v>
      </c>
      <c r="N87" s="580"/>
      <c r="O87" s="1296"/>
      <c r="P87" s="1297"/>
      <c r="Q87" s="1297"/>
      <c r="R87" s="1297"/>
      <c r="S87" s="1297"/>
      <c r="T87" s="1297"/>
      <c r="U87" s="1297"/>
      <c r="V87" s="1298"/>
      <c r="W87" s="630" t="s">
        <v>633</v>
      </c>
      <c r="X87" s="585"/>
      <c r="Y87" s="585"/>
      <c r="Z87" s="585"/>
      <c r="AA87" s="585"/>
      <c r="AB87" s="585"/>
      <c r="AC87" s="585"/>
      <c r="AD87" s="585"/>
      <c r="AE87" s="585"/>
      <c r="AF87" s="585"/>
      <c r="AG87" s="585"/>
      <c r="AH87" s="585"/>
      <c r="AI87" s="585"/>
    </row>
    <row r="88" spans="1:36" s="523" customFormat="1" ht="22.5">
      <c r="A88" s="1203"/>
      <c r="B88" s="1203"/>
      <c r="C88" s="1203"/>
      <c r="D88" s="1203">
        <v>1</v>
      </c>
      <c r="E88" s="921"/>
      <c r="F88" s="921"/>
      <c r="G88" s="919"/>
      <c r="H88" s="919"/>
      <c r="I88" s="1203">
        <v>1</v>
      </c>
      <c r="J88" s="915"/>
      <c r="K88" s="926">
        <v>1</v>
      </c>
      <c r="L88" s="593" t="str">
        <f>mergeValue(A88) &amp;"."&amp; mergeValue(B88)&amp;"."&amp; mergeValue(C88)&amp;"."&amp; mergeValue(D88)</f>
        <v>1.1.1.1</v>
      </c>
      <c r="M88" s="548" t="s">
        <v>22</v>
      </c>
      <c r="N88" s="580"/>
      <c r="O88" s="1296"/>
      <c r="P88" s="1297"/>
      <c r="Q88" s="1297"/>
      <c r="R88" s="1297"/>
      <c r="S88" s="1297"/>
      <c r="T88" s="1297"/>
      <c r="U88" s="1297"/>
      <c r="V88" s="1298"/>
      <c r="W88" s="630" t="s">
        <v>634</v>
      </c>
      <c r="X88" s="585"/>
      <c r="Y88" s="585"/>
      <c r="Z88" s="585"/>
      <c r="AA88" s="585"/>
      <c r="AB88" s="585"/>
      <c r="AC88" s="585"/>
      <c r="AD88" s="585"/>
      <c r="AE88" s="585"/>
      <c r="AF88" s="585"/>
      <c r="AG88" s="585"/>
      <c r="AH88" s="585"/>
      <c r="AI88" s="585"/>
    </row>
    <row r="89" spans="1:36" s="523" customFormat="1" ht="11.25" hidden="1" customHeight="1">
      <c r="A89" s="1203"/>
      <c r="B89" s="1203"/>
      <c r="C89" s="1203"/>
      <c r="D89" s="1203"/>
      <c r="E89" s="1203">
        <v>1</v>
      </c>
      <c r="F89" s="921"/>
      <c r="G89" s="919"/>
      <c r="H89" s="919"/>
      <c r="I89" s="1203"/>
      <c r="J89" s="921"/>
      <c r="K89" s="926">
        <v>1</v>
      </c>
      <c r="L89" s="593"/>
      <c r="M89" s="554"/>
      <c r="N89" s="581"/>
      <c r="O89" s="1300"/>
      <c r="P89" s="1319"/>
      <c r="Q89" s="1319"/>
      <c r="R89" s="1319"/>
      <c r="S89" s="1319"/>
      <c r="T89" s="1319"/>
      <c r="U89" s="1319"/>
      <c r="V89" s="1320"/>
      <c r="W89" s="559"/>
      <c r="X89" s="585"/>
      <c r="Y89" s="585"/>
      <c r="Z89" s="585"/>
      <c r="AA89" s="585"/>
      <c r="AB89" s="585"/>
      <c r="AC89" s="585"/>
      <c r="AD89" s="585"/>
      <c r="AE89" s="585"/>
      <c r="AF89" s="585"/>
      <c r="AG89" s="585"/>
      <c r="AH89" s="585"/>
      <c r="AI89" s="585"/>
    </row>
    <row r="90" spans="1:36" s="523" customFormat="1" ht="90">
      <c r="A90" s="1203"/>
      <c r="B90" s="1203"/>
      <c r="C90" s="1203"/>
      <c r="D90" s="1203"/>
      <c r="E90" s="1203"/>
      <c r="F90" s="1203">
        <v>1</v>
      </c>
      <c r="G90" s="919"/>
      <c r="H90" s="919"/>
      <c r="I90" s="1203"/>
      <c r="J90" s="1247"/>
      <c r="K90" s="926">
        <v>1</v>
      </c>
      <c r="L90" s="593" t="str">
        <f>mergeValue(A90) &amp;"."&amp; mergeValue(B90)&amp;"."&amp; mergeValue(C90)&amp;"."&amp; mergeValue(D90)&amp;"."&amp;  mergeValue(F90)</f>
        <v>1.1.1.1.1</v>
      </c>
      <c r="M90" s="554" t="s">
        <v>10</v>
      </c>
      <c r="N90" s="581"/>
      <c r="O90" s="1206"/>
      <c r="P90" s="1207"/>
      <c r="Q90" s="1207"/>
      <c r="R90" s="1207"/>
      <c r="S90" s="1207"/>
      <c r="T90" s="1207"/>
      <c r="U90" s="1207"/>
      <c r="V90" s="1208"/>
      <c r="W90" s="630" t="s">
        <v>635</v>
      </c>
      <c r="X90" s="585"/>
      <c r="Y90" s="589" t="str">
        <f>strCheckUnique(Z90:Z93)</f>
        <v/>
      </c>
      <c r="Z90" s="585"/>
      <c r="AA90" s="589"/>
      <c r="AB90" s="585"/>
      <c r="AC90" s="585"/>
      <c r="AD90" s="585"/>
      <c r="AE90" s="585"/>
      <c r="AF90" s="585"/>
      <c r="AG90" s="585"/>
      <c r="AH90" s="585"/>
      <c r="AI90" s="585"/>
    </row>
    <row r="91" spans="1:36" s="523" customFormat="1" ht="192" customHeight="1">
      <c r="A91" s="1203"/>
      <c r="B91" s="1203"/>
      <c r="C91" s="1203"/>
      <c r="D91" s="1203"/>
      <c r="E91" s="1203"/>
      <c r="F91" s="1203"/>
      <c r="G91" s="919">
        <v>1</v>
      </c>
      <c r="H91" s="919"/>
      <c r="I91" s="1203"/>
      <c r="J91" s="1247"/>
      <c r="K91" s="918"/>
      <c r="L91" s="593" t="str">
        <f>mergeValue(A91) &amp;"."&amp; mergeValue(B91)&amp;"."&amp; mergeValue(C91)&amp;"."&amp; mergeValue(D91)&amp;"."&amp;  mergeValue(F91)&amp;"."&amp;  mergeValue(G91)</f>
        <v>1.1.1.1.1.1</v>
      </c>
      <c r="M91" s="1069"/>
      <c r="N91" s="586"/>
      <c r="O91" s="562"/>
      <c r="P91" s="562"/>
      <c r="Q91" s="562"/>
      <c r="R91" s="1238"/>
      <c r="S91" s="1210" t="s">
        <v>84</v>
      </c>
      <c r="T91" s="1238"/>
      <c r="U91" s="1210" t="s">
        <v>84</v>
      </c>
      <c r="V91" s="537"/>
      <c r="W91" s="1202" t="s">
        <v>659</v>
      </c>
      <c r="X91" s="585" t="str">
        <f>strCheckDate(O92:V92)</f>
        <v/>
      </c>
      <c r="Y91" s="589"/>
      <c r="Z91" s="589" t="str">
        <f>IF(M91="","",M91 )</f>
        <v/>
      </c>
      <c r="AA91" s="589"/>
      <c r="AB91" s="589"/>
      <c r="AC91" s="589"/>
      <c r="AD91" s="585"/>
      <c r="AE91" s="585"/>
      <c r="AF91" s="585"/>
      <c r="AG91" s="585"/>
      <c r="AH91" s="585"/>
      <c r="AI91" s="585"/>
    </row>
    <row r="92" spans="1:36" s="523" customFormat="1" ht="11.25" hidden="1" customHeight="1">
      <c r="A92" s="1203"/>
      <c r="B92" s="1203"/>
      <c r="C92" s="1203"/>
      <c r="D92" s="1203"/>
      <c r="E92" s="1203"/>
      <c r="F92" s="1203"/>
      <c r="G92" s="919"/>
      <c r="H92" s="919"/>
      <c r="I92" s="1203"/>
      <c r="J92" s="1247"/>
      <c r="K92" s="926">
        <v>1</v>
      </c>
      <c r="L92" s="600"/>
      <c r="M92" s="646"/>
      <c r="N92" s="586"/>
      <c r="O92" s="562"/>
      <c r="P92" s="562"/>
      <c r="Q92" s="584" t="str">
        <f>R91 &amp; "-" &amp; T91</f>
        <v>-</v>
      </c>
      <c r="R92" s="1238"/>
      <c r="S92" s="1210"/>
      <c r="T92" s="1238"/>
      <c r="U92" s="1210"/>
      <c r="V92" s="537"/>
      <c r="W92" s="1202"/>
      <c r="X92" s="585"/>
      <c r="Y92" s="589"/>
      <c r="Z92" s="589"/>
      <c r="AA92" s="589"/>
      <c r="AB92" s="589"/>
      <c r="AC92" s="589"/>
      <c r="AD92" s="585"/>
      <c r="AE92" s="585"/>
      <c r="AF92" s="585"/>
      <c r="AG92" s="585"/>
      <c r="AH92" s="585"/>
      <c r="AI92" s="585"/>
    </row>
    <row r="93" spans="1:36" s="522" customFormat="1" ht="15" customHeight="1">
      <c r="A93" s="1203"/>
      <c r="B93" s="1203"/>
      <c r="C93" s="1203"/>
      <c r="D93" s="1203"/>
      <c r="E93" s="1203"/>
      <c r="F93" s="1203"/>
      <c r="G93" s="919"/>
      <c r="H93" s="919"/>
      <c r="I93" s="1203"/>
      <c r="J93" s="1247"/>
      <c r="K93" s="926">
        <v>1</v>
      </c>
      <c r="L93" s="538"/>
      <c r="M93" s="556" t="s">
        <v>25</v>
      </c>
      <c r="N93" s="551"/>
      <c r="O93" s="545"/>
      <c r="P93" s="545"/>
      <c r="Q93" s="545"/>
      <c r="R93" s="573"/>
      <c r="S93" s="564"/>
      <c r="T93" s="563"/>
      <c r="U93" s="551"/>
      <c r="V93" s="560"/>
      <c r="W93" s="1202"/>
      <c r="X93" s="587"/>
      <c r="Y93" s="587"/>
      <c r="Z93" s="587"/>
      <c r="AA93" s="587"/>
      <c r="AB93" s="587"/>
      <c r="AC93" s="587"/>
      <c r="AD93" s="587"/>
      <c r="AE93" s="587"/>
      <c r="AF93" s="587"/>
      <c r="AG93" s="587"/>
      <c r="AH93" s="587"/>
      <c r="AI93" s="587"/>
    </row>
    <row r="94" spans="1:36" s="522" customFormat="1" ht="15" customHeight="1">
      <c r="A94" s="1203"/>
      <c r="B94" s="1203"/>
      <c r="C94" s="1203"/>
      <c r="D94" s="1203"/>
      <c r="E94" s="1203"/>
      <c r="F94" s="921"/>
      <c r="G94" s="921"/>
      <c r="H94" s="919"/>
      <c r="I94" s="1203"/>
      <c r="J94" s="921"/>
      <c r="K94" s="925"/>
      <c r="L94" s="538"/>
      <c r="M94" s="551" t="s">
        <v>11</v>
      </c>
      <c r="N94" s="556"/>
      <c r="O94" s="556"/>
      <c r="P94" s="556"/>
      <c r="Q94" s="556"/>
      <c r="R94" s="556"/>
      <c r="S94" s="556"/>
      <c r="T94" s="556"/>
      <c r="U94" s="556"/>
      <c r="V94" s="556"/>
      <c r="W94" s="560"/>
      <c r="X94" s="587"/>
      <c r="Y94" s="587"/>
      <c r="Z94" s="587"/>
      <c r="AA94" s="587"/>
      <c r="AB94" s="587"/>
      <c r="AC94" s="587"/>
      <c r="AD94" s="587"/>
      <c r="AE94" s="587"/>
      <c r="AF94" s="587"/>
      <c r="AG94" s="587"/>
      <c r="AH94" s="587"/>
      <c r="AI94" s="587"/>
      <c r="AJ94" s="587"/>
    </row>
    <row r="95" spans="1:36" s="522" customFormat="1" ht="15" hidden="1" customHeight="1">
      <c r="A95" s="1203"/>
      <c r="B95" s="1203"/>
      <c r="C95" s="1203"/>
      <c r="D95" s="1203"/>
      <c r="E95" s="921"/>
      <c r="F95" s="921"/>
      <c r="G95" s="921"/>
      <c r="H95" s="919"/>
      <c r="I95" s="1203"/>
      <c r="J95" s="921"/>
      <c r="K95" s="925"/>
      <c r="L95" s="538"/>
      <c r="M95" s="551"/>
      <c r="N95" s="556"/>
      <c r="O95" s="556"/>
      <c r="P95" s="556"/>
      <c r="Q95" s="556"/>
      <c r="R95" s="556"/>
      <c r="S95" s="556"/>
      <c r="T95" s="556"/>
      <c r="U95" s="556"/>
      <c r="V95" s="556"/>
      <c r="W95" s="560"/>
      <c r="X95" s="587"/>
      <c r="Y95" s="587"/>
      <c r="Z95" s="587"/>
      <c r="AA95" s="587"/>
      <c r="AB95" s="587"/>
      <c r="AC95" s="587"/>
      <c r="AD95" s="587"/>
      <c r="AE95" s="587"/>
      <c r="AF95" s="587"/>
      <c r="AG95" s="587"/>
      <c r="AH95" s="587"/>
      <c r="AI95" s="587"/>
      <c r="AJ95" s="587"/>
    </row>
    <row r="96" spans="1:36" s="522" customFormat="1" ht="15" customHeight="1">
      <c r="A96" s="1203"/>
      <c r="B96" s="1203"/>
      <c r="C96" s="1203"/>
      <c r="D96" s="924"/>
      <c r="E96" s="924"/>
      <c r="F96" s="921"/>
      <c r="G96" s="919"/>
      <c r="H96" s="919"/>
      <c r="I96" s="917"/>
      <c r="J96" s="914"/>
      <c r="K96" s="926">
        <v>1</v>
      </c>
      <c r="L96" s="538"/>
      <c r="M96" s="550" t="s">
        <v>17</v>
      </c>
      <c r="N96" s="549"/>
      <c r="O96" s="545"/>
      <c r="P96" s="545"/>
      <c r="Q96" s="545"/>
      <c r="R96" s="573"/>
      <c r="S96" s="564"/>
      <c r="T96" s="563"/>
      <c r="U96" s="549"/>
      <c r="V96" s="564"/>
      <c r="W96" s="560"/>
      <c r="X96" s="587"/>
      <c r="Y96" s="587"/>
      <c r="Z96" s="587"/>
      <c r="AA96" s="587"/>
      <c r="AB96" s="587"/>
      <c r="AC96" s="587"/>
      <c r="AD96" s="587"/>
      <c r="AE96" s="587"/>
      <c r="AF96" s="587"/>
      <c r="AG96" s="587"/>
      <c r="AH96" s="587"/>
      <c r="AI96" s="587"/>
    </row>
    <row r="97" spans="1:40" s="522" customFormat="1" ht="15" customHeight="1">
      <c r="A97" s="1203"/>
      <c r="B97" s="1203"/>
      <c r="C97" s="924"/>
      <c r="D97" s="924"/>
      <c r="E97" s="924"/>
      <c r="F97" s="924"/>
      <c r="G97" s="919"/>
      <c r="H97" s="919"/>
      <c r="I97" s="927"/>
      <c r="J97" s="914"/>
      <c r="K97" s="926">
        <v>1</v>
      </c>
      <c r="L97" s="538"/>
      <c r="M97" s="549" t="s">
        <v>18</v>
      </c>
      <c r="N97" s="549"/>
      <c r="O97" s="545"/>
      <c r="P97" s="545"/>
      <c r="Q97" s="545"/>
      <c r="R97" s="573"/>
      <c r="S97" s="564"/>
      <c r="T97" s="563"/>
      <c r="U97" s="549"/>
      <c r="V97" s="564"/>
      <c r="W97" s="560"/>
      <c r="X97" s="587"/>
      <c r="Y97" s="587"/>
      <c r="Z97" s="587"/>
      <c r="AA97" s="587"/>
      <c r="AB97" s="587"/>
      <c r="AC97" s="587"/>
      <c r="AD97" s="587"/>
      <c r="AE97" s="587"/>
      <c r="AF97" s="587"/>
      <c r="AG97" s="587"/>
      <c r="AH97" s="587"/>
      <c r="AI97" s="587"/>
    </row>
    <row r="98" spans="1:40" s="522" customFormat="1" ht="15" customHeight="1">
      <c r="A98" s="1203"/>
      <c r="B98" s="924"/>
      <c r="C98" s="924"/>
      <c r="D98" s="924"/>
      <c r="E98" s="924"/>
      <c r="F98" s="924"/>
      <c r="G98" s="919"/>
      <c r="H98" s="919"/>
      <c r="I98" s="917"/>
      <c r="J98" s="914"/>
      <c r="K98" s="926">
        <v>1</v>
      </c>
      <c r="L98" s="538"/>
      <c r="M98" s="558" t="s">
        <v>19</v>
      </c>
      <c r="N98" s="549"/>
      <c r="O98" s="545"/>
      <c r="P98" s="545"/>
      <c r="Q98" s="545"/>
      <c r="R98" s="573"/>
      <c r="S98" s="564"/>
      <c r="T98" s="563"/>
      <c r="U98" s="549"/>
      <c r="V98" s="564"/>
      <c r="W98" s="560"/>
      <c r="X98" s="587"/>
      <c r="Y98" s="587"/>
      <c r="Z98" s="587"/>
      <c r="AA98" s="587"/>
      <c r="AB98" s="587"/>
      <c r="AC98" s="587"/>
      <c r="AD98" s="587"/>
      <c r="AE98" s="587"/>
      <c r="AF98" s="587"/>
      <c r="AG98" s="587"/>
      <c r="AH98" s="587"/>
      <c r="AI98" s="587"/>
    </row>
    <row r="99" spans="1:40" s="522" customFormat="1" ht="15" customHeight="1">
      <c r="A99" s="913"/>
      <c r="B99" s="913"/>
      <c r="C99" s="913"/>
      <c r="D99" s="913"/>
      <c r="E99" s="913"/>
      <c r="F99" s="913"/>
      <c r="G99" s="913"/>
      <c r="H99" s="913"/>
      <c r="I99" s="913"/>
      <c r="J99" s="913"/>
      <c r="K99" s="913"/>
      <c r="L99" s="492"/>
      <c r="M99" s="565" t="s">
        <v>309</v>
      </c>
      <c r="N99" s="549"/>
      <c r="O99" s="545"/>
      <c r="P99" s="545"/>
      <c r="Q99" s="545"/>
      <c r="R99" s="573"/>
      <c r="S99" s="564"/>
      <c r="T99" s="563"/>
      <c r="U99" s="549"/>
      <c r="V99" s="564"/>
      <c r="W99" s="560"/>
      <c r="X99" s="587"/>
      <c r="Y99" s="587"/>
      <c r="Z99" s="587"/>
      <c r="AA99" s="587"/>
      <c r="AB99" s="587"/>
      <c r="AC99" s="587"/>
      <c r="AD99" s="587"/>
      <c r="AE99" s="587"/>
      <c r="AF99" s="587"/>
      <c r="AG99" s="587"/>
      <c r="AH99" s="587"/>
      <c r="AI99" s="587"/>
    </row>
    <row r="100" spans="1:40" s="597" customFormat="1" ht="15" customHeight="1">
      <c r="A100" s="596"/>
      <c r="B100" s="596"/>
      <c r="C100" s="596"/>
      <c r="D100" s="596"/>
      <c r="E100" s="596"/>
      <c r="F100" s="596"/>
      <c r="G100" s="595"/>
      <c r="H100" s="596"/>
      <c r="I100" s="681"/>
      <c r="J100" s="682"/>
      <c r="L100" s="598"/>
      <c r="M100" s="676"/>
      <c r="N100" s="677"/>
      <c r="O100" s="678"/>
      <c r="P100" s="678"/>
      <c r="Q100" s="678"/>
      <c r="R100" s="679"/>
      <c r="S100" s="553"/>
      <c r="T100" s="680"/>
      <c r="U100" s="677"/>
      <c r="V100" s="553"/>
      <c r="W100" s="553"/>
      <c r="X100" s="596"/>
      <c r="Y100" s="596"/>
      <c r="Z100" s="596"/>
      <c r="AA100" s="596"/>
      <c r="AB100" s="596"/>
      <c r="AC100" s="596"/>
      <c r="AD100" s="596"/>
      <c r="AE100" s="596"/>
      <c r="AF100" s="596"/>
      <c r="AG100" s="596"/>
      <c r="AH100" s="596"/>
      <c r="AI100" s="596"/>
    </row>
    <row r="101" spans="1:40" s="35" customFormat="1" ht="17.100000000000001" customHeight="1">
      <c r="G101" s="35" t="s">
        <v>13</v>
      </c>
      <c r="I101" s="35" t="s">
        <v>68</v>
      </c>
      <c r="V101" s="158"/>
    </row>
    <row r="102" spans="1:40" ht="17.100000000000001" customHeight="1">
      <c r="X102" s="469"/>
      <c r="Y102" s="43"/>
      <c r="Z102" s="43"/>
    </row>
    <row r="103" spans="1:40" s="523" customFormat="1" ht="22.5">
      <c r="A103" s="1203">
        <v>1</v>
      </c>
      <c r="B103" s="1079"/>
      <c r="C103" s="1079"/>
      <c r="D103" s="1079"/>
      <c r="E103" s="1080"/>
      <c r="F103" s="1081"/>
      <c r="G103" s="1079"/>
      <c r="H103" s="1079"/>
      <c r="I103" s="1060"/>
      <c r="J103" s="1065"/>
      <c r="K103" s="1065"/>
      <c r="L103" s="593">
        <f>mergeValue(A103)</f>
        <v>1</v>
      </c>
      <c r="M103" s="641" t="s">
        <v>20</v>
      </c>
      <c r="N103" s="580"/>
      <c r="O103" s="1296"/>
      <c r="P103" s="1297"/>
      <c r="Q103" s="1297"/>
      <c r="R103" s="1297"/>
      <c r="S103" s="1297"/>
      <c r="T103" s="1297"/>
      <c r="U103" s="1297"/>
      <c r="V103" s="1297"/>
      <c r="W103" s="1297"/>
      <c r="X103" s="1297"/>
      <c r="Y103" s="1297"/>
      <c r="Z103" s="1297"/>
      <c r="AA103" s="1298"/>
      <c r="AB103" s="630" t="s">
        <v>476</v>
      </c>
      <c r="AC103" s="585"/>
      <c r="AD103" s="585"/>
      <c r="AE103" s="585"/>
      <c r="AF103" s="585"/>
      <c r="AG103" s="585"/>
      <c r="AH103" s="585"/>
      <c r="AI103" s="585"/>
      <c r="AJ103" s="585"/>
      <c r="AK103" s="585"/>
      <c r="AL103" s="585"/>
      <c r="AM103" s="585"/>
      <c r="AN103" s="585"/>
    </row>
    <row r="104" spans="1:40" s="523" customFormat="1" ht="22.5">
      <c r="A104" s="1203"/>
      <c r="B104" s="1203">
        <v>1</v>
      </c>
      <c r="C104" s="1079"/>
      <c r="D104" s="1079"/>
      <c r="E104" s="1081"/>
      <c r="F104" s="1081"/>
      <c r="G104" s="1079"/>
      <c r="H104" s="1079"/>
      <c r="I104" s="1067"/>
      <c r="J104" s="1062"/>
      <c r="K104" s="1061"/>
      <c r="L104" s="593" t="str">
        <f>mergeValue(A104) &amp;"."&amp; mergeValue(B104)</f>
        <v>1.1</v>
      </c>
      <c r="M104" s="546" t="s">
        <v>16</v>
      </c>
      <c r="N104" s="580"/>
      <c r="O104" s="1296"/>
      <c r="P104" s="1297"/>
      <c r="Q104" s="1297"/>
      <c r="R104" s="1297"/>
      <c r="S104" s="1297"/>
      <c r="T104" s="1297"/>
      <c r="U104" s="1297"/>
      <c r="V104" s="1297"/>
      <c r="W104" s="1297"/>
      <c r="X104" s="1297"/>
      <c r="Y104" s="1297"/>
      <c r="Z104" s="1297"/>
      <c r="AA104" s="1298"/>
      <c r="AB104" s="630" t="s">
        <v>477</v>
      </c>
      <c r="AC104" s="585"/>
      <c r="AD104" s="585"/>
      <c r="AE104" s="585"/>
      <c r="AF104" s="585"/>
      <c r="AG104" s="585"/>
      <c r="AH104" s="585"/>
      <c r="AI104" s="585"/>
      <c r="AJ104" s="585"/>
      <c r="AK104" s="585"/>
      <c r="AL104" s="585"/>
      <c r="AM104" s="585"/>
      <c r="AN104" s="585"/>
    </row>
    <row r="105" spans="1:40" s="523" customFormat="1" ht="22.5">
      <c r="A105" s="1203"/>
      <c r="B105" s="1203"/>
      <c r="C105" s="1203">
        <v>1</v>
      </c>
      <c r="D105" s="1079"/>
      <c r="E105" s="1081"/>
      <c r="F105" s="1081"/>
      <c r="G105" s="1079"/>
      <c r="H105" s="1079"/>
      <c r="I105" s="1067"/>
      <c r="J105" s="1062"/>
      <c r="K105" s="1061"/>
      <c r="L105" s="593" t="str">
        <f>mergeValue(A105) &amp;"."&amp; mergeValue(B105)&amp;"."&amp; mergeValue(C105)</f>
        <v>1.1.1</v>
      </c>
      <c r="M105" s="547" t="s">
        <v>7</v>
      </c>
      <c r="N105" s="580"/>
      <c r="O105" s="1296"/>
      <c r="P105" s="1297"/>
      <c r="Q105" s="1297"/>
      <c r="R105" s="1297"/>
      <c r="S105" s="1297"/>
      <c r="T105" s="1297"/>
      <c r="U105" s="1297"/>
      <c r="V105" s="1297"/>
      <c r="W105" s="1297"/>
      <c r="X105" s="1297"/>
      <c r="Y105" s="1297"/>
      <c r="Z105" s="1297"/>
      <c r="AA105" s="1298"/>
      <c r="AB105" s="630" t="s">
        <v>633</v>
      </c>
      <c r="AC105" s="585"/>
      <c r="AD105" s="585"/>
      <c r="AE105" s="585"/>
      <c r="AF105" s="585"/>
      <c r="AG105" s="585"/>
      <c r="AH105" s="585"/>
      <c r="AI105" s="585"/>
      <c r="AJ105" s="585"/>
      <c r="AK105" s="585"/>
      <c r="AL105" s="585"/>
      <c r="AM105" s="585"/>
      <c r="AN105" s="585"/>
    </row>
    <row r="106" spans="1:40" s="523" customFormat="1" ht="22.5">
      <c r="A106" s="1203"/>
      <c r="B106" s="1203"/>
      <c r="C106" s="1203"/>
      <c r="D106" s="1203">
        <v>1</v>
      </c>
      <c r="E106" s="1081"/>
      <c r="F106" s="1081"/>
      <c r="G106" s="1079"/>
      <c r="H106" s="1079"/>
      <c r="I106" s="1067"/>
      <c r="J106" s="1062"/>
      <c r="K106" s="1061"/>
      <c r="L106" s="593" t="str">
        <f>mergeValue(A106) &amp;"."&amp; mergeValue(B106)&amp;"."&amp; mergeValue(C106)&amp;"."&amp; mergeValue(D106)</f>
        <v>1.1.1.1</v>
      </c>
      <c r="M106" s="548" t="s">
        <v>22</v>
      </c>
      <c r="N106" s="580"/>
      <c r="O106" s="1296"/>
      <c r="P106" s="1297"/>
      <c r="Q106" s="1297"/>
      <c r="R106" s="1297"/>
      <c r="S106" s="1297"/>
      <c r="T106" s="1297"/>
      <c r="U106" s="1297"/>
      <c r="V106" s="1297"/>
      <c r="W106" s="1297"/>
      <c r="X106" s="1297"/>
      <c r="Y106" s="1297"/>
      <c r="Z106" s="1297"/>
      <c r="AA106" s="1298"/>
      <c r="AB106" s="630" t="s">
        <v>634</v>
      </c>
      <c r="AC106" s="585"/>
      <c r="AD106" s="585"/>
      <c r="AE106" s="585"/>
      <c r="AF106" s="585"/>
      <c r="AG106" s="585"/>
      <c r="AH106" s="585"/>
      <c r="AI106" s="585"/>
      <c r="AJ106" s="585"/>
      <c r="AK106" s="585"/>
      <c r="AL106" s="585"/>
      <c r="AM106" s="585"/>
      <c r="AN106" s="585"/>
    </row>
    <row r="107" spans="1:40" s="523" customFormat="1" ht="0.2" customHeight="1">
      <c r="A107" s="1203"/>
      <c r="B107" s="1203"/>
      <c r="C107" s="1203"/>
      <c r="D107" s="1203"/>
      <c r="E107" s="1203">
        <v>1</v>
      </c>
      <c r="F107" s="1081"/>
      <c r="G107" s="1079"/>
      <c r="H107" s="1079"/>
      <c r="I107" s="1066"/>
      <c r="J107" s="1062"/>
      <c r="K107" s="1061"/>
      <c r="L107" s="593"/>
      <c r="M107" s="554"/>
      <c r="N107" s="581"/>
      <c r="O107" s="1300"/>
      <c r="P107" s="1319"/>
      <c r="Q107" s="1319"/>
      <c r="R107" s="1319"/>
      <c r="S107" s="1319"/>
      <c r="T107" s="1319"/>
      <c r="U107" s="1319"/>
      <c r="V107" s="1319"/>
      <c r="W107" s="1319"/>
      <c r="X107" s="1319"/>
      <c r="Y107" s="1319"/>
      <c r="Z107" s="1319"/>
      <c r="AA107" s="1320"/>
      <c r="AB107" s="630"/>
      <c r="AC107" s="585"/>
      <c r="AD107" s="585"/>
      <c r="AE107" s="585"/>
      <c r="AF107" s="585"/>
      <c r="AG107" s="585"/>
      <c r="AH107" s="585"/>
      <c r="AI107" s="585"/>
      <c r="AJ107" s="585"/>
      <c r="AK107" s="585"/>
      <c r="AL107" s="585"/>
      <c r="AM107" s="585"/>
      <c r="AN107" s="585"/>
    </row>
    <row r="108" spans="1:40" s="523" customFormat="1" ht="90">
      <c r="A108" s="1203"/>
      <c r="B108" s="1203"/>
      <c r="C108" s="1203"/>
      <c r="D108" s="1203"/>
      <c r="E108" s="1203"/>
      <c r="F108" s="1203">
        <v>1</v>
      </c>
      <c r="G108" s="1079"/>
      <c r="H108" s="1079"/>
      <c r="I108" s="1255"/>
      <c r="J108" s="1062"/>
      <c r="K108" s="1061"/>
      <c r="L108" s="593" t="str">
        <f>mergeValue(A108) &amp;"."&amp; mergeValue(B108)&amp;"."&amp; mergeValue(C108)&amp;"."&amp; mergeValue(D108)&amp;"."&amp; mergeValue(F108)</f>
        <v>1.1.1.1.1</v>
      </c>
      <c r="M108" s="555" t="s">
        <v>10</v>
      </c>
      <c r="N108" s="581"/>
      <c r="O108" s="1206"/>
      <c r="P108" s="1207"/>
      <c r="Q108" s="1207"/>
      <c r="R108" s="1207"/>
      <c r="S108" s="1207"/>
      <c r="T108" s="1207"/>
      <c r="U108" s="1207"/>
      <c r="V108" s="1207"/>
      <c r="W108" s="1207"/>
      <c r="X108" s="1207"/>
      <c r="Y108" s="1207"/>
      <c r="Z108" s="1207"/>
      <c r="AA108" s="1208"/>
      <c r="AB108" s="630" t="s">
        <v>635</v>
      </c>
      <c r="AC108" s="585"/>
      <c r="AD108" s="589" t="str">
        <f>strCheckUnique(AE108:AE113)</f>
        <v/>
      </c>
      <c r="AE108" s="585"/>
      <c r="AF108" s="589"/>
      <c r="AG108" s="585"/>
      <c r="AH108" s="585"/>
      <c r="AI108" s="585"/>
      <c r="AJ108" s="585"/>
      <c r="AK108" s="585"/>
      <c r="AL108" s="585"/>
      <c r="AM108" s="585"/>
      <c r="AN108" s="585"/>
    </row>
    <row r="109" spans="1:40" s="523" customFormat="1" ht="135">
      <c r="A109" s="1203"/>
      <c r="B109" s="1203"/>
      <c r="C109" s="1203"/>
      <c r="D109" s="1203"/>
      <c r="E109" s="1203"/>
      <c r="F109" s="1203"/>
      <c r="G109" s="1203">
        <v>1</v>
      </c>
      <c r="H109" s="1079"/>
      <c r="I109" s="1255"/>
      <c r="J109" s="1256"/>
      <c r="K109" s="1068"/>
      <c r="L109" s="593" t="str">
        <f>mergeValue(A109) &amp;"."&amp; mergeValue(B109)&amp;"."&amp; mergeValue(C109)&amp;"."&amp; mergeValue(D109)&amp;"."&amp; mergeValue(F109)&amp;"."&amp; mergeValue(G109)</f>
        <v>1.1.1.1.1.1</v>
      </c>
      <c r="M109" s="1069" t="s">
        <v>650</v>
      </c>
      <c r="N109" s="646"/>
      <c r="O109" s="562"/>
      <c r="P109" s="562"/>
      <c r="Q109" s="562"/>
      <c r="R109" s="493"/>
      <c r="S109" s="1095"/>
      <c r="T109" s="493"/>
      <c r="U109" s="1095"/>
      <c r="V109" s="584" t="str">
        <f>W109 &amp; "-" &amp; Y109</f>
        <v>-</v>
      </c>
      <c r="W109" s="1238"/>
      <c r="X109" s="1210" t="s">
        <v>84</v>
      </c>
      <c r="Y109" s="1238"/>
      <c r="Z109" s="1210" t="s">
        <v>84</v>
      </c>
      <c r="AA109" s="537"/>
      <c r="AB109" s="630" t="s">
        <v>668</v>
      </c>
      <c r="AC109" s="585" t="str">
        <f>strCheckDate(O109:AA109)</f>
        <v/>
      </c>
      <c r="AD109" s="589"/>
      <c r="AE109" s="589" t="str">
        <f>IF(M109="","",M109 )</f>
        <v>горячая вода в системе централизованного теплоснабжения на горячее водоснабжение</v>
      </c>
      <c r="AF109" s="589"/>
      <c r="AG109" s="589"/>
      <c r="AH109" s="589"/>
      <c r="AI109" s="585"/>
      <c r="AJ109" s="585"/>
      <c r="AK109" s="585"/>
      <c r="AL109" s="585"/>
      <c r="AM109" s="585"/>
      <c r="AN109" s="585"/>
    </row>
    <row r="110" spans="1:40" s="523" customFormat="1" ht="102.75" customHeight="1">
      <c r="A110" s="1203"/>
      <c r="B110" s="1203"/>
      <c r="C110" s="1203"/>
      <c r="D110" s="1203"/>
      <c r="E110" s="1203"/>
      <c r="F110" s="1203"/>
      <c r="G110" s="1203"/>
      <c r="H110" s="1079">
        <v>1</v>
      </c>
      <c r="I110" s="1255"/>
      <c r="J110" s="1256"/>
      <c r="K110" s="1068"/>
      <c r="L110" s="593" t="str">
        <f>mergeValue(A110) &amp;"."&amp; mergeValue(B110)&amp;"."&amp; mergeValue(C110)&amp;"."&amp; mergeValue(D110)&amp;"."&amp; mergeValue(F110)&amp;"."&amp; mergeValue(G110)&amp;"."&amp; mergeValue(H110)</f>
        <v>1.1.1.1.1.1.1</v>
      </c>
      <c r="M110" s="1071"/>
      <c r="N110" s="494"/>
      <c r="O110" s="562"/>
      <c r="P110" s="562"/>
      <c r="Q110" s="562"/>
      <c r="R110" s="493"/>
      <c r="S110" s="1095"/>
      <c r="T110" s="493"/>
      <c r="U110" s="1095"/>
      <c r="V110" s="584" t="str">
        <f>W110 &amp; "-" &amp; Y110</f>
        <v>-</v>
      </c>
      <c r="W110" s="1238"/>
      <c r="X110" s="1210"/>
      <c r="Y110" s="1238"/>
      <c r="Z110" s="1210"/>
      <c r="AA110" s="670"/>
      <c r="AB110" s="1202" t="s">
        <v>669</v>
      </c>
      <c r="AC110" s="585" t="str">
        <f>strCheckDate(O110:AA110)</f>
        <v/>
      </c>
      <c r="AD110" s="585"/>
      <c r="AE110" s="585"/>
      <c r="AF110" s="589"/>
      <c r="AG110" s="585"/>
      <c r="AH110" s="585"/>
      <c r="AI110" s="585"/>
      <c r="AJ110" s="585"/>
      <c r="AK110" s="585"/>
      <c r="AL110" s="585"/>
      <c r="AM110" s="585"/>
      <c r="AN110" s="585"/>
    </row>
    <row r="111" spans="1:40" s="523" customFormat="1" ht="0.2" customHeight="1">
      <c r="A111" s="1203"/>
      <c r="B111" s="1203"/>
      <c r="C111" s="1203"/>
      <c r="D111" s="1203"/>
      <c r="E111" s="1203"/>
      <c r="F111" s="1203"/>
      <c r="G111" s="1203"/>
      <c r="H111" s="1079"/>
      <c r="I111" s="1255"/>
      <c r="J111" s="1256"/>
      <c r="K111" s="1068"/>
      <c r="L111" s="600"/>
      <c r="M111" s="646"/>
      <c r="N111" s="646"/>
      <c r="O111" s="562"/>
      <c r="P111" s="493"/>
      <c r="Q111" s="493"/>
      <c r="R111" s="493"/>
      <c r="S111" s="493"/>
      <c r="T111" s="493"/>
      <c r="U111" s="559"/>
      <c r="V111" s="584"/>
      <c r="W111" s="1209"/>
      <c r="X111" s="1210"/>
      <c r="Y111" s="1209"/>
      <c r="Z111" s="1210"/>
      <c r="AA111" s="537"/>
      <c r="AB111" s="1202"/>
      <c r="AC111" s="585"/>
      <c r="AD111" s="585"/>
      <c r="AE111" s="585"/>
      <c r="AF111" s="589">
        <f ca="1">OFFSET(AF111,-1,0)</f>
        <v>0</v>
      </c>
      <c r="AG111" s="585"/>
      <c r="AH111" s="585"/>
      <c r="AI111" s="585"/>
      <c r="AJ111" s="585"/>
      <c r="AK111" s="585"/>
      <c r="AL111" s="585"/>
      <c r="AM111" s="585"/>
      <c r="AN111" s="585"/>
    </row>
    <row r="112" spans="1:40" s="522" customFormat="1" ht="15" customHeight="1">
      <c r="A112" s="1203"/>
      <c r="B112" s="1203"/>
      <c r="C112" s="1203"/>
      <c r="D112" s="1203"/>
      <c r="E112" s="1203"/>
      <c r="F112" s="1203"/>
      <c r="G112" s="1203"/>
      <c r="H112" s="1079"/>
      <c r="I112" s="1255"/>
      <c r="J112" s="1256"/>
      <c r="K112" s="1070"/>
      <c r="L112" s="538"/>
      <c r="M112" s="557" t="s">
        <v>41</v>
      </c>
      <c r="N112" s="551"/>
      <c r="O112" s="545"/>
      <c r="P112" s="545"/>
      <c r="Q112" s="545"/>
      <c r="R112" s="545"/>
      <c r="S112" s="545"/>
      <c r="T112" s="545"/>
      <c r="U112" s="545"/>
      <c r="V112" s="545"/>
      <c r="W112" s="563"/>
      <c r="X112" s="564"/>
      <c r="Y112" s="563"/>
      <c r="Z112" s="551"/>
      <c r="AA112" s="560"/>
      <c r="AB112" s="1202"/>
      <c r="AC112" s="587"/>
      <c r="AD112" s="587"/>
      <c r="AE112" s="587"/>
      <c r="AF112" s="587"/>
      <c r="AG112" s="587"/>
      <c r="AH112" s="587"/>
      <c r="AI112" s="587"/>
      <c r="AJ112" s="587"/>
      <c r="AK112" s="587"/>
      <c r="AL112" s="587"/>
      <c r="AM112" s="587"/>
      <c r="AN112" s="587"/>
    </row>
    <row r="113" spans="1:40" s="522" customFormat="1" ht="15" customHeight="1">
      <c r="A113" s="1203"/>
      <c r="B113" s="1203"/>
      <c r="C113" s="1203"/>
      <c r="D113" s="1203"/>
      <c r="E113" s="1203"/>
      <c r="F113" s="1203"/>
      <c r="G113" s="1079"/>
      <c r="H113" s="1079"/>
      <c r="I113" s="1255"/>
      <c r="J113" s="1076"/>
      <c r="K113" s="1070"/>
      <c r="L113" s="538"/>
      <c r="M113" s="556" t="s">
        <v>25</v>
      </c>
      <c r="N113" s="557"/>
      <c r="O113" s="557"/>
      <c r="P113" s="557"/>
      <c r="Q113" s="557"/>
      <c r="R113" s="557"/>
      <c r="S113" s="557"/>
      <c r="T113" s="557"/>
      <c r="U113" s="557"/>
      <c r="V113" s="557"/>
      <c r="W113" s="557"/>
      <c r="X113" s="557"/>
      <c r="Y113" s="557"/>
      <c r="Z113" s="557"/>
      <c r="AA113" s="557"/>
      <c r="AB113" s="560"/>
      <c r="AC113" s="587"/>
      <c r="AD113" s="587"/>
      <c r="AE113" s="587"/>
      <c r="AF113" s="587"/>
      <c r="AG113" s="587"/>
      <c r="AH113" s="587"/>
      <c r="AI113" s="587"/>
      <c r="AJ113" s="587"/>
      <c r="AK113" s="587"/>
      <c r="AL113" s="587"/>
      <c r="AM113" s="587"/>
      <c r="AN113" s="587"/>
    </row>
    <row r="114" spans="1:40" s="522" customFormat="1" ht="15" customHeight="1">
      <c r="A114" s="1203"/>
      <c r="B114" s="1203"/>
      <c r="C114" s="1203"/>
      <c r="D114" s="1203"/>
      <c r="E114" s="1203"/>
      <c r="F114" s="1082"/>
      <c r="G114" s="1079"/>
      <c r="H114" s="1079"/>
      <c r="I114" s="1066"/>
      <c r="J114" s="1064"/>
      <c r="K114" s="1070"/>
      <c r="L114" s="538"/>
      <c r="M114" s="551" t="s">
        <v>11</v>
      </c>
      <c r="N114" s="550"/>
      <c r="O114" s="545"/>
      <c r="P114" s="545"/>
      <c r="Q114" s="545"/>
      <c r="R114" s="545"/>
      <c r="S114" s="545"/>
      <c r="T114" s="545"/>
      <c r="U114" s="545"/>
      <c r="V114" s="545"/>
      <c r="W114" s="573"/>
      <c r="X114" s="564"/>
      <c r="Y114" s="563"/>
      <c r="Z114" s="550"/>
      <c r="AA114" s="564"/>
      <c r="AB114" s="560"/>
      <c r="AC114" s="587"/>
      <c r="AD114" s="587"/>
      <c r="AE114" s="587"/>
      <c r="AF114" s="587"/>
      <c r="AG114" s="587"/>
      <c r="AH114" s="587"/>
      <c r="AI114" s="587"/>
      <c r="AJ114" s="587"/>
      <c r="AK114" s="587"/>
      <c r="AL114" s="587"/>
      <c r="AM114" s="587"/>
      <c r="AN114" s="587"/>
    </row>
    <row r="115" spans="1:40" s="522" customFormat="1" ht="0.2" customHeight="1">
      <c r="A115" s="1203"/>
      <c r="B115" s="1203"/>
      <c r="C115" s="1203"/>
      <c r="D115" s="1081"/>
      <c r="E115" s="1082"/>
      <c r="F115" s="1082"/>
      <c r="G115" s="1079"/>
      <c r="H115" s="1079"/>
      <c r="I115" s="1077"/>
      <c r="J115" s="1064"/>
      <c r="K115" s="1060"/>
      <c r="L115" s="538"/>
      <c r="M115" s="551"/>
      <c r="N115" s="551"/>
      <c r="O115" s="551"/>
      <c r="P115" s="551"/>
      <c r="Q115" s="551"/>
      <c r="R115" s="551"/>
      <c r="S115" s="551"/>
      <c r="T115" s="551"/>
      <c r="U115" s="551"/>
      <c r="V115" s="551"/>
      <c r="W115" s="551"/>
      <c r="X115" s="551"/>
      <c r="Y115" s="551"/>
      <c r="Z115" s="551"/>
      <c r="AA115" s="551"/>
      <c r="AB115" s="560"/>
      <c r="AC115" s="587"/>
      <c r="AD115" s="587"/>
      <c r="AE115" s="587"/>
      <c r="AF115" s="587"/>
      <c r="AG115" s="587"/>
      <c r="AH115" s="587"/>
      <c r="AI115" s="587"/>
      <c r="AJ115" s="587"/>
      <c r="AK115" s="587"/>
      <c r="AL115" s="587"/>
      <c r="AM115" s="587"/>
      <c r="AN115" s="587"/>
    </row>
    <row r="116" spans="1:40" s="522" customFormat="1" ht="15" customHeight="1">
      <c r="A116" s="1203"/>
      <c r="B116" s="1203"/>
      <c r="C116" s="1203"/>
      <c r="D116" s="1083"/>
      <c r="E116" s="1083"/>
      <c r="F116" s="1083"/>
      <c r="G116" s="1084"/>
      <c r="H116" s="1083"/>
      <c r="I116" s="1070"/>
      <c r="J116" s="1064"/>
      <c r="K116" s="1070"/>
      <c r="L116" s="538"/>
      <c r="M116" s="550" t="s">
        <v>17</v>
      </c>
      <c r="N116" s="549"/>
      <c r="O116" s="545"/>
      <c r="P116" s="545"/>
      <c r="Q116" s="545"/>
      <c r="R116" s="545"/>
      <c r="S116" s="545"/>
      <c r="T116" s="545"/>
      <c r="U116" s="545"/>
      <c r="V116" s="545"/>
      <c r="W116" s="573"/>
      <c r="X116" s="564"/>
      <c r="Y116" s="563"/>
      <c r="Z116" s="549"/>
      <c r="AA116" s="564"/>
      <c r="AB116" s="560"/>
      <c r="AC116" s="587"/>
      <c r="AD116" s="587"/>
      <c r="AE116" s="587"/>
      <c r="AF116" s="587"/>
      <c r="AG116" s="587"/>
      <c r="AH116" s="587"/>
      <c r="AI116" s="587"/>
      <c r="AJ116" s="587"/>
      <c r="AK116" s="587"/>
      <c r="AL116" s="587"/>
      <c r="AM116" s="587"/>
      <c r="AN116" s="587"/>
    </row>
    <row r="117" spans="1:40" s="522" customFormat="1" ht="15" customHeight="1">
      <c r="A117" s="1203"/>
      <c r="B117" s="1203"/>
      <c r="C117" s="1083"/>
      <c r="D117" s="1083"/>
      <c r="E117" s="1083"/>
      <c r="F117" s="1083"/>
      <c r="G117" s="1084"/>
      <c r="H117" s="1083"/>
      <c r="I117" s="1070"/>
      <c r="J117" s="1064"/>
      <c r="K117" s="1070"/>
      <c r="L117" s="538"/>
      <c r="M117" s="549" t="s">
        <v>18</v>
      </c>
      <c r="N117" s="549"/>
      <c r="O117" s="545"/>
      <c r="P117" s="545"/>
      <c r="Q117" s="545"/>
      <c r="R117" s="545"/>
      <c r="S117" s="545"/>
      <c r="T117" s="545"/>
      <c r="U117" s="545"/>
      <c r="V117" s="545"/>
      <c r="W117" s="573"/>
      <c r="X117" s="564"/>
      <c r="Y117" s="563"/>
      <c r="Z117" s="549"/>
      <c r="AA117" s="564"/>
      <c r="AB117" s="560"/>
      <c r="AC117" s="587"/>
      <c r="AD117" s="587"/>
      <c r="AE117" s="587"/>
      <c r="AF117" s="587"/>
      <c r="AG117" s="587"/>
      <c r="AH117" s="587"/>
      <c r="AI117" s="587"/>
      <c r="AJ117" s="587"/>
      <c r="AK117" s="587"/>
      <c r="AL117" s="587"/>
      <c r="AM117" s="587"/>
      <c r="AN117" s="587"/>
    </row>
    <row r="118" spans="1:40" s="522" customFormat="1" ht="15" customHeight="1">
      <c r="A118" s="1203"/>
      <c r="B118" s="1083"/>
      <c r="C118" s="1083"/>
      <c r="D118" s="1083"/>
      <c r="E118" s="1083"/>
      <c r="F118" s="1083"/>
      <c r="G118" s="1084"/>
      <c r="H118" s="1083"/>
      <c r="I118" s="1070"/>
      <c r="J118" s="1064"/>
      <c r="K118" s="1070"/>
      <c r="L118" s="538"/>
      <c r="M118" s="558" t="s">
        <v>19</v>
      </c>
      <c r="N118" s="549"/>
      <c r="O118" s="545"/>
      <c r="P118" s="545"/>
      <c r="Q118" s="545"/>
      <c r="R118" s="545"/>
      <c r="S118" s="545"/>
      <c r="T118" s="545"/>
      <c r="U118" s="545"/>
      <c r="V118" s="545"/>
      <c r="W118" s="573"/>
      <c r="X118" s="564"/>
      <c r="Y118" s="563"/>
      <c r="Z118" s="549"/>
      <c r="AA118" s="564"/>
      <c r="AB118" s="560"/>
      <c r="AC118" s="587"/>
      <c r="AD118" s="587"/>
      <c r="AE118" s="587"/>
      <c r="AF118" s="587"/>
      <c r="AG118" s="587"/>
      <c r="AH118" s="587"/>
      <c r="AI118" s="587"/>
      <c r="AJ118" s="587"/>
      <c r="AK118" s="587"/>
      <c r="AL118" s="587"/>
      <c r="AM118" s="587"/>
      <c r="AN118" s="587"/>
    </row>
    <row r="119" spans="1:40" s="522" customFormat="1" ht="15" customHeight="1">
      <c r="A119" s="1077"/>
      <c r="B119" s="1077"/>
      <c r="C119" s="1077"/>
      <c r="D119" s="1077"/>
      <c r="E119" s="1077"/>
      <c r="F119" s="1077"/>
      <c r="G119" s="1085"/>
      <c r="H119" s="1077"/>
      <c r="I119" s="1063"/>
      <c r="J119" s="1064"/>
      <c r="K119" s="1060"/>
      <c r="L119" s="538"/>
      <c r="M119" s="565" t="s">
        <v>309</v>
      </c>
      <c r="N119" s="549"/>
      <c r="O119" s="545"/>
      <c r="P119" s="545"/>
      <c r="Q119" s="545"/>
      <c r="R119" s="545"/>
      <c r="S119" s="545"/>
      <c r="T119" s="545"/>
      <c r="U119" s="545"/>
      <c r="V119" s="545"/>
      <c r="W119" s="573"/>
      <c r="X119" s="564"/>
      <c r="Y119" s="563"/>
      <c r="Z119" s="549"/>
      <c r="AA119" s="564"/>
      <c r="AB119" s="560"/>
      <c r="AC119" s="587"/>
      <c r="AD119" s="587"/>
      <c r="AE119" s="587"/>
      <c r="AF119" s="587"/>
      <c r="AG119" s="587"/>
      <c r="AH119" s="587"/>
      <c r="AI119" s="587"/>
      <c r="AJ119" s="587"/>
      <c r="AK119" s="587"/>
      <c r="AL119" s="587"/>
      <c r="AM119" s="587"/>
      <c r="AN119" s="587"/>
    </row>
    <row r="120" spans="1:40" s="685" customFormat="1" ht="102.75" customHeight="1">
      <c r="A120" s="928"/>
      <c r="B120" s="928"/>
      <c r="C120" s="928"/>
      <c r="D120" s="928"/>
      <c r="E120" s="928"/>
      <c r="F120" s="928"/>
      <c r="G120" s="932"/>
      <c r="H120" s="933">
        <v>1</v>
      </c>
      <c r="I120" s="931"/>
      <c r="J120" s="929"/>
      <c r="K120" s="930"/>
      <c r="L120" s="724" t="str">
        <f>mergeValue(A120) &amp;"."&amp; mergeValue(B120)&amp;"."&amp; mergeValue(C120)&amp;"."&amp; mergeValue(D120)&amp;"."&amp; mergeValue(F120)&amp;"."&amp; mergeValue(G120)&amp;"."&amp; mergeValue(H120)</f>
        <v>......1</v>
      </c>
      <c r="M120" s="1071"/>
      <c r="N120" s="713"/>
      <c r="O120" s="702"/>
      <c r="P120" s="702"/>
      <c r="Q120" s="702"/>
      <c r="R120" s="712"/>
      <c r="S120" s="1095"/>
      <c r="T120" s="712"/>
      <c r="U120" s="1095"/>
      <c r="V120" s="718" t="str">
        <f>W120 &amp; "-" &amp; Y120</f>
        <v>-</v>
      </c>
      <c r="W120" s="683"/>
      <c r="X120" s="650" t="s">
        <v>85</v>
      </c>
      <c r="Y120" s="1091"/>
      <c r="Z120" s="471" t="s">
        <v>85</v>
      </c>
      <c r="AA120" s="670"/>
      <c r="AB120" s="690"/>
      <c r="AC120" s="719" t="str">
        <f>strCheckDate(O120:AA120)</f>
        <v/>
      </c>
      <c r="AD120" s="719"/>
      <c r="AE120" s="719"/>
      <c r="AF120" s="722"/>
      <c r="AG120" s="719"/>
      <c r="AH120" s="719"/>
      <c r="AI120" s="719"/>
      <c r="AJ120" s="719"/>
      <c r="AK120" s="719"/>
      <c r="AL120" s="719"/>
      <c r="AM120" s="719"/>
      <c r="AN120" s="719"/>
    </row>
    <row r="123" spans="1:40" s="35" customFormat="1" ht="17.100000000000001" customHeight="1">
      <c r="G123" s="35" t="s">
        <v>13</v>
      </c>
      <c r="I123" s="35" t="s">
        <v>69</v>
      </c>
      <c r="U123" s="158"/>
    </row>
    <row r="124" spans="1:40" ht="17.100000000000001" customHeight="1">
      <c r="T124" s="122"/>
      <c r="U124" s="43"/>
    </row>
    <row r="125" spans="1:40" s="523" customFormat="1" ht="22.5">
      <c r="A125" s="1203">
        <v>1</v>
      </c>
      <c r="B125" s="940"/>
      <c r="C125" s="940"/>
      <c r="D125" s="940"/>
      <c r="E125" s="941"/>
      <c r="F125" s="942"/>
      <c r="G125" s="942"/>
      <c r="H125" s="942"/>
      <c r="I125" s="943"/>
      <c r="J125" s="938"/>
      <c r="K125" s="945"/>
      <c r="L125" s="593">
        <f>mergeValue(A125)</f>
        <v>1</v>
      </c>
      <c r="M125" s="641" t="s">
        <v>20</v>
      </c>
      <c r="N125" s="580"/>
      <c r="O125" s="1245"/>
      <c r="P125" s="1245"/>
      <c r="Q125" s="1245"/>
      <c r="R125" s="1245"/>
      <c r="S125" s="1245"/>
      <c r="T125" s="1245"/>
      <c r="U125" s="1245"/>
      <c r="V125" s="1245"/>
      <c r="W125" s="630" t="s">
        <v>658</v>
      </c>
      <c r="X125" s="585"/>
      <c r="Y125" s="585"/>
      <c r="Z125" s="585"/>
      <c r="AA125" s="585"/>
      <c r="AB125" s="585"/>
      <c r="AC125" s="585"/>
      <c r="AD125" s="585"/>
      <c r="AE125" s="585"/>
      <c r="AF125" s="585"/>
      <c r="AG125" s="585"/>
      <c r="AH125" s="585"/>
    </row>
    <row r="126" spans="1:40" s="523" customFormat="1" ht="22.5">
      <c r="A126" s="1203"/>
      <c r="B126" s="1203">
        <v>1</v>
      </c>
      <c r="C126" s="940"/>
      <c r="D126" s="940"/>
      <c r="E126" s="942"/>
      <c r="F126" s="942"/>
      <c r="G126" s="942"/>
      <c r="H126" s="942"/>
      <c r="I126" s="937"/>
      <c r="J126" s="936"/>
      <c r="K126" s="939"/>
      <c r="L126" s="593" t="str">
        <f>mergeValue(A126) &amp;"."&amp; mergeValue(B126)</f>
        <v>1.1</v>
      </c>
      <c r="M126" s="546" t="s">
        <v>16</v>
      </c>
      <c r="N126" s="580"/>
      <c r="O126" s="1245"/>
      <c r="P126" s="1245"/>
      <c r="Q126" s="1245"/>
      <c r="R126" s="1245"/>
      <c r="S126" s="1245"/>
      <c r="T126" s="1245"/>
      <c r="U126" s="1245"/>
      <c r="V126" s="1245"/>
      <c r="W126" s="630" t="s">
        <v>477</v>
      </c>
      <c r="X126" s="585"/>
      <c r="Y126" s="585"/>
      <c r="Z126" s="585"/>
      <c r="AA126" s="585"/>
      <c r="AB126" s="585"/>
      <c r="AC126" s="585"/>
      <c r="AD126" s="585"/>
      <c r="AE126" s="585"/>
      <c r="AF126" s="585"/>
      <c r="AG126" s="585"/>
      <c r="AH126" s="585"/>
    </row>
    <row r="127" spans="1:40" s="523" customFormat="1" ht="22.5">
      <c r="A127" s="1203"/>
      <c r="B127" s="1203"/>
      <c r="C127" s="1203">
        <v>1</v>
      </c>
      <c r="D127" s="940"/>
      <c r="E127" s="942"/>
      <c r="F127" s="942"/>
      <c r="G127" s="942"/>
      <c r="H127" s="942"/>
      <c r="I127" s="944"/>
      <c r="J127" s="936"/>
      <c r="K127" s="939"/>
      <c r="L127" s="593" t="str">
        <f>mergeValue(A127) &amp;"."&amp; mergeValue(B127)&amp;"."&amp; mergeValue(C127)</f>
        <v>1.1.1</v>
      </c>
      <c r="M127" s="547" t="s">
        <v>7</v>
      </c>
      <c r="N127" s="580"/>
      <c r="O127" s="1245"/>
      <c r="P127" s="1245"/>
      <c r="Q127" s="1245"/>
      <c r="R127" s="1245"/>
      <c r="S127" s="1245"/>
      <c r="T127" s="1245"/>
      <c r="U127" s="1245"/>
      <c r="V127" s="1245"/>
      <c r="W127" s="630" t="s">
        <v>633</v>
      </c>
      <c r="X127" s="585"/>
      <c r="Y127" s="585"/>
      <c r="Z127" s="585"/>
      <c r="AA127" s="585"/>
      <c r="AB127" s="585"/>
      <c r="AC127" s="585"/>
      <c r="AD127" s="585"/>
      <c r="AE127" s="585"/>
      <c r="AF127" s="585"/>
      <c r="AG127" s="585"/>
      <c r="AH127" s="585"/>
    </row>
    <row r="128" spans="1:40" s="523" customFormat="1" ht="22.5">
      <c r="A128" s="1203"/>
      <c r="B128" s="1203"/>
      <c r="C128" s="1203"/>
      <c r="D128" s="1203">
        <v>1</v>
      </c>
      <c r="E128" s="942"/>
      <c r="F128" s="942"/>
      <c r="G128" s="942"/>
      <c r="H128" s="942"/>
      <c r="I128" s="944"/>
      <c r="J128" s="936"/>
      <c r="K128" s="939"/>
      <c r="L128" s="593" t="str">
        <f>mergeValue(A128) &amp;"."&amp; mergeValue(B128)&amp;"."&amp; mergeValue(C128)&amp;"."&amp; mergeValue(D128)</f>
        <v>1.1.1.1</v>
      </c>
      <c r="M128" s="548" t="s">
        <v>22</v>
      </c>
      <c r="N128" s="580"/>
      <c r="O128" s="1245"/>
      <c r="P128" s="1245"/>
      <c r="Q128" s="1245"/>
      <c r="R128" s="1245"/>
      <c r="S128" s="1245"/>
      <c r="T128" s="1245"/>
      <c r="U128" s="1245"/>
      <c r="V128" s="1245"/>
      <c r="W128" s="630" t="s">
        <v>634</v>
      </c>
      <c r="X128" s="585"/>
      <c r="Y128" s="585"/>
      <c r="Z128" s="585"/>
      <c r="AA128" s="585"/>
      <c r="AB128" s="585"/>
      <c r="AC128" s="585"/>
      <c r="AD128" s="585"/>
      <c r="AE128" s="585"/>
      <c r="AF128" s="585"/>
      <c r="AG128" s="585"/>
      <c r="AH128" s="585"/>
    </row>
    <row r="129" spans="1:34" s="523" customFormat="1" ht="11.25" hidden="1" customHeight="1">
      <c r="A129" s="1203"/>
      <c r="B129" s="1203"/>
      <c r="C129" s="1203"/>
      <c r="D129" s="1203"/>
      <c r="E129" s="1203">
        <v>1</v>
      </c>
      <c r="F129" s="942"/>
      <c r="G129" s="942"/>
      <c r="H129" s="940">
        <v>1</v>
      </c>
      <c r="I129" s="1203">
        <v>1</v>
      </c>
      <c r="J129" s="942"/>
      <c r="K129" s="947"/>
      <c r="L129" s="593"/>
      <c r="M129" s="554"/>
      <c r="N129" s="581"/>
      <c r="O129" s="631"/>
      <c r="P129" s="631"/>
      <c r="Q129" s="631"/>
      <c r="R129" s="631"/>
      <c r="S129" s="631"/>
      <c r="T129" s="631"/>
      <c r="U129" s="631"/>
      <c r="V129" s="508"/>
      <c r="W129" s="559"/>
      <c r="X129" s="585"/>
      <c r="Y129" s="585"/>
      <c r="Z129" s="585"/>
      <c r="AA129" s="585"/>
      <c r="AB129" s="585"/>
      <c r="AC129" s="585"/>
      <c r="AD129" s="585"/>
      <c r="AE129" s="585"/>
      <c r="AF129" s="585"/>
      <c r="AG129" s="585"/>
      <c r="AH129" s="585"/>
    </row>
    <row r="130" spans="1:34" s="523" customFormat="1" ht="90">
      <c r="A130" s="1203"/>
      <c r="B130" s="1203"/>
      <c r="C130" s="1203"/>
      <c r="D130" s="1203"/>
      <c r="E130" s="1203"/>
      <c r="F130" s="1203">
        <v>1</v>
      </c>
      <c r="G130" s="940"/>
      <c r="H130" s="940"/>
      <c r="I130" s="1203"/>
      <c r="J130" s="1203">
        <v>1</v>
      </c>
      <c r="K130" s="948"/>
      <c r="L130" s="593" t="str">
        <f>mergeValue(A130) &amp;"."&amp; mergeValue(B130)&amp;"."&amp; mergeValue(C130)&amp;"."&amp; mergeValue(D130)&amp;"."&amp;  mergeValue(F130)</f>
        <v>1.1.1.1.1</v>
      </c>
      <c r="M130" s="555" t="s">
        <v>10</v>
      </c>
      <c r="N130" s="581"/>
      <c r="O130" s="1205"/>
      <c r="P130" s="1205"/>
      <c r="Q130" s="1205"/>
      <c r="R130" s="1205"/>
      <c r="S130" s="1205"/>
      <c r="T130" s="1205"/>
      <c r="U130" s="1205"/>
      <c r="V130" s="1205"/>
      <c r="W130" s="630" t="s">
        <v>635</v>
      </c>
      <c r="X130" s="585"/>
      <c r="Y130" s="589" t="str">
        <f>strCheckUnique(Z130:Z133)</f>
        <v/>
      </c>
      <c r="Z130" s="585"/>
      <c r="AA130" s="589"/>
      <c r="AB130" s="585"/>
      <c r="AC130" s="585"/>
      <c r="AD130" s="585"/>
      <c r="AE130" s="585"/>
      <c r="AF130" s="585"/>
      <c r="AG130" s="585"/>
      <c r="AH130" s="585"/>
    </row>
    <row r="131" spans="1:34" s="523" customFormat="1" ht="191.25" customHeight="1">
      <c r="A131" s="1203"/>
      <c r="B131" s="1203"/>
      <c r="C131" s="1203"/>
      <c r="D131" s="1203"/>
      <c r="E131" s="1203"/>
      <c r="F131" s="1203"/>
      <c r="G131" s="940">
        <v>1</v>
      </c>
      <c r="H131" s="940"/>
      <c r="I131" s="1203"/>
      <c r="J131" s="1203"/>
      <c r="K131" s="948">
        <v>1</v>
      </c>
      <c r="L131" s="593" t="str">
        <f>mergeValue(A131) &amp;"."&amp; mergeValue(B131)&amp;"."&amp; mergeValue(C131)&amp;"."&amp; mergeValue(D131)&amp;"."&amp; mergeValue(F131)&amp;"."&amp; mergeValue(G131)</f>
        <v>1.1.1.1.1.1</v>
      </c>
      <c r="M131" s="1069"/>
      <c r="N131" s="586"/>
      <c r="O131" s="562"/>
      <c r="P131" s="562"/>
      <c r="Q131" s="1094"/>
      <c r="R131" s="1238"/>
      <c r="S131" s="1210" t="s">
        <v>84</v>
      </c>
      <c r="T131" s="1238"/>
      <c r="U131" s="1210" t="s">
        <v>85</v>
      </c>
      <c r="V131" s="578"/>
      <c r="W131" s="1202" t="s">
        <v>659</v>
      </c>
      <c r="X131" s="585" t="str">
        <f>strCheckDate(O132:V132)</f>
        <v/>
      </c>
      <c r="Y131" s="589"/>
      <c r="Z131" s="589" t="str">
        <f>IF(M131="","",M131 )</f>
        <v/>
      </c>
      <c r="AA131" s="589"/>
      <c r="AB131" s="589"/>
      <c r="AC131" s="589"/>
      <c r="AD131" s="585"/>
      <c r="AE131" s="585"/>
      <c r="AF131" s="585"/>
      <c r="AG131" s="585"/>
      <c r="AH131" s="585"/>
    </row>
    <row r="132" spans="1:34" s="523" customFormat="1" ht="0.2" customHeight="1">
      <c r="A132" s="1203"/>
      <c r="B132" s="1203"/>
      <c r="C132" s="1203"/>
      <c r="D132" s="1203"/>
      <c r="E132" s="1203"/>
      <c r="F132" s="1203"/>
      <c r="G132" s="940"/>
      <c r="H132" s="940"/>
      <c r="I132" s="1203"/>
      <c r="J132" s="1203"/>
      <c r="K132" s="948"/>
      <c r="L132" s="600"/>
      <c r="M132" s="646"/>
      <c r="N132" s="586"/>
      <c r="O132" s="562"/>
      <c r="P132" s="562"/>
      <c r="Q132" s="584" t="str">
        <f>R131 &amp; "-" &amp; T131</f>
        <v>-</v>
      </c>
      <c r="R132" s="1209"/>
      <c r="S132" s="1210"/>
      <c r="T132" s="1209"/>
      <c r="U132" s="1210"/>
      <c r="V132" s="578"/>
      <c r="W132" s="1202"/>
      <c r="X132" s="585"/>
      <c r="Y132" s="585"/>
      <c r="Z132" s="585"/>
      <c r="AA132" s="585"/>
      <c r="AB132" s="585"/>
      <c r="AC132" s="585"/>
      <c r="AD132" s="585"/>
      <c r="AE132" s="585"/>
      <c r="AF132" s="585"/>
      <c r="AG132" s="585"/>
      <c r="AH132" s="585"/>
    </row>
    <row r="133" spans="1:34" s="522" customFormat="1" ht="15" customHeight="1">
      <c r="A133" s="1203"/>
      <c r="B133" s="1203"/>
      <c r="C133" s="1203"/>
      <c r="D133" s="1203"/>
      <c r="E133" s="1203"/>
      <c r="F133" s="1203"/>
      <c r="G133" s="942"/>
      <c r="H133" s="940"/>
      <c r="I133" s="1203"/>
      <c r="J133" s="1203"/>
      <c r="K133" s="947"/>
      <c r="L133" s="538"/>
      <c r="M133" s="556" t="s">
        <v>25</v>
      </c>
      <c r="N133" s="551"/>
      <c r="O133" s="545"/>
      <c r="P133" s="545"/>
      <c r="Q133" s="545"/>
      <c r="R133" s="573"/>
      <c r="S133" s="564"/>
      <c r="T133" s="563"/>
      <c r="U133" s="551"/>
      <c r="V133" s="560"/>
      <c r="W133" s="1202"/>
      <c r="X133" s="587"/>
      <c r="Y133" s="587"/>
      <c r="Z133" s="587"/>
      <c r="AA133" s="587"/>
      <c r="AB133" s="587"/>
      <c r="AC133" s="587"/>
      <c r="AD133" s="587"/>
      <c r="AE133" s="587"/>
      <c r="AF133" s="587"/>
      <c r="AG133" s="587"/>
      <c r="AH133" s="587"/>
    </row>
    <row r="134" spans="1:34" s="522" customFormat="1" ht="15" customHeight="1">
      <c r="A134" s="1203"/>
      <c r="B134" s="1203"/>
      <c r="C134" s="1203"/>
      <c r="D134" s="1203"/>
      <c r="E134" s="1203"/>
      <c r="F134" s="942"/>
      <c r="G134" s="942"/>
      <c r="H134" s="940"/>
      <c r="I134" s="1203"/>
      <c r="J134" s="942"/>
      <c r="K134" s="947"/>
      <c r="L134" s="538"/>
      <c r="M134" s="551" t="s">
        <v>11</v>
      </c>
      <c r="N134" s="550"/>
      <c r="O134" s="545"/>
      <c r="P134" s="545"/>
      <c r="Q134" s="545"/>
      <c r="R134" s="573"/>
      <c r="S134" s="564"/>
      <c r="T134" s="563"/>
      <c r="U134" s="550"/>
      <c r="V134" s="564"/>
      <c r="W134" s="560"/>
      <c r="X134" s="587"/>
      <c r="Y134" s="587"/>
      <c r="Z134" s="587"/>
      <c r="AA134" s="587"/>
      <c r="AB134" s="587"/>
      <c r="AC134" s="587"/>
      <c r="AD134" s="587"/>
      <c r="AE134" s="587"/>
      <c r="AF134" s="587"/>
      <c r="AG134" s="587"/>
      <c r="AH134" s="587"/>
    </row>
    <row r="135" spans="1:34" s="522" customFormat="1" ht="0.2" customHeight="1">
      <c r="A135" s="1203"/>
      <c r="B135" s="1203"/>
      <c r="C135" s="1203"/>
      <c r="D135" s="1203"/>
      <c r="E135" s="946"/>
      <c r="F135" s="942"/>
      <c r="G135" s="942"/>
      <c r="H135" s="942"/>
      <c r="I135" s="938"/>
      <c r="J135" s="935"/>
      <c r="K135" s="945"/>
      <c r="L135" s="538"/>
      <c r="M135" s="551"/>
      <c r="N135" s="549"/>
      <c r="O135" s="545"/>
      <c r="P135" s="545"/>
      <c r="Q135" s="545"/>
      <c r="R135" s="573"/>
      <c r="S135" s="564"/>
      <c r="T135" s="563"/>
      <c r="U135" s="549"/>
      <c r="V135" s="564"/>
      <c r="W135" s="560"/>
      <c r="X135" s="587"/>
      <c r="Y135" s="587"/>
      <c r="Z135" s="587"/>
      <c r="AA135" s="587"/>
      <c r="AB135" s="587"/>
      <c r="AC135" s="587"/>
      <c r="AD135" s="587"/>
      <c r="AE135" s="587"/>
      <c r="AF135" s="587"/>
      <c r="AG135" s="587"/>
      <c r="AH135" s="587"/>
    </row>
    <row r="136" spans="1:34" s="522" customFormat="1" ht="15" customHeight="1">
      <c r="A136" s="1203"/>
      <c r="B136" s="1203"/>
      <c r="C136" s="1203"/>
      <c r="D136" s="946"/>
      <c r="E136" s="946"/>
      <c r="F136" s="942"/>
      <c r="G136" s="942"/>
      <c r="H136" s="942"/>
      <c r="I136" s="938"/>
      <c r="J136" s="935"/>
      <c r="K136" s="945"/>
      <c r="L136" s="538"/>
      <c r="M136" s="550" t="s">
        <v>17</v>
      </c>
      <c r="N136" s="549"/>
      <c r="O136" s="545"/>
      <c r="P136" s="545"/>
      <c r="Q136" s="545"/>
      <c r="R136" s="573"/>
      <c r="S136" s="564"/>
      <c r="T136" s="563"/>
      <c r="U136" s="549"/>
      <c r="V136" s="564"/>
      <c r="W136" s="560"/>
      <c r="X136" s="587"/>
      <c r="Y136" s="587"/>
      <c r="Z136" s="587"/>
      <c r="AA136" s="587"/>
      <c r="AB136" s="587"/>
      <c r="AC136" s="587"/>
      <c r="AD136" s="587"/>
      <c r="AE136" s="587"/>
      <c r="AF136" s="587"/>
      <c r="AG136" s="587"/>
      <c r="AH136" s="587"/>
    </row>
    <row r="137" spans="1:34" s="522" customFormat="1" ht="15" customHeight="1">
      <c r="A137" s="1203"/>
      <c r="B137" s="1203"/>
      <c r="C137" s="946"/>
      <c r="D137" s="946"/>
      <c r="E137" s="946"/>
      <c r="F137" s="946"/>
      <c r="G137" s="951"/>
      <c r="H137" s="938"/>
      <c r="I137" s="949"/>
      <c r="J137" s="935"/>
      <c r="K137" s="950"/>
      <c r="L137" s="538"/>
      <c r="M137" s="549" t="s">
        <v>18</v>
      </c>
      <c r="N137" s="549"/>
      <c r="O137" s="545"/>
      <c r="P137" s="545"/>
      <c r="Q137" s="545"/>
      <c r="R137" s="573"/>
      <c r="S137" s="564"/>
      <c r="T137" s="563"/>
      <c r="U137" s="549"/>
      <c r="V137" s="564"/>
      <c r="W137" s="560"/>
      <c r="X137" s="587"/>
      <c r="Y137" s="587"/>
      <c r="Z137" s="587"/>
      <c r="AA137" s="587"/>
      <c r="AB137" s="587"/>
      <c r="AC137" s="587"/>
      <c r="AD137" s="587"/>
      <c r="AE137" s="587"/>
      <c r="AF137" s="587"/>
      <c r="AG137" s="587"/>
      <c r="AH137" s="587"/>
    </row>
    <row r="138" spans="1:34" s="522" customFormat="1" ht="15" customHeight="1">
      <c r="A138" s="1203"/>
      <c r="B138" s="946"/>
      <c r="C138" s="946"/>
      <c r="D138" s="946"/>
      <c r="E138" s="946"/>
      <c r="F138" s="946"/>
      <c r="G138" s="951"/>
      <c r="H138" s="938"/>
      <c r="I138" s="938"/>
      <c r="J138" s="935"/>
      <c r="K138" s="945"/>
      <c r="L138" s="538"/>
      <c r="M138" s="558" t="s">
        <v>19</v>
      </c>
      <c r="N138" s="549"/>
      <c r="O138" s="545"/>
      <c r="P138" s="545"/>
      <c r="Q138" s="545"/>
      <c r="R138" s="573"/>
      <c r="S138" s="564"/>
      <c r="T138" s="563"/>
      <c r="U138" s="549"/>
      <c r="V138" s="564"/>
      <c r="W138" s="560"/>
      <c r="X138" s="587"/>
      <c r="Y138" s="587"/>
      <c r="Z138" s="587"/>
      <c r="AA138" s="587"/>
      <c r="AB138" s="587"/>
      <c r="AC138" s="587"/>
      <c r="AD138" s="587"/>
      <c r="AE138" s="587"/>
      <c r="AF138" s="587"/>
      <c r="AG138" s="587"/>
      <c r="AH138" s="587"/>
    </row>
    <row r="139" spans="1:34" s="522" customFormat="1" ht="15" customHeight="1">
      <c r="A139" s="934"/>
      <c r="B139" s="934"/>
      <c r="C139" s="934"/>
      <c r="D139" s="934"/>
      <c r="E139" s="934"/>
      <c r="F139" s="934"/>
      <c r="G139" s="934"/>
      <c r="H139" s="934"/>
      <c r="I139" s="934"/>
      <c r="J139" s="934"/>
      <c r="K139" s="934"/>
      <c r="L139" s="492"/>
      <c r="M139" s="565" t="s">
        <v>309</v>
      </c>
      <c r="N139" s="549"/>
      <c r="O139" s="545"/>
      <c r="P139" s="545"/>
      <c r="Q139" s="545"/>
      <c r="R139" s="573"/>
      <c r="S139" s="564"/>
      <c r="T139" s="563"/>
      <c r="U139" s="549"/>
      <c r="V139" s="564"/>
      <c r="W139" s="560"/>
      <c r="X139" s="587"/>
      <c r="Y139" s="587"/>
      <c r="Z139" s="587"/>
      <c r="AA139" s="587"/>
      <c r="AB139" s="587"/>
      <c r="AC139" s="587"/>
      <c r="AD139" s="587"/>
      <c r="AE139" s="587"/>
      <c r="AF139" s="587"/>
      <c r="AG139" s="587"/>
      <c r="AH139" s="587"/>
    </row>
    <row r="140" spans="1:34" ht="17.100000000000001" customHeight="1">
      <c r="X140" s="204"/>
      <c r="Y140" s="204"/>
      <c r="Z140" s="204"/>
      <c r="AA140" s="204"/>
      <c r="AB140" s="204"/>
      <c r="AC140" s="204"/>
      <c r="AD140" s="204"/>
      <c r="AE140" s="204"/>
      <c r="AF140" s="204"/>
      <c r="AG140" s="204"/>
      <c r="AH140" s="204"/>
    </row>
    <row r="141" spans="1:34" s="35" customFormat="1" ht="17.100000000000001" customHeight="1">
      <c r="G141" s="35" t="s">
        <v>13</v>
      </c>
      <c r="I141" s="35" t="s">
        <v>183</v>
      </c>
      <c r="V141" s="158"/>
      <c r="X141" s="217"/>
      <c r="Y141" s="217"/>
      <c r="Z141" s="217"/>
      <c r="AA141" s="217"/>
      <c r="AB141" s="217"/>
      <c r="AC141" s="217"/>
      <c r="AD141" s="217"/>
      <c r="AE141" s="217"/>
      <c r="AF141" s="217"/>
      <c r="AG141" s="217"/>
      <c r="AH141" s="217"/>
    </row>
    <row r="142" spans="1:34" ht="17.100000000000001" customHeight="1">
      <c r="T142" s="122"/>
      <c r="U142" s="43"/>
      <c r="X142" s="204"/>
      <c r="Y142" s="204"/>
      <c r="Z142" s="204"/>
      <c r="AA142" s="204"/>
      <c r="AB142" s="204"/>
      <c r="AC142" s="204"/>
      <c r="AD142" s="204"/>
      <c r="AE142" s="204"/>
      <c r="AF142" s="204"/>
      <c r="AG142" s="204"/>
      <c r="AH142" s="204"/>
    </row>
    <row r="143" spans="1:34" s="523" customFormat="1" ht="22.5">
      <c r="A143" s="1203">
        <v>1</v>
      </c>
      <c r="B143" s="958"/>
      <c r="C143" s="958"/>
      <c r="D143" s="958"/>
      <c r="E143" s="959"/>
      <c r="F143" s="960"/>
      <c r="G143" s="960"/>
      <c r="H143" s="960"/>
      <c r="I143" s="961"/>
      <c r="J143" s="956"/>
      <c r="K143" s="963"/>
      <c r="L143" s="593">
        <f>mergeValue(A143)</f>
        <v>1</v>
      </c>
      <c r="M143" s="641" t="s">
        <v>20</v>
      </c>
      <c r="N143" s="580"/>
      <c r="O143" s="1245"/>
      <c r="P143" s="1245"/>
      <c r="Q143" s="1245"/>
      <c r="R143" s="1245"/>
      <c r="S143" s="1245"/>
      <c r="T143" s="1245"/>
      <c r="U143" s="1245"/>
      <c r="V143" s="1245"/>
      <c r="W143" s="630" t="s">
        <v>658</v>
      </c>
      <c r="X143" s="585"/>
      <c r="Y143" s="585"/>
      <c r="Z143" s="585"/>
      <c r="AA143" s="585"/>
      <c r="AB143" s="585"/>
      <c r="AC143" s="585"/>
      <c r="AD143" s="585"/>
      <c r="AE143" s="585"/>
      <c r="AF143" s="585"/>
      <c r="AG143" s="585"/>
      <c r="AH143" s="585"/>
    </row>
    <row r="144" spans="1:34" s="523" customFormat="1" ht="22.5">
      <c r="A144" s="1203"/>
      <c r="B144" s="1203">
        <v>1</v>
      </c>
      <c r="C144" s="958"/>
      <c r="D144" s="958"/>
      <c r="E144" s="960"/>
      <c r="F144" s="960"/>
      <c r="G144" s="960"/>
      <c r="H144" s="960"/>
      <c r="I144" s="955"/>
      <c r="J144" s="954"/>
      <c r="K144" s="957"/>
      <c r="L144" s="593" t="str">
        <f>mergeValue(A144) &amp;"."&amp; mergeValue(B144)</f>
        <v>1.1</v>
      </c>
      <c r="M144" s="546" t="s">
        <v>16</v>
      </c>
      <c r="N144" s="580"/>
      <c r="O144" s="1245"/>
      <c r="P144" s="1245"/>
      <c r="Q144" s="1245"/>
      <c r="R144" s="1245"/>
      <c r="S144" s="1245"/>
      <c r="T144" s="1245"/>
      <c r="U144" s="1245"/>
      <c r="V144" s="1245"/>
      <c r="W144" s="630" t="s">
        <v>477</v>
      </c>
      <c r="X144" s="585"/>
      <c r="Y144" s="585"/>
      <c r="Z144" s="585"/>
      <c r="AA144" s="585"/>
      <c r="AB144" s="585"/>
      <c r="AC144" s="585"/>
      <c r="AD144" s="585"/>
      <c r="AE144" s="585"/>
      <c r="AF144" s="585"/>
      <c r="AG144" s="585"/>
      <c r="AH144" s="585"/>
    </row>
    <row r="145" spans="1:35" s="523" customFormat="1" ht="22.5">
      <c r="A145" s="1203"/>
      <c r="B145" s="1203"/>
      <c r="C145" s="1203">
        <v>1</v>
      </c>
      <c r="D145" s="958"/>
      <c r="E145" s="960"/>
      <c r="F145" s="960"/>
      <c r="G145" s="960"/>
      <c r="H145" s="960"/>
      <c r="I145" s="962"/>
      <c r="J145" s="954"/>
      <c r="K145" s="957"/>
      <c r="L145" s="593" t="str">
        <f>mergeValue(A145) &amp;"."&amp; mergeValue(B145)&amp;"."&amp; mergeValue(C145)</f>
        <v>1.1.1</v>
      </c>
      <c r="M145" s="547" t="s">
        <v>7</v>
      </c>
      <c r="N145" s="580"/>
      <c r="O145" s="1245"/>
      <c r="P145" s="1245"/>
      <c r="Q145" s="1245"/>
      <c r="R145" s="1245"/>
      <c r="S145" s="1245"/>
      <c r="T145" s="1245"/>
      <c r="U145" s="1245"/>
      <c r="V145" s="1245"/>
      <c r="W145" s="630" t="s">
        <v>633</v>
      </c>
      <c r="X145" s="585"/>
      <c r="Y145" s="585"/>
      <c r="Z145" s="585"/>
      <c r="AA145" s="585"/>
      <c r="AB145" s="585"/>
      <c r="AC145" s="585"/>
      <c r="AD145" s="585"/>
      <c r="AE145" s="585"/>
      <c r="AF145" s="585"/>
      <c r="AG145" s="585"/>
      <c r="AH145" s="585"/>
    </row>
    <row r="146" spans="1:35" s="523" customFormat="1" ht="22.5">
      <c r="A146" s="1203"/>
      <c r="B146" s="1203"/>
      <c r="C146" s="1203"/>
      <c r="D146" s="1203">
        <v>1</v>
      </c>
      <c r="E146" s="960"/>
      <c r="F146" s="960"/>
      <c r="G146" s="960"/>
      <c r="H146" s="960"/>
      <c r="I146" s="962"/>
      <c r="J146" s="954"/>
      <c r="K146" s="957"/>
      <c r="L146" s="593" t="str">
        <f>mergeValue(A146) &amp;"."&amp; mergeValue(B146)&amp;"."&amp; mergeValue(C146)&amp;"."&amp; mergeValue(D146)</f>
        <v>1.1.1.1</v>
      </c>
      <c r="M146" s="548" t="s">
        <v>22</v>
      </c>
      <c r="N146" s="580"/>
      <c r="O146" s="1245"/>
      <c r="P146" s="1245"/>
      <c r="Q146" s="1245"/>
      <c r="R146" s="1245"/>
      <c r="S146" s="1245"/>
      <c r="T146" s="1245"/>
      <c r="U146" s="1245"/>
      <c r="V146" s="1245"/>
      <c r="W146" s="630" t="s">
        <v>634</v>
      </c>
      <c r="X146" s="585"/>
      <c r="Y146" s="585"/>
      <c r="Z146" s="585"/>
      <c r="AA146" s="585"/>
      <c r="AB146" s="585"/>
      <c r="AC146" s="585"/>
      <c r="AD146" s="585"/>
      <c r="AE146" s="585"/>
      <c r="AF146" s="585"/>
      <c r="AG146" s="585"/>
      <c r="AH146" s="585"/>
    </row>
    <row r="147" spans="1:35" s="523" customFormat="1" ht="11.25" hidden="1" customHeight="1">
      <c r="A147" s="1203"/>
      <c r="B147" s="1203"/>
      <c r="C147" s="1203"/>
      <c r="D147" s="1203"/>
      <c r="E147" s="1203">
        <v>1</v>
      </c>
      <c r="F147" s="960"/>
      <c r="G147" s="960"/>
      <c r="H147" s="958">
        <v>1</v>
      </c>
      <c r="I147" s="1203">
        <v>1</v>
      </c>
      <c r="J147" s="960"/>
      <c r="K147" s="965"/>
      <c r="L147" s="593"/>
      <c r="M147" s="554"/>
      <c r="N147" s="581"/>
      <c r="O147" s="631"/>
      <c r="P147" s="631"/>
      <c r="Q147" s="631"/>
      <c r="R147" s="631"/>
      <c r="S147" s="631"/>
      <c r="T147" s="631"/>
      <c r="U147" s="631"/>
      <c r="V147" s="508"/>
      <c r="W147" s="559"/>
      <c r="X147" s="585"/>
      <c r="Y147" s="585"/>
      <c r="Z147" s="585"/>
      <c r="AA147" s="585"/>
      <c r="AB147" s="585"/>
      <c r="AC147" s="585"/>
      <c r="AD147" s="585"/>
      <c r="AE147" s="585"/>
      <c r="AF147" s="585"/>
      <c r="AG147" s="585"/>
      <c r="AH147" s="585"/>
    </row>
    <row r="148" spans="1:35" s="523" customFormat="1" ht="90">
      <c r="A148" s="1203"/>
      <c r="B148" s="1203"/>
      <c r="C148" s="1203"/>
      <c r="D148" s="1203"/>
      <c r="E148" s="1203"/>
      <c r="F148" s="1203">
        <v>1</v>
      </c>
      <c r="G148" s="958"/>
      <c r="H148" s="958"/>
      <c r="I148" s="1203"/>
      <c r="J148" s="1203">
        <v>1</v>
      </c>
      <c r="K148" s="966"/>
      <c r="L148" s="593" t="str">
        <f>mergeValue(A148) &amp;"."&amp; mergeValue(B148)&amp;"."&amp; mergeValue(C148)&amp;"."&amp; mergeValue(D148)&amp;"."&amp;  mergeValue(F148)</f>
        <v>1.1.1.1.1</v>
      </c>
      <c r="M148" s="555" t="s">
        <v>10</v>
      </c>
      <c r="N148" s="581"/>
      <c r="O148" s="1205"/>
      <c r="P148" s="1205"/>
      <c r="Q148" s="1205"/>
      <c r="R148" s="1205"/>
      <c r="S148" s="1205"/>
      <c r="T148" s="1205"/>
      <c r="U148" s="1205"/>
      <c r="V148" s="1205"/>
      <c r="W148" s="630" t="s">
        <v>635</v>
      </c>
      <c r="X148" s="585"/>
      <c r="Y148" s="589" t="str">
        <f>strCheckUnique(Z148:Z151)</f>
        <v/>
      </c>
      <c r="Z148" s="585"/>
      <c r="AA148" s="589"/>
      <c r="AB148" s="585"/>
      <c r="AC148" s="585"/>
      <c r="AD148" s="585"/>
      <c r="AE148" s="585"/>
      <c r="AF148" s="585"/>
      <c r="AG148" s="585"/>
      <c r="AH148" s="585"/>
    </row>
    <row r="149" spans="1:35" s="523" customFormat="1" ht="188.25" customHeight="1">
      <c r="A149" s="1203"/>
      <c r="B149" s="1203"/>
      <c r="C149" s="1203"/>
      <c r="D149" s="1203"/>
      <c r="E149" s="1203"/>
      <c r="F149" s="1203"/>
      <c r="G149" s="958">
        <v>1</v>
      </c>
      <c r="H149" s="958"/>
      <c r="I149" s="1203"/>
      <c r="J149" s="1203"/>
      <c r="K149" s="966">
        <v>1</v>
      </c>
      <c r="L149" s="593" t="str">
        <f>mergeValue(A149) &amp;"."&amp; mergeValue(B149)&amp;"."&amp; mergeValue(C149)&amp;"."&amp; mergeValue(D149)&amp;"."&amp; mergeValue(F149)&amp;"."&amp; mergeValue(G149)</f>
        <v>1.1.1.1.1.1</v>
      </c>
      <c r="M149" s="1069"/>
      <c r="N149" s="586"/>
      <c r="O149" s="562"/>
      <c r="P149" s="562"/>
      <c r="Q149" s="1094"/>
      <c r="R149" s="1238"/>
      <c r="S149" s="1210" t="s">
        <v>84</v>
      </c>
      <c r="T149" s="1238"/>
      <c r="U149" s="1210" t="s">
        <v>85</v>
      </c>
      <c r="V149" s="578"/>
      <c r="W149" s="1202" t="s">
        <v>659</v>
      </c>
      <c r="X149" s="585" t="str">
        <f>strCheckDate(O150:V150)</f>
        <v/>
      </c>
      <c r="Y149" s="589"/>
      <c r="Z149" s="589" t="str">
        <f>IF(M149="","",M149 )</f>
        <v/>
      </c>
      <c r="AA149" s="589"/>
      <c r="AB149" s="589"/>
      <c r="AC149" s="589"/>
      <c r="AD149" s="585"/>
      <c r="AE149" s="585"/>
      <c r="AF149" s="585"/>
      <c r="AG149" s="585"/>
      <c r="AH149" s="585"/>
    </row>
    <row r="150" spans="1:35" s="523" customFormat="1" ht="0.2" customHeight="1">
      <c r="A150" s="1203"/>
      <c r="B150" s="1203"/>
      <c r="C150" s="1203"/>
      <c r="D150" s="1203"/>
      <c r="E150" s="1203"/>
      <c r="F150" s="1203"/>
      <c r="G150" s="958"/>
      <c r="H150" s="958"/>
      <c r="I150" s="1203"/>
      <c r="J150" s="1203"/>
      <c r="K150" s="966"/>
      <c r="L150" s="600"/>
      <c r="M150" s="646"/>
      <c r="N150" s="586"/>
      <c r="O150" s="562"/>
      <c r="P150" s="562"/>
      <c r="Q150" s="584" t="str">
        <f>R149 &amp; "-" &amp; T149</f>
        <v>-</v>
      </c>
      <c r="R150" s="1209"/>
      <c r="S150" s="1210"/>
      <c r="T150" s="1209"/>
      <c r="U150" s="1210"/>
      <c r="V150" s="578"/>
      <c r="W150" s="1202"/>
      <c r="X150" s="585"/>
      <c r="Y150" s="585"/>
      <c r="Z150" s="585"/>
      <c r="AA150" s="585"/>
      <c r="AB150" s="585"/>
      <c r="AC150" s="585"/>
      <c r="AD150" s="585"/>
      <c r="AE150" s="585"/>
      <c r="AF150" s="585"/>
      <c r="AG150" s="585"/>
      <c r="AH150" s="585"/>
    </row>
    <row r="151" spans="1:35" s="522" customFormat="1" ht="15" customHeight="1">
      <c r="A151" s="1203"/>
      <c r="B151" s="1203"/>
      <c r="C151" s="1203"/>
      <c r="D151" s="1203"/>
      <c r="E151" s="1203"/>
      <c r="F151" s="1203"/>
      <c r="G151" s="960"/>
      <c r="H151" s="958"/>
      <c r="I151" s="1203"/>
      <c r="J151" s="1203"/>
      <c r="K151" s="965"/>
      <c r="L151" s="538"/>
      <c r="M151" s="556" t="s">
        <v>25</v>
      </c>
      <c r="N151" s="551"/>
      <c r="O151" s="545"/>
      <c r="P151" s="545"/>
      <c r="Q151" s="545"/>
      <c r="R151" s="573"/>
      <c r="S151" s="564"/>
      <c r="T151" s="563"/>
      <c r="U151" s="551"/>
      <c r="V151" s="560"/>
      <c r="W151" s="1202"/>
      <c r="X151" s="587"/>
      <c r="Y151" s="587"/>
      <c r="Z151" s="587"/>
      <c r="AA151" s="587"/>
      <c r="AB151" s="587"/>
      <c r="AC151" s="587"/>
      <c r="AD151" s="587"/>
      <c r="AE151" s="587"/>
      <c r="AF151" s="587"/>
      <c r="AG151" s="587"/>
      <c r="AH151" s="587"/>
    </row>
    <row r="152" spans="1:35" s="522" customFormat="1" ht="15" customHeight="1">
      <c r="A152" s="1203"/>
      <c r="B152" s="1203"/>
      <c r="C152" s="1203"/>
      <c r="D152" s="1203"/>
      <c r="E152" s="1203"/>
      <c r="F152" s="960"/>
      <c r="G152" s="960"/>
      <c r="H152" s="958"/>
      <c r="I152" s="1203"/>
      <c r="J152" s="960"/>
      <c r="K152" s="965"/>
      <c r="L152" s="538"/>
      <c r="M152" s="551" t="s">
        <v>11</v>
      </c>
      <c r="N152" s="550"/>
      <c r="O152" s="545"/>
      <c r="P152" s="545"/>
      <c r="Q152" s="545"/>
      <c r="R152" s="573"/>
      <c r="S152" s="564"/>
      <c r="T152" s="563"/>
      <c r="U152" s="550"/>
      <c r="V152" s="564"/>
      <c r="W152" s="560"/>
      <c r="X152" s="587"/>
      <c r="Y152" s="587"/>
      <c r="Z152" s="587"/>
      <c r="AA152" s="587"/>
      <c r="AB152" s="587"/>
      <c r="AC152" s="587"/>
      <c r="AD152" s="587"/>
      <c r="AE152" s="587"/>
      <c r="AF152" s="587"/>
      <c r="AG152" s="587"/>
      <c r="AH152" s="587"/>
    </row>
    <row r="153" spans="1:35" s="522" customFormat="1" ht="15" hidden="1" customHeight="1">
      <c r="A153" s="1203"/>
      <c r="B153" s="1203"/>
      <c r="C153" s="1203"/>
      <c r="D153" s="1203"/>
      <c r="E153" s="964"/>
      <c r="F153" s="960"/>
      <c r="G153" s="960"/>
      <c r="H153" s="960"/>
      <c r="I153" s="956"/>
      <c r="J153" s="953"/>
      <c r="K153" s="963"/>
      <c r="L153" s="538"/>
      <c r="M153" s="551"/>
      <c r="N153" s="551"/>
      <c r="O153" s="551"/>
      <c r="P153" s="551"/>
      <c r="Q153" s="551"/>
      <c r="R153" s="551"/>
      <c r="S153" s="551"/>
      <c r="T153" s="551"/>
      <c r="U153" s="551"/>
      <c r="V153" s="564"/>
      <c r="W153" s="560"/>
      <c r="X153" s="587"/>
      <c r="Y153" s="587"/>
      <c r="Z153" s="587"/>
      <c r="AA153" s="587"/>
      <c r="AB153" s="587"/>
      <c r="AC153" s="587"/>
      <c r="AD153" s="587"/>
      <c r="AE153" s="587"/>
      <c r="AF153" s="587"/>
      <c r="AG153" s="587"/>
      <c r="AH153" s="587"/>
      <c r="AI153" s="587"/>
    </row>
    <row r="154" spans="1:35" s="522" customFormat="1" ht="15" customHeight="1">
      <c r="A154" s="1203"/>
      <c r="B154" s="1203"/>
      <c r="C154" s="1203"/>
      <c r="D154" s="964"/>
      <c r="E154" s="964"/>
      <c r="F154" s="960"/>
      <c r="G154" s="960"/>
      <c r="H154" s="960"/>
      <c r="I154" s="956"/>
      <c r="J154" s="953"/>
      <c r="K154" s="963"/>
      <c r="L154" s="538"/>
      <c r="M154" s="550" t="s">
        <v>17</v>
      </c>
      <c r="N154" s="549"/>
      <c r="O154" s="545"/>
      <c r="P154" s="545"/>
      <c r="Q154" s="545"/>
      <c r="R154" s="573"/>
      <c r="S154" s="564"/>
      <c r="T154" s="563"/>
      <c r="U154" s="549"/>
      <c r="V154" s="564"/>
      <c r="W154" s="560"/>
      <c r="X154" s="587"/>
      <c r="Y154" s="587"/>
      <c r="Z154" s="587"/>
      <c r="AA154" s="587"/>
      <c r="AB154" s="587"/>
      <c r="AC154" s="587"/>
      <c r="AD154" s="587"/>
      <c r="AE154" s="587"/>
      <c r="AF154" s="587"/>
      <c r="AG154" s="587"/>
      <c r="AH154" s="587"/>
    </row>
    <row r="155" spans="1:35" s="522" customFormat="1" ht="15" customHeight="1">
      <c r="A155" s="1203"/>
      <c r="B155" s="1203"/>
      <c r="C155" s="964"/>
      <c r="D155" s="964"/>
      <c r="E155" s="964"/>
      <c r="F155" s="964"/>
      <c r="G155" s="969"/>
      <c r="H155" s="956"/>
      <c r="I155" s="967"/>
      <c r="J155" s="953"/>
      <c r="K155" s="968"/>
      <c r="L155" s="538"/>
      <c r="M155" s="549" t="s">
        <v>18</v>
      </c>
      <c r="N155" s="549"/>
      <c r="O155" s="545"/>
      <c r="P155" s="545"/>
      <c r="Q155" s="545"/>
      <c r="R155" s="573"/>
      <c r="S155" s="564"/>
      <c r="T155" s="563"/>
      <c r="U155" s="549"/>
      <c r="V155" s="564"/>
      <c r="W155" s="560"/>
      <c r="X155" s="587"/>
      <c r="Y155" s="587"/>
      <c r="Z155" s="587"/>
      <c r="AA155" s="587"/>
      <c r="AB155" s="587"/>
      <c r="AC155" s="587"/>
      <c r="AD155" s="587"/>
      <c r="AE155" s="587"/>
      <c r="AF155" s="587"/>
      <c r="AG155" s="587"/>
      <c r="AH155" s="587"/>
    </row>
    <row r="156" spans="1:35" s="522" customFormat="1" ht="15" customHeight="1">
      <c r="A156" s="1203"/>
      <c r="B156" s="964"/>
      <c r="C156" s="964"/>
      <c r="D156" s="964"/>
      <c r="E156" s="964"/>
      <c r="F156" s="964"/>
      <c r="G156" s="969"/>
      <c r="H156" s="956"/>
      <c r="I156" s="956"/>
      <c r="J156" s="953"/>
      <c r="K156" s="963"/>
      <c r="L156" s="538"/>
      <c r="M156" s="558" t="s">
        <v>19</v>
      </c>
      <c r="N156" s="549"/>
      <c r="O156" s="545"/>
      <c r="P156" s="545"/>
      <c r="Q156" s="545"/>
      <c r="R156" s="573"/>
      <c r="S156" s="564"/>
      <c r="T156" s="563"/>
      <c r="U156" s="549"/>
      <c r="V156" s="564"/>
      <c r="W156" s="560"/>
      <c r="X156" s="587"/>
      <c r="Y156" s="587"/>
      <c r="Z156" s="587"/>
      <c r="AA156" s="587"/>
      <c r="AB156" s="587"/>
      <c r="AC156" s="587"/>
      <c r="AD156" s="587"/>
      <c r="AE156" s="587"/>
      <c r="AF156" s="587"/>
      <c r="AG156" s="587"/>
      <c r="AH156" s="587"/>
    </row>
    <row r="157" spans="1:35" s="522" customFormat="1" ht="15" customHeight="1">
      <c r="A157" s="952"/>
      <c r="B157" s="952"/>
      <c r="C157" s="952"/>
      <c r="D157" s="952"/>
      <c r="E157" s="952"/>
      <c r="F157" s="952"/>
      <c r="G157" s="952"/>
      <c r="H157" s="952"/>
      <c r="I157" s="952"/>
      <c r="J157" s="952"/>
      <c r="K157" s="952"/>
      <c r="L157" s="538"/>
      <c r="M157" s="565" t="s">
        <v>309</v>
      </c>
      <c r="N157" s="549"/>
      <c r="O157" s="545"/>
      <c r="P157" s="545"/>
      <c r="Q157" s="545"/>
      <c r="R157" s="573"/>
      <c r="S157" s="564"/>
      <c r="T157" s="563"/>
      <c r="U157" s="549"/>
      <c r="V157" s="564"/>
      <c r="W157" s="560"/>
      <c r="X157" s="587"/>
      <c r="Y157" s="587"/>
      <c r="Z157" s="587"/>
      <c r="AA157" s="587"/>
      <c r="AB157" s="587"/>
      <c r="AC157" s="587"/>
      <c r="AD157" s="587"/>
      <c r="AE157" s="587"/>
      <c r="AF157" s="587"/>
      <c r="AG157" s="587"/>
      <c r="AH157" s="587"/>
    </row>
    <row r="158" spans="1:35" ht="17.100000000000001" customHeight="1">
      <c r="X158" s="204"/>
      <c r="Y158" s="204"/>
      <c r="Z158" s="204"/>
      <c r="AA158" s="204"/>
      <c r="AB158" s="204"/>
      <c r="AC158" s="204"/>
      <c r="AD158" s="204"/>
      <c r="AE158" s="204"/>
      <c r="AF158" s="204"/>
      <c r="AG158" s="204"/>
      <c r="AH158" s="204"/>
    </row>
    <row r="159" spans="1:35" s="35" customFormat="1" ht="17.100000000000001" customHeight="1">
      <c r="G159" s="35" t="s">
        <v>13</v>
      </c>
      <c r="I159" s="35" t="s">
        <v>184</v>
      </c>
      <c r="V159" s="158"/>
      <c r="X159" s="217"/>
      <c r="Y159" s="217"/>
      <c r="Z159" s="217"/>
      <c r="AA159" s="217"/>
      <c r="AB159" s="217"/>
      <c r="AC159" s="217"/>
      <c r="AD159" s="217"/>
      <c r="AE159" s="217"/>
      <c r="AF159" s="217"/>
      <c r="AG159" s="217"/>
      <c r="AH159" s="217"/>
    </row>
    <row r="160" spans="1:35" ht="17.100000000000001" customHeight="1">
      <c r="T160" s="122"/>
      <c r="U160" s="43"/>
      <c r="X160" s="204"/>
      <c r="Y160" s="204"/>
      <c r="Z160" s="204"/>
      <c r="AA160" s="204"/>
      <c r="AB160" s="204"/>
      <c r="AC160" s="204"/>
      <c r="AD160" s="204"/>
      <c r="AE160" s="204"/>
      <c r="AF160" s="204"/>
      <c r="AG160" s="204"/>
      <c r="AH160" s="204"/>
    </row>
    <row r="161" spans="1:33" s="523" customFormat="1" ht="22.5">
      <c r="A161" s="1203">
        <v>1</v>
      </c>
      <c r="B161" s="901"/>
      <c r="C161" s="901"/>
      <c r="D161" s="901"/>
      <c r="E161" s="902"/>
      <c r="F161" s="903"/>
      <c r="G161" s="903"/>
      <c r="H161" s="903"/>
      <c r="I161" s="904"/>
      <c r="J161" s="899"/>
      <c r="K161" s="906"/>
      <c r="L161" s="593">
        <f>mergeValue(A161)</f>
        <v>1</v>
      </c>
      <c r="M161" s="641" t="s">
        <v>20</v>
      </c>
      <c r="N161" s="580"/>
      <c r="O161" s="1296"/>
      <c r="P161" s="1297"/>
      <c r="Q161" s="1297"/>
      <c r="R161" s="1297"/>
      <c r="S161" s="1297"/>
      <c r="T161" s="1297"/>
      <c r="U161" s="1297"/>
      <c r="V161" s="1298"/>
      <c r="W161" s="630" t="s">
        <v>476</v>
      </c>
      <c r="X161" s="585"/>
      <c r="Y161" s="585"/>
      <c r="Z161" s="585"/>
      <c r="AA161" s="585"/>
      <c r="AB161" s="585"/>
      <c r="AC161" s="585"/>
      <c r="AD161" s="585"/>
      <c r="AE161" s="585"/>
      <c r="AF161" s="585"/>
      <c r="AG161" s="585"/>
    </row>
    <row r="162" spans="1:33" s="523" customFormat="1" ht="22.5">
      <c r="A162" s="1203"/>
      <c r="B162" s="1203">
        <v>1</v>
      </c>
      <c r="C162" s="901"/>
      <c r="D162" s="901"/>
      <c r="E162" s="903"/>
      <c r="F162" s="903"/>
      <c r="G162" s="903"/>
      <c r="H162" s="903"/>
      <c r="I162" s="898"/>
      <c r="J162" s="897"/>
      <c r="K162" s="900"/>
      <c r="L162" s="593" t="str">
        <f>mergeValue(A162) &amp;"."&amp; mergeValue(B162)</f>
        <v>1.1</v>
      </c>
      <c r="M162" s="546" t="s">
        <v>16</v>
      </c>
      <c r="N162" s="580"/>
      <c r="O162" s="1296"/>
      <c r="P162" s="1297"/>
      <c r="Q162" s="1297"/>
      <c r="R162" s="1297"/>
      <c r="S162" s="1297"/>
      <c r="T162" s="1297"/>
      <c r="U162" s="1297"/>
      <c r="V162" s="1298"/>
      <c r="W162" s="630" t="s">
        <v>477</v>
      </c>
      <c r="X162" s="585"/>
      <c r="Y162" s="585"/>
      <c r="Z162" s="585"/>
      <c r="AA162" s="585"/>
      <c r="AB162" s="585"/>
      <c r="AC162" s="585"/>
      <c r="AD162" s="585"/>
      <c r="AE162" s="585"/>
      <c r="AF162" s="585"/>
      <c r="AG162" s="585"/>
    </row>
    <row r="163" spans="1:33" s="523" customFormat="1" ht="22.5">
      <c r="A163" s="1203"/>
      <c r="B163" s="1203"/>
      <c r="C163" s="1203">
        <v>1</v>
      </c>
      <c r="D163" s="901"/>
      <c r="E163" s="903"/>
      <c r="F163" s="903"/>
      <c r="G163" s="903"/>
      <c r="H163" s="903"/>
      <c r="I163" s="905"/>
      <c r="J163" s="897"/>
      <c r="K163" s="900"/>
      <c r="L163" s="593" t="str">
        <f>mergeValue(A163) &amp;"."&amp; mergeValue(B163)&amp;"."&amp; mergeValue(C163)</f>
        <v>1.1.1</v>
      </c>
      <c r="M163" s="547" t="s">
        <v>7</v>
      </c>
      <c r="N163" s="580"/>
      <c r="O163" s="1296"/>
      <c r="P163" s="1297"/>
      <c r="Q163" s="1297"/>
      <c r="R163" s="1297"/>
      <c r="S163" s="1297"/>
      <c r="T163" s="1297"/>
      <c r="U163" s="1297"/>
      <c r="V163" s="1298"/>
      <c r="W163" s="630" t="s">
        <v>633</v>
      </c>
      <c r="X163" s="585"/>
      <c r="Y163" s="585"/>
      <c r="Z163" s="585"/>
      <c r="AA163" s="585"/>
      <c r="AB163" s="585"/>
      <c r="AC163" s="585"/>
      <c r="AD163" s="585"/>
      <c r="AE163" s="585"/>
      <c r="AF163" s="585"/>
      <c r="AG163" s="585"/>
    </row>
    <row r="164" spans="1:33" s="523" customFormat="1" ht="22.5">
      <c r="A164" s="1203"/>
      <c r="B164" s="1203"/>
      <c r="C164" s="1203"/>
      <c r="D164" s="1203">
        <v>1</v>
      </c>
      <c r="E164" s="903"/>
      <c r="F164" s="903"/>
      <c r="G164" s="903"/>
      <c r="H164" s="903"/>
      <c r="I164" s="905"/>
      <c r="J164" s="897"/>
      <c r="K164" s="900"/>
      <c r="L164" s="593" t="str">
        <f>mergeValue(A164) &amp;"."&amp; mergeValue(B164)&amp;"."&amp; mergeValue(C164)&amp;"."&amp; mergeValue(D164)</f>
        <v>1.1.1.1</v>
      </c>
      <c r="M164" s="548" t="s">
        <v>22</v>
      </c>
      <c r="N164" s="580"/>
      <c r="O164" s="1296"/>
      <c r="P164" s="1297"/>
      <c r="Q164" s="1297"/>
      <c r="R164" s="1297"/>
      <c r="S164" s="1297"/>
      <c r="T164" s="1297"/>
      <c r="U164" s="1297"/>
      <c r="V164" s="1298"/>
      <c r="W164" s="630" t="s">
        <v>634</v>
      </c>
      <c r="X164" s="585"/>
      <c r="Y164" s="585"/>
      <c r="Z164" s="585"/>
      <c r="AA164" s="585"/>
      <c r="AB164" s="585"/>
      <c r="AC164" s="585"/>
      <c r="AD164" s="585"/>
      <c r="AE164" s="585"/>
      <c r="AF164" s="585"/>
      <c r="AG164" s="585"/>
    </row>
    <row r="165" spans="1:33" s="523" customFormat="1" ht="101.25">
      <c r="A165" s="1203"/>
      <c r="B165" s="1203"/>
      <c r="C165" s="1203"/>
      <c r="D165" s="1203"/>
      <c r="E165" s="1203">
        <v>1</v>
      </c>
      <c r="F165" s="903"/>
      <c r="G165" s="903"/>
      <c r="H165" s="901">
        <v>1</v>
      </c>
      <c r="I165" s="1203">
        <v>1</v>
      </c>
      <c r="J165" s="903"/>
      <c r="K165" s="908"/>
      <c r="L165" s="593" t="str">
        <f>mergeValue(A165) &amp;"."&amp; mergeValue(B165)&amp;"."&amp; mergeValue(C165)&amp;"."&amp; mergeValue(D165)&amp;"."&amp; mergeValue(E165)</f>
        <v>1.1.1.1.1</v>
      </c>
      <c r="M165" s="554" t="s">
        <v>9</v>
      </c>
      <c r="N165" s="581"/>
      <c r="O165" s="1206"/>
      <c r="P165" s="1207"/>
      <c r="Q165" s="1207"/>
      <c r="R165" s="1207"/>
      <c r="S165" s="1207"/>
      <c r="T165" s="1207"/>
      <c r="U165" s="1207"/>
      <c r="V165" s="1208"/>
      <c r="W165" s="630" t="s">
        <v>638</v>
      </c>
      <c r="X165" s="585"/>
      <c r="Y165" s="585"/>
      <c r="Z165" s="585"/>
      <c r="AA165" s="585"/>
      <c r="AB165" s="585"/>
      <c r="AC165" s="585"/>
      <c r="AD165" s="585"/>
      <c r="AE165" s="585"/>
      <c r="AF165" s="585"/>
      <c r="AG165" s="585"/>
    </row>
    <row r="166" spans="1:33" s="523" customFormat="1" ht="90">
      <c r="A166" s="1203"/>
      <c r="B166" s="1203"/>
      <c r="C166" s="1203"/>
      <c r="D166" s="1203"/>
      <c r="E166" s="1203"/>
      <c r="F166" s="1203">
        <v>1</v>
      </c>
      <c r="G166" s="901"/>
      <c r="H166" s="901"/>
      <c r="I166" s="1203"/>
      <c r="J166" s="1203">
        <v>1</v>
      </c>
      <c r="K166" s="909"/>
      <c r="L166" s="593" t="str">
        <f>mergeValue(A166) &amp;"."&amp; mergeValue(B166)&amp;"."&amp; mergeValue(C166)&amp;"."&amp; mergeValue(D166)&amp;"."&amp; mergeValue(E166)&amp;"."&amp; mergeValue(F166)</f>
        <v>1.1.1.1.1.1</v>
      </c>
      <c r="M166" s="555" t="s">
        <v>10</v>
      </c>
      <c r="N166" s="581"/>
      <c r="O166" s="1206"/>
      <c r="P166" s="1207"/>
      <c r="Q166" s="1207"/>
      <c r="R166" s="1207"/>
      <c r="S166" s="1207"/>
      <c r="T166" s="1207"/>
      <c r="U166" s="1207"/>
      <c r="V166" s="1208"/>
      <c r="W166" s="630" t="s">
        <v>636</v>
      </c>
      <c r="X166" s="585"/>
      <c r="Y166" s="589" t="str">
        <f>strCheckUnique(Z166:Z169)</f>
        <v/>
      </c>
      <c r="Z166" s="585"/>
      <c r="AA166" s="589" t="str">
        <f>IF(O166="","",O166 &amp; ":_")</f>
        <v/>
      </c>
      <c r="AB166" s="585"/>
      <c r="AC166" s="585"/>
      <c r="AD166" s="585"/>
      <c r="AE166" s="585"/>
      <c r="AF166" s="585"/>
      <c r="AG166" s="585"/>
    </row>
    <row r="167" spans="1:33" s="523" customFormat="1" ht="188.25" customHeight="1">
      <c r="A167" s="1203"/>
      <c r="B167" s="1203"/>
      <c r="C167" s="1203"/>
      <c r="D167" s="1203"/>
      <c r="E167" s="1203"/>
      <c r="F167" s="1203"/>
      <c r="G167" s="901">
        <v>1</v>
      </c>
      <c r="H167" s="901"/>
      <c r="I167" s="1203"/>
      <c r="J167" s="1203"/>
      <c r="K167" s="909">
        <v>1</v>
      </c>
      <c r="L167" s="593" t="str">
        <f>mergeValue(A167) &amp;"."&amp; mergeValue(B167)&amp;"."&amp; mergeValue(C167)&amp;"."&amp; mergeValue(D167)&amp;"."&amp; mergeValue(E167)&amp;"."&amp; mergeValue(F167)&amp;"."&amp; mergeValue(G167)</f>
        <v>1.1.1.1.1.1.1</v>
      </c>
      <c r="M167" s="1069"/>
      <c r="N167" s="586"/>
      <c r="O167" s="1078"/>
      <c r="P167" s="562"/>
      <c r="Q167" s="562"/>
      <c r="R167" s="1238"/>
      <c r="S167" s="1210" t="s">
        <v>84</v>
      </c>
      <c r="T167" s="1238"/>
      <c r="U167" s="1210" t="s">
        <v>84</v>
      </c>
      <c r="V167" s="578"/>
      <c r="W167" s="1202" t="s">
        <v>656</v>
      </c>
      <c r="X167" s="585" t="str">
        <f>strCheckDate(O168:V168)</f>
        <v/>
      </c>
      <c r="Y167" s="589"/>
      <c r="Z167" s="589" t="str">
        <f>IF(M167="","",M167 )</f>
        <v/>
      </c>
      <c r="AA167" s="589"/>
      <c r="AB167" s="589"/>
      <c r="AC167" s="589"/>
      <c r="AD167" s="585"/>
      <c r="AE167" s="585"/>
      <c r="AF167" s="585"/>
      <c r="AG167" s="585"/>
    </row>
    <row r="168" spans="1:33" s="523" customFormat="1" ht="11.25" hidden="1" customHeight="1">
      <c r="A168" s="1203"/>
      <c r="B168" s="1203"/>
      <c r="C168" s="1203"/>
      <c r="D168" s="1203"/>
      <c r="E168" s="1203"/>
      <c r="F168" s="1203"/>
      <c r="G168" s="901"/>
      <c r="H168" s="901"/>
      <c r="I168" s="1203"/>
      <c r="J168" s="1203"/>
      <c r="K168" s="909"/>
      <c r="L168" s="600"/>
      <c r="M168" s="646"/>
      <c r="N168" s="586"/>
      <c r="O168" s="584"/>
      <c r="P168" s="562"/>
      <c r="Q168" s="584" t="str">
        <f>R167 &amp; "-" &amp; T167</f>
        <v>-</v>
      </c>
      <c r="R168" s="1209"/>
      <c r="S168" s="1210"/>
      <c r="T168" s="1209"/>
      <c r="U168" s="1210"/>
      <c r="V168" s="578"/>
      <c r="W168" s="1202"/>
      <c r="X168" s="585"/>
      <c r="Y168" s="585"/>
      <c r="Z168" s="585"/>
      <c r="AA168" s="585"/>
      <c r="AB168" s="585"/>
      <c r="AC168" s="585"/>
      <c r="AD168" s="585"/>
      <c r="AE168" s="585"/>
      <c r="AF168" s="585"/>
      <c r="AG168" s="585"/>
    </row>
    <row r="169" spans="1:33" s="522" customFormat="1" ht="15" customHeight="1">
      <c r="A169" s="1203"/>
      <c r="B169" s="1203"/>
      <c r="C169" s="1203"/>
      <c r="D169" s="1203"/>
      <c r="E169" s="1203"/>
      <c r="F169" s="1203"/>
      <c r="G169" s="903"/>
      <c r="H169" s="901"/>
      <c r="I169" s="1203"/>
      <c r="J169" s="1203"/>
      <c r="K169" s="908"/>
      <c r="L169" s="538"/>
      <c r="M169" s="557" t="s">
        <v>25</v>
      </c>
      <c r="N169" s="551"/>
      <c r="O169" s="545"/>
      <c r="P169" s="545"/>
      <c r="Q169" s="545"/>
      <c r="R169" s="573"/>
      <c r="S169" s="564"/>
      <c r="T169" s="563"/>
      <c r="U169" s="551"/>
      <c r="V169" s="560"/>
      <c r="W169" s="1202"/>
      <c r="X169" s="587"/>
      <c r="Y169" s="587"/>
      <c r="Z169" s="587"/>
      <c r="AA169" s="587"/>
      <c r="AB169" s="587"/>
      <c r="AC169" s="587"/>
      <c r="AD169" s="587"/>
      <c r="AE169" s="587"/>
      <c r="AF169" s="587"/>
      <c r="AG169" s="587"/>
    </row>
    <row r="170" spans="1:33" s="522" customFormat="1" ht="15" customHeight="1">
      <c r="A170" s="1203"/>
      <c r="B170" s="1203"/>
      <c r="C170" s="1203"/>
      <c r="D170" s="1203"/>
      <c r="E170" s="1203"/>
      <c r="F170" s="903"/>
      <c r="G170" s="903"/>
      <c r="H170" s="901"/>
      <c r="I170" s="1203"/>
      <c r="J170" s="903"/>
      <c r="K170" s="908"/>
      <c r="L170" s="538"/>
      <c r="M170" s="556" t="s">
        <v>11</v>
      </c>
      <c r="N170" s="550"/>
      <c r="O170" s="545"/>
      <c r="P170" s="545"/>
      <c r="Q170" s="545"/>
      <c r="R170" s="573"/>
      <c r="S170" s="564"/>
      <c r="T170" s="563"/>
      <c r="U170" s="550"/>
      <c r="V170" s="564"/>
      <c r="W170" s="560"/>
      <c r="X170" s="587"/>
      <c r="Y170" s="587"/>
      <c r="Z170" s="587"/>
      <c r="AA170" s="587"/>
      <c r="AB170" s="587"/>
      <c r="AC170" s="587"/>
      <c r="AD170" s="587"/>
      <c r="AE170" s="587"/>
      <c r="AF170" s="587"/>
      <c r="AG170" s="587"/>
    </row>
    <row r="171" spans="1:33" s="522" customFormat="1" ht="15" customHeight="1">
      <c r="A171" s="1203"/>
      <c r="B171" s="1203"/>
      <c r="C171" s="1203"/>
      <c r="D171" s="1203"/>
      <c r="E171" s="907"/>
      <c r="F171" s="903"/>
      <c r="G171" s="903"/>
      <c r="H171" s="903"/>
      <c r="I171" s="899"/>
      <c r="J171" s="896"/>
      <c r="K171" s="906"/>
      <c r="L171" s="538"/>
      <c r="M171" s="551" t="s">
        <v>12</v>
      </c>
      <c r="N171" s="549"/>
      <c r="O171" s="545"/>
      <c r="P171" s="545"/>
      <c r="Q171" s="545"/>
      <c r="R171" s="573"/>
      <c r="S171" s="564"/>
      <c r="T171" s="563"/>
      <c r="U171" s="549"/>
      <c r="V171" s="564"/>
      <c r="W171" s="560"/>
      <c r="X171" s="587"/>
      <c r="Y171" s="587"/>
      <c r="Z171" s="587"/>
      <c r="AA171" s="587"/>
      <c r="AB171" s="587"/>
      <c r="AC171" s="587"/>
      <c r="AD171" s="587"/>
      <c r="AE171" s="587"/>
      <c r="AF171" s="587"/>
      <c r="AG171" s="587"/>
    </row>
    <row r="172" spans="1:33" s="522" customFormat="1" ht="15" customHeight="1">
      <c r="A172" s="1203"/>
      <c r="B172" s="1203"/>
      <c r="C172" s="1203"/>
      <c r="D172" s="907"/>
      <c r="E172" s="907"/>
      <c r="F172" s="903"/>
      <c r="G172" s="903"/>
      <c r="H172" s="903"/>
      <c r="I172" s="899"/>
      <c r="J172" s="896"/>
      <c r="K172" s="906"/>
      <c r="L172" s="538"/>
      <c r="M172" s="550" t="s">
        <v>17</v>
      </c>
      <c r="N172" s="549"/>
      <c r="O172" s="545"/>
      <c r="P172" s="545"/>
      <c r="Q172" s="545"/>
      <c r="R172" s="573"/>
      <c r="S172" s="564"/>
      <c r="T172" s="563"/>
      <c r="U172" s="549"/>
      <c r="V172" s="564"/>
      <c r="W172" s="560"/>
      <c r="X172" s="587"/>
      <c r="Y172" s="587"/>
      <c r="Z172" s="587"/>
      <c r="AA172" s="587"/>
      <c r="AB172" s="587"/>
      <c r="AC172" s="587"/>
      <c r="AD172" s="587"/>
      <c r="AE172" s="587"/>
      <c r="AF172" s="587"/>
      <c r="AG172" s="587"/>
    </row>
    <row r="173" spans="1:33" s="522" customFormat="1" ht="15" customHeight="1">
      <c r="A173" s="1203"/>
      <c r="B173" s="1203"/>
      <c r="C173" s="907"/>
      <c r="D173" s="907"/>
      <c r="E173" s="907"/>
      <c r="F173" s="907"/>
      <c r="G173" s="912"/>
      <c r="H173" s="899"/>
      <c r="I173" s="910"/>
      <c r="J173" s="896"/>
      <c r="K173" s="911"/>
      <c r="L173" s="538"/>
      <c r="M173" s="549" t="s">
        <v>18</v>
      </c>
      <c r="N173" s="549"/>
      <c r="O173" s="545"/>
      <c r="P173" s="545"/>
      <c r="Q173" s="545"/>
      <c r="R173" s="573"/>
      <c r="S173" s="564"/>
      <c r="T173" s="563"/>
      <c r="U173" s="549"/>
      <c r="V173" s="564"/>
      <c r="W173" s="560"/>
      <c r="X173" s="587"/>
      <c r="Y173" s="587"/>
      <c r="Z173" s="587"/>
      <c r="AA173" s="587"/>
      <c r="AB173" s="587"/>
      <c r="AC173" s="587"/>
      <c r="AD173" s="587"/>
      <c r="AE173" s="587"/>
      <c r="AF173" s="587"/>
      <c r="AG173" s="587"/>
    </row>
    <row r="174" spans="1:33" s="522" customFormat="1" ht="15" customHeight="1">
      <c r="A174" s="1203"/>
      <c r="B174" s="907"/>
      <c r="C174" s="907"/>
      <c r="D174" s="907"/>
      <c r="E174" s="907"/>
      <c r="F174" s="907"/>
      <c r="G174" s="912"/>
      <c r="H174" s="899"/>
      <c r="I174" s="899"/>
      <c r="J174" s="896"/>
      <c r="K174" s="906"/>
      <c r="L174" s="538"/>
      <c r="M174" s="558" t="s">
        <v>19</v>
      </c>
      <c r="N174" s="549"/>
      <c r="O174" s="545"/>
      <c r="P174" s="545"/>
      <c r="Q174" s="545"/>
      <c r="R174" s="573"/>
      <c r="S174" s="564"/>
      <c r="T174" s="563"/>
      <c r="U174" s="549"/>
      <c r="V174" s="564"/>
      <c r="W174" s="560"/>
      <c r="X174" s="587"/>
      <c r="Y174" s="587"/>
      <c r="Z174" s="587"/>
      <c r="AA174" s="587"/>
      <c r="AB174" s="587"/>
      <c r="AC174" s="587"/>
      <c r="AD174" s="587"/>
      <c r="AE174" s="587"/>
      <c r="AF174" s="587"/>
      <c r="AG174" s="587"/>
    </row>
    <row r="175" spans="1:33" s="522" customFormat="1" ht="15" customHeight="1">
      <c r="A175" s="895"/>
      <c r="B175" s="895"/>
      <c r="C175" s="895"/>
      <c r="D175" s="895"/>
      <c r="E175" s="895"/>
      <c r="F175" s="895"/>
      <c r="G175" s="895"/>
      <c r="H175" s="895"/>
      <c r="I175" s="895"/>
      <c r="J175" s="895"/>
      <c r="K175" s="895"/>
      <c r="L175" s="538"/>
      <c r="M175" s="565" t="s">
        <v>309</v>
      </c>
      <c r="N175" s="549"/>
      <c r="O175" s="545"/>
      <c r="P175" s="545"/>
      <c r="Q175" s="545"/>
      <c r="R175" s="573"/>
      <c r="S175" s="564"/>
      <c r="T175" s="563"/>
      <c r="U175" s="549"/>
      <c r="V175" s="757"/>
      <c r="W175" s="757"/>
      <c r="X175" s="757"/>
      <c r="Y175" s="766"/>
      <c r="Z175" s="765"/>
      <c r="AA175" s="764"/>
      <c r="AB175" s="758"/>
      <c r="AC175" s="765"/>
      <c r="AD175" s="762"/>
      <c r="AE175" s="587"/>
      <c r="AF175" s="587"/>
      <c r="AG175" s="587"/>
    </row>
    <row r="177" spans="1:47" s="35" customFormat="1" ht="17.100000000000001" customHeight="1">
      <c r="G177" s="35" t="s">
        <v>13</v>
      </c>
      <c r="I177" s="35" t="s">
        <v>208</v>
      </c>
      <c r="AD177" s="158"/>
    </row>
    <row r="178" spans="1:47" ht="17.100000000000001" customHeight="1">
      <c r="L178" s="122"/>
      <c r="M178" s="122"/>
      <c r="N178" s="122"/>
      <c r="O178" s="122"/>
      <c r="P178" s="122"/>
      <c r="Q178" s="122"/>
      <c r="R178" s="122"/>
      <c r="S178" s="122"/>
      <c r="T178" s="122"/>
      <c r="U178" s="122"/>
      <c r="V178" s="122"/>
      <c r="W178" s="122"/>
      <c r="X178" s="122"/>
      <c r="Y178" s="122"/>
      <c r="Z178" s="122"/>
      <c r="AA178" s="122"/>
      <c r="AB178" s="122"/>
      <c r="AC178" s="122"/>
      <c r="AD178" s="122"/>
      <c r="AE178" s="122"/>
      <c r="AF178" s="122"/>
      <c r="AG178" s="122"/>
      <c r="AH178" s="122"/>
      <c r="AI178" s="122"/>
      <c r="AJ178" s="122"/>
      <c r="AK178" s="122"/>
      <c r="AL178" s="122"/>
      <c r="AM178" s="122"/>
    </row>
    <row r="179" spans="1:47" s="685" customFormat="1" ht="22.5">
      <c r="A179" s="1203">
        <v>1</v>
      </c>
      <c r="B179" s="980"/>
      <c r="C179" s="980"/>
      <c r="D179" s="980"/>
      <c r="E179" s="980"/>
      <c r="F179" s="980"/>
      <c r="G179" s="981"/>
      <c r="H179" s="981"/>
      <c r="I179" s="983"/>
      <c r="J179" s="975"/>
      <c r="K179" s="975"/>
      <c r="L179" s="724">
        <f>mergeValue(A179)</f>
        <v>1</v>
      </c>
      <c r="M179" s="641" t="s">
        <v>20</v>
      </c>
      <c r="N179" s="716"/>
      <c r="O179" s="1296"/>
      <c r="P179" s="1297"/>
      <c r="Q179" s="1297"/>
      <c r="R179" s="1297"/>
      <c r="S179" s="1297"/>
      <c r="T179" s="1297"/>
      <c r="U179" s="1297"/>
      <c r="V179" s="1297"/>
      <c r="W179" s="1298"/>
      <c r="X179" s="717" t="s">
        <v>476</v>
      </c>
      <c r="Y179" s="719"/>
      <c r="Z179" s="719"/>
      <c r="AA179" s="719"/>
      <c r="AB179" s="719"/>
      <c r="AC179" s="719"/>
      <c r="AD179" s="719"/>
      <c r="AE179" s="719"/>
      <c r="AF179" s="719"/>
      <c r="AG179" s="719"/>
    </row>
    <row r="180" spans="1:47" s="685" customFormat="1" ht="22.5">
      <c r="A180" s="1203"/>
      <c r="B180" s="1203">
        <v>1</v>
      </c>
      <c r="C180" s="980"/>
      <c r="D180" s="980"/>
      <c r="E180" s="980"/>
      <c r="F180" s="980"/>
      <c r="G180" s="985"/>
      <c r="H180" s="982"/>
      <c r="I180" s="987"/>
      <c r="J180" s="972"/>
      <c r="K180" s="971"/>
      <c r="L180" s="724" t="str">
        <f>mergeValue(A180) &amp;"."&amp; mergeValue(B180)</f>
        <v>1.1</v>
      </c>
      <c r="M180" s="692" t="s">
        <v>16</v>
      </c>
      <c r="N180" s="716"/>
      <c r="O180" s="1296"/>
      <c r="P180" s="1297"/>
      <c r="Q180" s="1297"/>
      <c r="R180" s="1297"/>
      <c r="S180" s="1297"/>
      <c r="T180" s="1297"/>
      <c r="U180" s="1297"/>
      <c r="V180" s="1297"/>
      <c r="W180" s="1298"/>
      <c r="X180" s="717" t="s">
        <v>477</v>
      </c>
      <c r="Y180" s="719"/>
      <c r="Z180" s="719"/>
      <c r="AA180" s="719"/>
      <c r="AB180" s="719"/>
      <c r="AC180" s="719"/>
      <c r="AD180" s="719"/>
      <c r="AE180" s="719"/>
      <c r="AF180" s="719"/>
      <c r="AG180" s="719"/>
    </row>
    <row r="181" spans="1:47" s="685" customFormat="1" ht="22.5">
      <c r="A181" s="1203"/>
      <c r="B181" s="1203"/>
      <c r="C181" s="1203">
        <v>1</v>
      </c>
      <c r="D181" s="980"/>
      <c r="E181" s="980"/>
      <c r="F181" s="980"/>
      <c r="G181" s="985"/>
      <c r="H181" s="982"/>
      <c r="I181" s="988"/>
      <c r="J181" s="972"/>
      <c r="K181" s="971"/>
      <c r="L181" s="724" t="str">
        <f>mergeValue(A181) &amp;"."&amp; mergeValue(B181)&amp;"."&amp; mergeValue(C181)</f>
        <v>1.1.1</v>
      </c>
      <c r="M181" s="693" t="s">
        <v>7</v>
      </c>
      <c r="N181" s="716"/>
      <c r="O181" s="1296"/>
      <c r="P181" s="1297"/>
      <c r="Q181" s="1297"/>
      <c r="R181" s="1297"/>
      <c r="S181" s="1297"/>
      <c r="T181" s="1297"/>
      <c r="U181" s="1297"/>
      <c r="V181" s="1297"/>
      <c r="W181" s="1298"/>
      <c r="X181" s="717" t="s">
        <v>633</v>
      </c>
      <c r="Y181" s="719"/>
      <c r="Z181" s="719"/>
      <c r="AA181" s="719"/>
      <c r="AB181" s="719"/>
      <c r="AC181" s="719"/>
      <c r="AD181" s="719"/>
      <c r="AE181" s="719"/>
      <c r="AF181" s="719"/>
      <c r="AG181" s="719"/>
    </row>
    <row r="182" spans="1:47" s="685" customFormat="1" ht="22.5">
      <c r="A182" s="1203"/>
      <c r="B182" s="1203"/>
      <c r="C182" s="1203"/>
      <c r="D182" s="1203">
        <v>1</v>
      </c>
      <c r="E182" s="980"/>
      <c r="F182" s="980"/>
      <c r="G182" s="985"/>
      <c r="H182" s="982"/>
      <c r="I182" s="988"/>
      <c r="J182" s="986"/>
      <c r="K182" s="971"/>
      <c r="L182" s="724" t="str">
        <f>mergeValue(A182) &amp;"."&amp; mergeValue(B182)&amp;"."&amp; mergeValue(C182)&amp;"."&amp; mergeValue(D182)</f>
        <v>1.1.1.1</v>
      </c>
      <c r="M182" s="694" t="s">
        <v>22</v>
      </c>
      <c r="N182" s="716"/>
      <c r="O182" s="1296"/>
      <c r="P182" s="1297"/>
      <c r="Q182" s="1297"/>
      <c r="R182" s="1297"/>
      <c r="S182" s="1297"/>
      <c r="T182" s="1297"/>
      <c r="U182" s="1297"/>
      <c r="V182" s="1297"/>
      <c r="W182" s="1298"/>
      <c r="X182" s="717" t="s">
        <v>687</v>
      </c>
      <c r="Y182" s="719"/>
      <c r="Z182" s="719"/>
      <c r="AA182" s="719"/>
      <c r="AB182" s="719"/>
      <c r="AC182" s="719"/>
      <c r="AD182" s="719"/>
      <c r="AE182" s="719"/>
      <c r="AF182" s="719"/>
      <c r="AG182" s="719"/>
    </row>
    <row r="183" spans="1:47" s="685" customFormat="1" ht="56.25" customHeight="1">
      <c r="A183" s="1203"/>
      <c r="B183" s="1203"/>
      <c r="C183" s="1203"/>
      <c r="D183" s="1203"/>
      <c r="E183" s="980">
        <v>1</v>
      </c>
      <c r="F183" s="980"/>
      <c r="G183" s="985"/>
      <c r="H183" s="982"/>
      <c r="I183" s="988"/>
      <c r="J183" s="986"/>
      <c r="K183" s="976"/>
      <c r="L183" s="724" t="str">
        <f>mergeValue(A183) &amp;"."&amp; mergeValue(B183)&amp;"."&amp; mergeValue(C183)&amp;"."&amp; mergeValue(D183)&amp;"."&amp; mergeValue(E183)</f>
        <v>1.1.1.1.1</v>
      </c>
      <c r="M183" s="1072"/>
      <c r="N183" s="690"/>
      <c r="O183" s="1074"/>
      <c r="P183" s="1075"/>
      <c r="Q183" s="671"/>
      <c r="R183" s="671"/>
      <c r="S183" s="1091"/>
      <c r="T183" s="650" t="s">
        <v>84</v>
      </c>
      <c r="U183" s="1091"/>
      <c r="V183" s="650" t="s">
        <v>84</v>
      </c>
      <c r="W183" s="727"/>
      <c r="X183" s="717" t="s">
        <v>688</v>
      </c>
      <c r="Y183" s="719" t="str">
        <f>strCheckDateTwo(N183:W183)</f>
        <v/>
      </c>
      <c r="Z183" s="719"/>
      <c r="AA183" s="719"/>
      <c r="AB183" s="719"/>
      <c r="AC183" s="719"/>
      <c r="AD183" s="719"/>
      <c r="AE183" s="719"/>
      <c r="AF183" s="719"/>
      <c r="AG183" s="719"/>
    </row>
    <row r="184" spans="1:47" s="685" customFormat="1" ht="14.25" hidden="1" customHeight="1">
      <c r="A184" s="1203"/>
      <c r="B184" s="1203"/>
      <c r="C184" s="1203"/>
      <c r="D184" s="1203"/>
      <c r="E184" s="980"/>
      <c r="F184" s="980"/>
      <c r="G184" s="985"/>
      <c r="H184" s="982"/>
      <c r="I184" s="988"/>
      <c r="J184" s="986"/>
      <c r="K184" s="976"/>
      <c r="L184" s="714"/>
      <c r="M184" s="701"/>
      <c r="N184" s="646"/>
      <c r="O184" s="646"/>
      <c r="P184" s="646"/>
      <c r="Q184" s="646"/>
      <c r="R184" s="718" t="str">
        <f>S183 &amp; "-" &amp; U183</f>
        <v>-</v>
      </c>
      <c r="S184" s="728"/>
      <c r="T184" s="720"/>
      <c r="U184" s="728"/>
      <c r="V184" s="646"/>
      <c r="W184" s="646"/>
      <c r="X184" s="700"/>
      <c r="Y184" s="719"/>
      <c r="Z184" s="719"/>
      <c r="AA184" s="719"/>
      <c r="AB184" s="719"/>
      <c r="AC184" s="719"/>
      <c r="AD184" s="719"/>
      <c r="AE184" s="719"/>
      <c r="AF184" s="719"/>
      <c r="AG184" s="719"/>
    </row>
    <row r="185" spans="1:47" s="685" customFormat="1" ht="15" customHeight="1">
      <c r="A185" s="1203"/>
      <c r="B185" s="1203"/>
      <c r="C185" s="1203"/>
      <c r="D185" s="1203"/>
      <c r="E185" s="980"/>
      <c r="F185" s="980"/>
      <c r="G185" s="985"/>
      <c r="H185" s="982"/>
      <c r="I185" s="988"/>
      <c r="J185" s="986"/>
      <c r="K185" s="976"/>
      <c r="L185" s="688"/>
      <c r="M185" s="697" t="s">
        <v>5</v>
      </c>
      <c r="N185" s="695"/>
      <c r="O185" s="691"/>
      <c r="P185" s="691"/>
      <c r="Q185" s="691"/>
      <c r="R185" s="691"/>
      <c r="S185" s="708"/>
      <c r="T185" s="704"/>
      <c r="U185" s="703"/>
      <c r="V185" s="695"/>
      <c r="W185" s="695"/>
      <c r="X185" s="699"/>
      <c r="Y185" s="719"/>
      <c r="Z185" s="719"/>
      <c r="AA185" s="719"/>
      <c r="AB185" s="719"/>
      <c r="AC185" s="719"/>
      <c r="AD185" s="719"/>
      <c r="AE185" s="719"/>
      <c r="AF185" s="719"/>
      <c r="AG185" s="719"/>
    </row>
    <row r="186" spans="1:47" s="684" customFormat="1" ht="15" customHeight="1">
      <c r="A186" s="1203"/>
      <c r="B186" s="1203"/>
      <c r="C186" s="1203"/>
      <c r="D186" s="984"/>
      <c r="E186" s="984"/>
      <c r="F186" s="984"/>
      <c r="G186" s="985"/>
      <c r="H186" s="984"/>
      <c r="I186" s="988"/>
      <c r="J186" s="974"/>
      <c r="K186" s="978"/>
      <c r="L186" s="688"/>
      <c r="M186" s="696" t="s">
        <v>17</v>
      </c>
      <c r="N186" s="695"/>
      <c r="O186" s="691"/>
      <c r="P186" s="691"/>
      <c r="Q186" s="691"/>
      <c r="R186" s="691"/>
      <c r="S186" s="708"/>
      <c r="T186" s="704"/>
      <c r="U186" s="703"/>
      <c r="V186" s="695"/>
      <c r="W186" s="704"/>
      <c r="X186" s="699"/>
      <c r="Y186" s="721"/>
      <c r="Z186" s="721"/>
      <c r="AA186" s="721"/>
      <c r="AB186" s="721"/>
      <c r="AC186" s="721"/>
      <c r="AD186" s="721"/>
      <c r="AE186" s="721"/>
      <c r="AF186" s="721"/>
      <c r="AG186" s="721"/>
    </row>
    <row r="187" spans="1:47" s="684" customFormat="1" ht="15" customHeight="1">
      <c r="A187" s="1203"/>
      <c r="B187" s="1203"/>
      <c r="C187" s="984"/>
      <c r="D187" s="984"/>
      <c r="E187" s="984"/>
      <c r="F187" s="984"/>
      <c r="G187" s="985"/>
      <c r="H187" s="984"/>
      <c r="I187" s="979"/>
      <c r="J187" s="974"/>
      <c r="K187" s="978"/>
      <c r="L187" s="688"/>
      <c r="M187" s="695" t="s">
        <v>18</v>
      </c>
      <c r="N187" s="695"/>
      <c r="O187" s="691"/>
      <c r="P187" s="691"/>
      <c r="Q187" s="691"/>
      <c r="R187" s="691"/>
      <c r="S187" s="708"/>
      <c r="T187" s="704"/>
      <c r="U187" s="703"/>
      <c r="V187" s="695"/>
      <c r="W187" s="704"/>
      <c r="X187" s="699"/>
      <c r="Y187" s="721"/>
      <c r="Z187" s="721"/>
      <c r="AA187" s="721"/>
      <c r="AB187" s="721"/>
      <c r="AC187" s="721"/>
      <c r="AD187" s="721"/>
      <c r="AE187" s="721"/>
      <c r="AF187" s="721"/>
      <c r="AG187" s="721"/>
    </row>
    <row r="188" spans="1:47" s="684" customFormat="1" ht="15" customHeight="1">
      <c r="A188" s="1203"/>
      <c r="B188" s="984"/>
      <c r="C188" s="984"/>
      <c r="D188" s="984"/>
      <c r="E188" s="984"/>
      <c r="F188" s="984"/>
      <c r="G188" s="985"/>
      <c r="H188" s="984"/>
      <c r="I188" s="979"/>
      <c r="J188" s="974"/>
      <c r="K188" s="978"/>
      <c r="L188" s="688"/>
      <c r="M188" s="698" t="s">
        <v>19</v>
      </c>
      <c r="N188" s="695"/>
      <c r="O188" s="691"/>
      <c r="P188" s="691"/>
      <c r="Q188" s="691"/>
      <c r="R188" s="691"/>
      <c r="S188" s="708"/>
      <c r="T188" s="704"/>
      <c r="U188" s="703"/>
      <c r="V188" s="695"/>
      <c r="W188" s="704"/>
      <c r="X188" s="699"/>
      <c r="Y188" s="721"/>
      <c r="Z188" s="721"/>
      <c r="AA188" s="721"/>
      <c r="AB188" s="721"/>
      <c r="AC188" s="721"/>
      <c r="AD188" s="721"/>
      <c r="AE188" s="721"/>
      <c r="AF188" s="721"/>
      <c r="AG188" s="721"/>
    </row>
    <row r="189" spans="1:47" s="684" customFormat="1" ht="15" customHeight="1">
      <c r="A189" s="970"/>
      <c r="B189" s="970"/>
      <c r="C189" s="970"/>
      <c r="D189" s="970"/>
      <c r="E189" s="970"/>
      <c r="F189" s="970"/>
      <c r="G189" s="977"/>
      <c r="H189" s="978"/>
      <c r="I189" s="973"/>
      <c r="J189" s="974"/>
      <c r="K189" s="970"/>
      <c r="L189" s="688"/>
      <c r="M189" s="705" t="s">
        <v>309</v>
      </c>
      <c r="N189" s="695"/>
      <c r="O189" s="691"/>
      <c r="P189" s="691"/>
      <c r="Q189" s="691"/>
      <c r="R189" s="691"/>
      <c r="S189" s="708"/>
      <c r="T189" s="704"/>
      <c r="U189" s="703"/>
      <c r="V189" s="695"/>
      <c r="W189" s="704"/>
      <c r="X189" s="699"/>
      <c r="Y189" s="721"/>
      <c r="Z189" s="721"/>
      <c r="AA189" s="721"/>
      <c r="AB189" s="721"/>
      <c r="AC189" s="721"/>
      <c r="AD189" s="721"/>
      <c r="AE189" s="721"/>
      <c r="AF189" s="721"/>
      <c r="AG189" s="721"/>
    </row>
    <row r="190" spans="1:47" ht="15" customHeight="1">
      <c r="G190" s="156"/>
      <c r="H190" s="157"/>
      <c r="I190" s="157"/>
      <c r="J190" s="85"/>
      <c r="K190" s="157"/>
      <c r="L190" s="157"/>
      <c r="M190" s="157"/>
      <c r="N190" s="157"/>
      <c r="O190" s="157"/>
      <c r="P190" s="157"/>
      <c r="Q190" s="157"/>
      <c r="R190" s="157"/>
      <c r="S190" s="157"/>
      <c r="T190" s="157"/>
      <c r="U190" s="157"/>
      <c r="V190" s="157"/>
      <c r="W190" s="157"/>
      <c r="X190" s="157"/>
      <c r="Y190" s="157"/>
      <c r="Z190" s="157"/>
      <c r="AA190" s="157"/>
      <c r="AB190" s="157"/>
      <c r="AC190" s="157"/>
      <c r="AD190" s="157"/>
      <c r="AE190" s="157"/>
      <c r="AF190" s="157"/>
      <c r="AG190" s="157"/>
      <c r="AH190" s="157"/>
      <c r="AI190" s="157"/>
      <c r="AJ190" s="157"/>
      <c r="AK190" s="157"/>
      <c r="AL190" s="204"/>
      <c r="AM190" s="204"/>
      <c r="AN190" s="204"/>
      <c r="AO190" s="204"/>
      <c r="AP190" s="204"/>
      <c r="AQ190" s="204"/>
      <c r="AR190" s="204"/>
      <c r="AS190" s="204"/>
      <c r="AT190" s="204"/>
      <c r="AU190" s="204"/>
    </row>
    <row r="191" spans="1:47" s="35" customFormat="1" ht="17.100000000000001" customHeight="1">
      <c r="G191" s="35" t="s">
        <v>13</v>
      </c>
      <c r="I191" s="35" t="s">
        <v>209</v>
      </c>
      <c r="T191" s="158"/>
    </row>
    <row r="192" spans="1:47" ht="17.100000000000001" customHeight="1">
      <c r="L192" s="122"/>
      <c r="M192" s="122"/>
      <c r="N192" s="122"/>
      <c r="O192" s="122"/>
      <c r="P192" s="122"/>
      <c r="Q192" s="122"/>
      <c r="R192" s="122"/>
      <c r="S192" s="122"/>
      <c r="T192" s="122"/>
      <c r="U192" s="122"/>
      <c r="V192" s="122"/>
      <c r="W192" s="122"/>
      <c r="X192" s="122"/>
      <c r="Y192" s="122"/>
      <c r="Z192" s="122"/>
      <c r="AA192" s="122"/>
      <c r="AB192" s="122"/>
      <c r="AC192" s="122"/>
      <c r="AD192" s="122"/>
      <c r="AE192" s="122"/>
      <c r="AF192" s="122"/>
      <c r="AG192" s="122"/>
      <c r="AH192" s="122"/>
      <c r="AI192" s="122"/>
      <c r="AJ192" s="122"/>
      <c r="AK192" s="122"/>
      <c r="AL192" s="122"/>
    </row>
    <row r="193" spans="1:46" s="685" customFormat="1" ht="22.5">
      <c r="A193" s="1203">
        <v>1</v>
      </c>
      <c r="B193" s="1015"/>
      <c r="C193" s="1015"/>
      <c r="D193" s="1015"/>
      <c r="E193" s="1015"/>
      <c r="F193" s="1008"/>
      <c r="G193" s="1014"/>
      <c r="H193" s="1014"/>
      <c r="I193" s="996"/>
      <c r="J193" s="995"/>
      <c r="K193" s="995"/>
      <c r="L193" s="724">
        <f>mergeValue(A193)</f>
        <v>1</v>
      </c>
      <c r="M193" s="641" t="s">
        <v>20</v>
      </c>
      <c r="N193" s="1293"/>
      <c r="O193" s="1294"/>
      <c r="P193" s="1294"/>
      <c r="Q193" s="1294"/>
      <c r="R193" s="1294"/>
      <c r="S193" s="1294"/>
      <c r="T193" s="1294"/>
      <c r="U193" s="1294"/>
      <c r="V193" s="1294"/>
      <c r="W193" s="1294"/>
      <c r="X193" s="1294"/>
      <c r="Y193" s="1294"/>
      <c r="Z193" s="1294"/>
      <c r="AA193" s="1294"/>
      <c r="AB193" s="1294"/>
      <c r="AC193" s="1294"/>
      <c r="AD193" s="1294"/>
      <c r="AE193" s="1294"/>
      <c r="AF193" s="1295"/>
      <c r="AG193" s="717" t="s">
        <v>476</v>
      </c>
      <c r="AH193" s="719"/>
      <c r="AI193" s="719"/>
      <c r="AJ193" s="719"/>
      <c r="AK193" s="719"/>
      <c r="AL193" s="719"/>
      <c r="AM193" s="719"/>
      <c r="AN193" s="719"/>
      <c r="AO193" s="719"/>
      <c r="AP193" s="719"/>
      <c r="AQ193" s="719"/>
      <c r="AR193" s="719"/>
    </row>
    <row r="194" spans="1:46" s="685" customFormat="1" ht="22.5">
      <c r="A194" s="1203"/>
      <c r="B194" s="1203">
        <v>1</v>
      </c>
      <c r="C194" s="1015"/>
      <c r="D194" s="1015"/>
      <c r="E194" s="1015"/>
      <c r="F194" s="1008"/>
      <c r="G194" s="1017"/>
      <c r="H194" s="1018"/>
      <c r="I194" s="997"/>
      <c r="J194" s="992"/>
      <c r="K194" s="990"/>
      <c r="L194" s="724" t="str">
        <f>mergeValue(A194) &amp;"."&amp; mergeValue(B194)</f>
        <v>1.1</v>
      </c>
      <c r="M194" s="692" t="s">
        <v>16</v>
      </c>
      <c r="N194" s="1290"/>
      <c r="O194" s="1291"/>
      <c r="P194" s="1291"/>
      <c r="Q194" s="1291"/>
      <c r="R194" s="1291"/>
      <c r="S194" s="1291"/>
      <c r="T194" s="1291"/>
      <c r="U194" s="1291"/>
      <c r="V194" s="1291"/>
      <c r="W194" s="1291"/>
      <c r="X194" s="1291"/>
      <c r="Y194" s="1291"/>
      <c r="Z194" s="1291"/>
      <c r="AA194" s="1291"/>
      <c r="AB194" s="1291"/>
      <c r="AC194" s="1291"/>
      <c r="AD194" s="1291"/>
      <c r="AE194" s="1291"/>
      <c r="AF194" s="1292"/>
      <c r="AG194" s="717" t="s">
        <v>477</v>
      </c>
      <c r="AH194" s="719"/>
      <c r="AI194" s="719"/>
      <c r="AJ194" s="719"/>
      <c r="AK194" s="719"/>
      <c r="AL194" s="719"/>
      <c r="AM194" s="719"/>
      <c r="AN194" s="719"/>
      <c r="AO194" s="719"/>
      <c r="AP194" s="719"/>
      <c r="AQ194" s="719"/>
      <c r="AR194" s="719"/>
    </row>
    <row r="195" spans="1:46" s="685" customFormat="1" ht="22.5">
      <c r="A195" s="1203"/>
      <c r="B195" s="1203"/>
      <c r="C195" s="1203">
        <v>1</v>
      </c>
      <c r="D195" s="1015"/>
      <c r="E195" s="1015"/>
      <c r="F195" s="1008"/>
      <c r="G195" s="1017"/>
      <c r="H195" s="1018"/>
      <c r="I195" s="997"/>
      <c r="J195" s="992"/>
      <c r="K195" s="990"/>
      <c r="L195" s="724" t="str">
        <f>mergeValue(A195) &amp;"."&amp; mergeValue(B195)&amp;"."&amp; mergeValue(C195)</f>
        <v>1.1.1</v>
      </c>
      <c r="M195" s="693" t="s">
        <v>7</v>
      </c>
      <c r="N195" s="1290"/>
      <c r="O195" s="1291"/>
      <c r="P195" s="1291"/>
      <c r="Q195" s="1291"/>
      <c r="R195" s="1291"/>
      <c r="S195" s="1291"/>
      <c r="T195" s="1291"/>
      <c r="U195" s="1291"/>
      <c r="V195" s="1291"/>
      <c r="W195" s="1291"/>
      <c r="X195" s="1291"/>
      <c r="Y195" s="1291"/>
      <c r="Z195" s="1291"/>
      <c r="AA195" s="1291"/>
      <c r="AB195" s="1291"/>
      <c r="AC195" s="1291"/>
      <c r="AD195" s="1291"/>
      <c r="AE195" s="1291"/>
      <c r="AF195" s="1292"/>
      <c r="AG195" s="717" t="s">
        <v>633</v>
      </c>
      <c r="AH195" s="719"/>
      <c r="AI195" s="719"/>
      <c r="AJ195" s="719"/>
      <c r="AK195" s="719"/>
      <c r="AL195" s="719"/>
      <c r="AM195" s="719"/>
      <c r="AN195" s="719"/>
      <c r="AO195" s="719"/>
      <c r="AP195" s="719"/>
      <c r="AQ195" s="719"/>
      <c r="AR195" s="719"/>
    </row>
    <row r="196" spans="1:46" s="685" customFormat="1" ht="15" customHeight="1">
      <c r="A196" s="1203"/>
      <c r="B196" s="1203"/>
      <c r="C196" s="1203"/>
      <c r="D196" s="1203">
        <v>1</v>
      </c>
      <c r="E196" s="1015"/>
      <c r="F196" s="1008"/>
      <c r="G196" s="1017"/>
      <c r="H196" s="1018"/>
      <c r="I196" s="997"/>
      <c r="J196" s="992"/>
      <c r="K196" s="990"/>
      <c r="L196" s="724" t="str">
        <f>mergeValue(A196) &amp;"."&amp; mergeValue(B196)&amp;"."&amp; mergeValue(C196)&amp;"."&amp; mergeValue(D196)</f>
        <v>1.1.1.1</v>
      </c>
      <c r="M196" s="694" t="s">
        <v>22</v>
      </c>
      <c r="N196" s="1290"/>
      <c r="O196" s="1291"/>
      <c r="P196" s="1291"/>
      <c r="Q196" s="1291"/>
      <c r="R196" s="1291"/>
      <c r="S196" s="1291"/>
      <c r="T196" s="1291"/>
      <c r="U196" s="1291"/>
      <c r="V196" s="1291"/>
      <c r="W196" s="1291"/>
      <c r="X196" s="1291"/>
      <c r="Y196" s="1291"/>
      <c r="Z196" s="1291"/>
      <c r="AA196" s="1291"/>
      <c r="AB196" s="1291"/>
      <c r="AC196" s="1291"/>
      <c r="AD196" s="1291"/>
      <c r="AE196" s="1291"/>
      <c r="AF196" s="1292"/>
      <c r="AG196" s="717" t="s">
        <v>680</v>
      </c>
      <c r="AH196" s="719"/>
      <c r="AI196" s="719"/>
      <c r="AJ196" s="719"/>
      <c r="AK196" s="719"/>
      <c r="AL196" s="719"/>
      <c r="AM196" s="719"/>
      <c r="AN196" s="719"/>
      <c r="AO196" s="719"/>
      <c r="AP196" s="719"/>
      <c r="AQ196" s="719"/>
      <c r="AR196" s="719"/>
    </row>
    <row r="197" spans="1:46" s="685" customFormat="1" ht="17.100000000000001" customHeight="1">
      <c r="A197" s="1203"/>
      <c r="B197" s="1203"/>
      <c r="C197" s="1203"/>
      <c r="D197" s="1203"/>
      <c r="E197" s="1203">
        <v>1</v>
      </c>
      <c r="F197" s="1008"/>
      <c r="G197" s="1017"/>
      <c r="H197" s="1018"/>
      <c r="I197" s="1019"/>
      <c r="J197" s="1009"/>
      <c r="K197" s="1148"/>
      <c r="L197" s="1264" t="str">
        <f>mergeValue(A197) &amp;"."&amp; mergeValue(B197)&amp;"."&amp; mergeValue(C197)&amp;"."&amp; mergeValue(D197)&amp;"."&amp; mergeValue(E197)</f>
        <v>1.1.1.1.1</v>
      </c>
      <c r="M197" s="1265"/>
      <c r="N197" s="1210" t="s">
        <v>85</v>
      </c>
      <c r="O197" s="1272"/>
      <c r="P197" s="1270">
        <v>1</v>
      </c>
      <c r="Q197" s="1321"/>
      <c r="R197" s="1210" t="s">
        <v>85</v>
      </c>
      <c r="S197" s="1272"/>
      <c r="T197" s="1270">
        <v>1</v>
      </c>
      <c r="U197" s="1321"/>
      <c r="V197" s="1210" t="s">
        <v>85</v>
      </c>
      <c r="W197" s="701"/>
      <c r="X197" s="689">
        <v>1</v>
      </c>
      <c r="Y197" s="1096"/>
      <c r="Z197" s="671"/>
      <c r="AA197" s="671"/>
      <c r="AB197" s="1238"/>
      <c r="AC197" s="1210" t="s">
        <v>84</v>
      </c>
      <c r="AD197" s="1238"/>
      <c r="AE197" s="1210" t="s">
        <v>84</v>
      </c>
      <c r="AF197" s="715"/>
      <c r="AG197" s="1267" t="s">
        <v>681</v>
      </c>
      <c r="AH197" s="719" t="str">
        <f>strCheckDate(Z198:AF198)</f>
        <v/>
      </c>
      <c r="AI197" s="722" t="str">
        <f>IF(AND(COUNTIF(AJ192:AJ192,AJ197)&gt;1,AJ197&lt;&gt;""),"ErrUnique:HasDoubleConn","")</f>
        <v/>
      </c>
      <c r="AJ197" s="722"/>
      <c r="AK197" s="722"/>
      <c r="AL197" s="722"/>
      <c r="AM197" s="722"/>
      <c r="AN197" s="722"/>
      <c r="AO197" s="719"/>
      <c r="AP197" s="719"/>
      <c r="AQ197" s="719"/>
      <c r="AR197" s="719"/>
    </row>
    <row r="198" spans="1:46" s="685" customFormat="1" ht="17.100000000000001" customHeight="1">
      <c r="A198" s="1203"/>
      <c r="B198" s="1203"/>
      <c r="C198" s="1203"/>
      <c r="D198" s="1203"/>
      <c r="E198" s="1203"/>
      <c r="F198" s="1008"/>
      <c r="G198" s="1017"/>
      <c r="H198" s="1018"/>
      <c r="I198" s="1019"/>
      <c r="J198" s="1009"/>
      <c r="K198" s="1148"/>
      <c r="L198" s="1264"/>
      <c r="M198" s="1265"/>
      <c r="N198" s="1210"/>
      <c r="O198" s="1272"/>
      <c r="P198" s="1270"/>
      <c r="Q198" s="1321"/>
      <c r="R198" s="1210"/>
      <c r="S198" s="1272"/>
      <c r="T198" s="1270"/>
      <c r="U198" s="1321"/>
      <c r="V198" s="1210"/>
      <c r="W198" s="726"/>
      <c r="X198" s="705"/>
      <c r="Y198" s="705"/>
      <c r="Z198" s="707"/>
      <c r="AA198" s="603" t="str">
        <f>AB197 &amp; "-" &amp; AD197</f>
        <v>-</v>
      </c>
      <c r="AB198" s="1209"/>
      <c r="AC198" s="1210"/>
      <c r="AD198" s="1209"/>
      <c r="AE198" s="1210"/>
      <c r="AF198" s="673"/>
      <c r="AG198" s="1268"/>
      <c r="AH198" s="719"/>
      <c r="AI198" s="722"/>
      <c r="AJ198" s="722"/>
      <c r="AK198" s="722"/>
      <c r="AL198" s="722"/>
      <c r="AM198" s="722"/>
      <c r="AN198" s="722"/>
      <c r="AO198" s="719"/>
      <c r="AP198" s="719"/>
      <c r="AQ198" s="719"/>
      <c r="AR198" s="719"/>
    </row>
    <row r="199" spans="1:46" s="685" customFormat="1" ht="17.100000000000001" customHeight="1">
      <c r="A199" s="1203"/>
      <c r="B199" s="1203"/>
      <c r="C199" s="1203"/>
      <c r="D199" s="1203"/>
      <c r="E199" s="1203"/>
      <c r="F199" s="1008"/>
      <c r="G199" s="1017"/>
      <c r="H199" s="1018"/>
      <c r="I199" s="1019"/>
      <c r="J199" s="1009"/>
      <c r="K199" s="1148"/>
      <c r="L199" s="1264"/>
      <c r="M199" s="1265"/>
      <c r="N199" s="1210"/>
      <c r="O199" s="1272"/>
      <c r="P199" s="1270"/>
      <c r="Q199" s="1321"/>
      <c r="R199" s="1210"/>
      <c r="S199" s="602"/>
      <c r="T199" s="698"/>
      <c r="U199" s="705"/>
      <c r="V199" s="706"/>
      <c r="W199" s="706"/>
      <c r="X199" s="706"/>
      <c r="Y199" s="706"/>
      <c r="Z199" s="707"/>
      <c r="AA199" s="707"/>
      <c r="AB199" s="708"/>
      <c r="AC199" s="704"/>
      <c r="AD199" s="704"/>
      <c r="AE199" s="708"/>
      <c r="AF199" s="704"/>
      <c r="AG199" s="1268"/>
      <c r="AH199" s="719"/>
      <c r="AI199" s="722"/>
      <c r="AJ199" s="722"/>
      <c r="AK199" s="722"/>
      <c r="AL199" s="722"/>
      <c r="AM199" s="722"/>
      <c r="AN199" s="722"/>
      <c r="AO199" s="719"/>
      <c r="AP199" s="719"/>
      <c r="AQ199" s="719"/>
      <c r="AR199" s="719"/>
    </row>
    <row r="200" spans="1:46" s="685" customFormat="1" ht="17.100000000000001" customHeight="1">
      <c r="A200" s="1203"/>
      <c r="B200" s="1203"/>
      <c r="C200" s="1203"/>
      <c r="D200" s="1203"/>
      <c r="E200" s="1203"/>
      <c r="F200" s="1008"/>
      <c r="G200" s="1017"/>
      <c r="H200" s="1018"/>
      <c r="I200" s="1019"/>
      <c r="J200" s="1009"/>
      <c r="K200" s="1148"/>
      <c r="L200" s="1264"/>
      <c r="M200" s="1265"/>
      <c r="N200" s="1210"/>
      <c r="O200" s="709"/>
      <c r="P200" s="711"/>
      <c r="Q200" s="710"/>
      <c r="R200" s="706"/>
      <c r="S200" s="706"/>
      <c r="T200" s="706"/>
      <c r="U200" s="706"/>
      <c r="V200" s="706"/>
      <c r="W200" s="706"/>
      <c r="X200" s="706"/>
      <c r="Y200" s="706"/>
      <c r="Z200" s="707"/>
      <c r="AA200" s="707"/>
      <c r="AB200" s="708"/>
      <c r="AC200" s="704"/>
      <c r="AD200" s="704"/>
      <c r="AE200" s="708"/>
      <c r="AF200" s="704"/>
      <c r="AG200" s="1268"/>
      <c r="AH200" s="719"/>
      <c r="AI200" s="722"/>
      <c r="AJ200" s="722"/>
      <c r="AK200" s="722"/>
      <c r="AL200" s="722"/>
      <c r="AM200" s="722"/>
      <c r="AN200" s="722"/>
      <c r="AO200" s="719"/>
      <c r="AP200" s="719"/>
      <c r="AQ200" s="719"/>
      <c r="AR200" s="719"/>
    </row>
    <row r="201" spans="1:46" s="684" customFormat="1" ht="15" customHeight="1">
      <c r="A201" s="1203"/>
      <c r="B201" s="1203"/>
      <c r="C201" s="1203"/>
      <c r="D201" s="1203"/>
      <c r="E201" s="1016"/>
      <c r="F201" s="1010"/>
      <c r="G201" s="1012"/>
      <c r="H201" s="1010"/>
      <c r="I201" s="1019"/>
      <c r="J201" s="1009"/>
      <c r="K201" s="1003"/>
      <c r="L201" s="688"/>
      <c r="M201" s="697" t="s">
        <v>5</v>
      </c>
      <c r="N201" s="697"/>
      <c r="O201" s="697"/>
      <c r="P201" s="697"/>
      <c r="Q201" s="697"/>
      <c r="R201" s="697"/>
      <c r="S201" s="697"/>
      <c r="T201" s="697"/>
      <c r="U201" s="697"/>
      <c r="V201" s="697"/>
      <c r="W201" s="697"/>
      <c r="X201" s="697"/>
      <c r="Y201" s="697"/>
      <c r="Z201" s="697"/>
      <c r="AA201" s="697"/>
      <c r="AB201" s="697"/>
      <c r="AC201" s="697"/>
      <c r="AD201" s="697"/>
      <c r="AE201" s="697"/>
      <c r="AF201" s="697"/>
      <c r="AG201" s="1269"/>
      <c r="AH201" s="721"/>
      <c r="AI201" s="721"/>
      <c r="AJ201" s="723"/>
      <c r="AK201" s="723"/>
      <c r="AL201" s="723"/>
      <c r="AM201" s="723"/>
      <c r="AN201" s="723"/>
      <c r="AO201" s="721"/>
      <c r="AP201" s="721"/>
      <c r="AQ201" s="721"/>
      <c r="AR201" s="721"/>
    </row>
    <row r="202" spans="1:46" s="684" customFormat="1" ht="15" customHeight="1">
      <c r="A202" s="1203"/>
      <c r="B202" s="1203"/>
      <c r="C202" s="1203"/>
      <c r="D202" s="1016"/>
      <c r="E202" s="1016"/>
      <c r="F202" s="1010"/>
      <c r="G202" s="1017"/>
      <c r="H202" s="1010"/>
      <c r="I202" s="1003"/>
      <c r="J202" s="994"/>
      <c r="K202" s="1003"/>
      <c r="L202" s="688"/>
      <c r="M202" s="696" t="s">
        <v>17</v>
      </c>
      <c r="N202" s="696"/>
      <c r="O202" s="696"/>
      <c r="P202" s="696"/>
      <c r="Q202" s="696"/>
      <c r="R202" s="696"/>
      <c r="S202" s="696"/>
      <c r="T202" s="696"/>
      <c r="U202" s="696"/>
      <c r="V202" s="696"/>
      <c r="W202" s="696"/>
      <c r="X202" s="696"/>
      <c r="Y202" s="696"/>
      <c r="Z202" s="696"/>
      <c r="AA202" s="696"/>
      <c r="AB202" s="696"/>
      <c r="AC202" s="696"/>
      <c r="AD202" s="696"/>
      <c r="AE202" s="696"/>
      <c r="AF202" s="704"/>
      <c r="AG202" s="699"/>
      <c r="AH202" s="721"/>
      <c r="AI202" s="721"/>
      <c r="AJ202" s="723"/>
      <c r="AK202" s="723"/>
      <c r="AL202" s="723"/>
      <c r="AM202" s="723"/>
      <c r="AN202" s="723"/>
      <c r="AO202" s="721"/>
      <c r="AP202" s="721"/>
      <c r="AQ202" s="721"/>
      <c r="AR202" s="721"/>
    </row>
    <row r="203" spans="1:46" s="684" customFormat="1" ht="15" customHeight="1">
      <c r="A203" s="1203"/>
      <c r="B203" s="1203"/>
      <c r="C203" s="1016"/>
      <c r="D203" s="1016"/>
      <c r="E203" s="1016"/>
      <c r="F203" s="1010"/>
      <c r="G203" s="1017"/>
      <c r="H203" s="1010"/>
      <c r="I203" s="1003"/>
      <c r="J203" s="994"/>
      <c r="K203" s="1003"/>
      <c r="L203" s="688"/>
      <c r="M203" s="695" t="s">
        <v>18</v>
      </c>
      <c r="N203" s="695"/>
      <c r="O203" s="695"/>
      <c r="P203" s="695"/>
      <c r="Q203" s="695"/>
      <c r="R203" s="695"/>
      <c r="S203" s="695"/>
      <c r="T203" s="695"/>
      <c r="U203" s="695"/>
      <c r="V203" s="695"/>
      <c r="W203" s="695"/>
      <c r="X203" s="695"/>
      <c r="Y203" s="695"/>
      <c r="Z203" s="691"/>
      <c r="AA203" s="691"/>
      <c r="AB203" s="708"/>
      <c r="AC203" s="704"/>
      <c r="AD203" s="703"/>
      <c r="AE203" s="695"/>
      <c r="AF203" s="704"/>
      <c r="AG203" s="699"/>
      <c r="AH203" s="721"/>
      <c r="AI203" s="721"/>
      <c r="AJ203" s="721"/>
      <c r="AK203" s="721"/>
      <c r="AL203" s="721"/>
      <c r="AM203" s="721"/>
      <c r="AN203" s="721"/>
      <c r="AO203" s="721"/>
      <c r="AP203" s="721"/>
      <c r="AQ203" s="721"/>
      <c r="AR203" s="721"/>
    </row>
    <row r="204" spans="1:46" s="684" customFormat="1" ht="15" customHeight="1">
      <c r="A204" s="1203"/>
      <c r="B204" s="1016"/>
      <c r="C204" s="1016"/>
      <c r="D204" s="1016"/>
      <c r="E204" s="1016"/>
      <c r="F204" s="1010"/>
      <c r="G204" s="1017"/>
      <c r="H204" s="1010"/>
      <c r="I204" s="1003"/>
      <c r="J204" s="994"/>
      <c r="K204" s="1003"/>
      <c r="L204" s="688"/>
      <c r="M204" s="698" t="s">
        <v>19</v>
      </c>
      <c r="N204" s="698"/>
      <c r="O204" s="698"/>
      <c r="P204" s="698"/>
      <c r="Q204" s="698"/>
      <c r="R204" s="698"/>
      <c r="S204" s="698"/>
      <c r="T204" s="698"/>
      <c r="U204" s="698"/>
      <c r="V204" s="698"/>
      <c r="W204" s="698"/>
      <c r="X204" s="698"/>
      <c r="Y204" s="698"/>
      <c r="Z204" s="691"/>
      <c r="AA204" s="691"/>
      <c r="AB204" s="708"/>
      <c r="AC204" s="704"/>
      <c r="AD204" s="703"/>
      <c r="AE204" s="695"/>
      <c r="AF204" s="704"/>
      <c r="AG204" s="699"/>
      <c r="AH204" s="721"/>
      <c r="AI204" s="721"/>
      <c r="AJ204" s="721"/>
      <c r="AK204" s="721"/>
      <c r="AL204" s="721"/>
      <c r="AM204" s="721"/>
      <c r="AN204" s="721"/>
      <c r="AO204" s="721"/>
      <c r="AP204" s="721"/>
      <c r="AQ204" s="721"/>
      <c r="AR204" s="721"/>
    </row>
    <row r="205" spans="1:46" s="684" customFormat="1" ht="15" customHeight="1">
      <c r="A205" s="989"/>
      <c r="B205" s="989"/>
      <c r="C205" s="989"/>
      <c r="D205" s="989"/>
      <c r="E205" s="989"/>
      <c r="F205" s="989"/>
      <c r="G205" s="1002"/>
      <c r="H205" s="1003"/>
      <c r="I205" s="993"/>
      <c r="J205" s="994"/>
      <c r="K205" s="989"/>
      <c r="L205" s="688"/>
      <c r="M205" s="705" t="s">
        <v>309</v>
      </c>
      <c r="N205" s="705"/>
      <c r="O205" s="705"/>
      <c r="P205" s="705"/>
      <c r="Q205" s="705"/>
      <c r="R205" s="705"/>
      <c r="S205" s="705"/>
      <c r="T205" s="705"/>
      <c r="U205" s="705"/>
      <c r="V205" s="705"/>
      <c r="W205" s="705"/>
      <c r="X205" s="705"/>
      <c r="Y205" s="705"/>
      <c r="Z205" s="691"/>
      <c r="AA205" s="691"/>
      <c r="AB205" s="708"/>
      <c r="AC205" s="704"/>
      <c r="AD205" s="703"/>
      <c r="AE205" s="695"/>
      <c r="AF205" s="704"/>
      <c r="AG205" s="699"/>
      <c r="AH205" s="721"/>
      <c r="AI205" s="721"/>
      <c r="AJ205" s="721"/>
      <c r="AK205" s="721"/>
      <c r="AL205" s="721"/>
      <c r="AM205" s="721"/>
      <c r="AN205" s="721"/>
      <c r="AO205" s="721"/>
      <c r="AP205" s="721"/>
      <c r="AQ205" s="721"/>
      <c r="AR205" s="721"/>
    </row>
    <row r="206" spans="1:46" ht="15" customHeight="1">
      <c r="G206" s="156"/>
      <c r="H206" s="157"/>
      <c r="I206" s="157"/>
      <c r="J206" s="85"/>
      <c r="K206" s="157"/>
      <c r="L206" s="157"/>
      <c r="M206" s="157"/>
      <c r="N206" s="157"/>
      <c r="O206" s="157"/>
      <c r="P206" s="157"/>
      <c r="Q206" s="157"/>
      <c r="R206" s="157"/>
      <c r="S206" s="157"/>
      <c r="T206" s="157"/>
      <c r="U206" s="157"/>
      <c r="V206" s="157"/>
      <c r="W206" s="157"/>
      <c r="X206" s="157"/>
      <c r="Y206" s="157"/>
      <c r="Z206" s="157"/>
      <c r="AA206" s="157"/>
      <c r="AB206" s="157"/>
      <c r="AC206" s="157"/>
      <c r="AD206" s="157"/>
      <c r="AE206" s="157"/>
      <c r="AF206" s="157"/>
      <c r="AG206" s="157"/>
      <c r="AH206" s="157"/>
      <c r="AI206" s="157"/>
      <c r="AJ206" s="157"/>
      <c r="AK206" s="204"/>
      <c r="AL206" s="204"/>
      <c r="AM206" s="204"/>
      <c r="AN206" s="204"/>
      <c r="AO206" s="204"/>
      <c r="AP206" s="204"/>
      <c r="AQ206" s="204"/>
      <c r="AR206" s="204"/>
      <c r="AS206" s="204"/>
      <c r="AT206" s="204"/>
    </row>
    <row r="207" spans="1:46" ht="15" customHeight="1">
      <c r="G207" s="156"/>
      <c r="H207" s="157"/>
      <c r="I207" s="157"/>
      <c r="J207" s="85"/>
      <c r="K207" s="157"/>
      <c r="L207" s="157"/>
      <c r="M207" s="157"/>
      <c r="N207" s="157"/>
      <c r="O207" s="157"/>
      <c r="P207" s="157"/>
      <c r="Q207" s="1205"/>
      <c r="R207" s="157"/>
      <c r="S207" s="157"/>
      <c r="T207" s="157"/>
      <c r="U207" s="1205"/>
      <c r="V207" s="157"/>
      <c r="W207" s="157"/>
      <c r="X207" s="157"/>
      <c r="Y207" s="1093"/>
      <c r="Z207" s="157"/>
      <c r="AA207" s="157"/>
      <c r="AB207" s="157"/>
      <c r="AC207" s="157"/>
      <c r="AD207" s="157"/>
      <c r="AE207" s="157"/>
      <c r="AF207" s="157"/>
      <c r="AG207" s="157"/>
      <c r="AH207" s="157"/>
      <c r="AI207" s="157"/>
      <c r="AJ207" s="157"/>
      <c r="AK207" s="204"/>
      <c r="AL207" s="204"/>
      <c r="AM207" s="204"/>
      <c r="AN207" s="204"/>
      <c r="AO207" s="204"/>
      <c r="AP207" s="204"/>
      <c r="AQ207" s="204"/>
      <c r="AR207" s="204"/>
      <c r="AS207" s="204"/>
      <c r="AT207" s="204"/>
    </row>
    <row r="208" spans="1:46" ht="15" customHeight="1">
      <c r="G208" s="156"/>
      <c r="H208" s="157"/>
      <c r="I208" s="157"/>
      <c r="J208" s="85"/>
      <c r="K208" s="157"/>
      <c r="L208" s="157"/>
      <c r="M208" s="157"/>
      <c r="N208" s="157"/>
      <c r="O208" s="157"/>
      <c r="P208" s="157"/>
      <c r="Q208" s="1205"/>
      <c r="R208" s="157"/>
      <c r="S208" s="157"/>
      <c r="T208" s="157"/>
      <c r="U208" s="1205"/>
      <c r="V208" s="157"/>
      <c r="W208" s="157"/>
      <c r="X208" s="157"/>
      <c r="Y208" s="157"/>
      <c r="Z208" s="157"/>
      <c r="AA208" s="157"/>
      <c r="AB208" s="157"/>
      <c r="AC208" s="157"/>
    </row>
    <row r="209" spans="1:83" ht="15" customHeight="1">
      <c r="G209" s="156"/>
      <c r="H209" s="157"/>
      <c r="I209" s="157"/>
      <c r="J209" s="85"/>
      <c r="K209" s="157"/>
      <c r="L209" s="157"/>
      <c r="M209" s="157"/>
      <c r="N209" s="157"/>
      <c r="O209" s="157"/>
      <c r="Q209" s="1205"/>
      <c r="V209" s="157"/>
      <c r="W209" s="157"/>
      <c r="X209" s="157"/>
      <c r="Z209" s="157"/>
      <c r="AA209" s="157"/>
      <c r="AB209" s="157"/>
      <c r="AC209" s="730"/>
      <c r="AD209" s="157"/>
    </row>
    <row r="210" spans="1:83" ht="15" customHeight="1">
      <c r="G210" s="156"/>
      <c r="H210" s="157"/>
      <c r="I210" s="157"/>
      <c r="J210" s="85"/>
      <c r="K210" s="157"/>
      <c r="L210" s="157"/>
      <c r="M210" s="157"/>
      <c r="N210" s="157"/>
      <c r="O210" s="157"/>
      <c r="Q210" s="225"/>
      <c r="Y210" s="157"/>
      <c r="Z210" s="157"/>
      <c r="AA210" s="157"/>
      <c r="AB210" s="157"/>
      <c r="AC210" s="157"/>
      <c r="AD210" s="157"/>
      <c r="AE210" s="157"/>
    </row>
    <row r="211" spans="1:83" ht="15" customHeight="1">
      <c r="A211" s="731"/>
      <c r="B211" s="731"/>
      <c r="C211" s="731"/>
      <c r="D211" s="731"/>
      <c r="E211" s="731"/>
      <c r="F211" s="731"/>
      <c r="G211" s="734"/>
      <c r="H211" s="735"/>
      <c r="I211" s="735"/>
      <c r="J211" s="732"/>
      <c r="K211" s="735"/>
      <c r="L211" s="735"/>
      <c r="M211" s="735"/>
      <c r="N211" s="1299" t="s">
        <v>85</v>
      </c>
      <c r="O211" s="1272"/>
      <c r="P211" s="1270">
        <v>1</v>
      </c>
      <c r="Q211" s="1300"/>
      <c r="R211" s="1210" t="s">
        <v>84</v>
      </c>
      <c r="S211" s="1301"/>
      <c r="T211" s="1288">
        <v>1</v>
      </c>
      <c r="U211" s="1206"/>
      <c r="V211" s="1210" t="s">
        <v>84</v>
      </c>
      <c r="W211" s="837"/>
      <c r="X211" s="738">
        <v>1</v>
      </c>
      <c r="Y211" s="1093"/>
      <c r="Z211" s="735"/>
      <c r="AA211" s="735"/>
      <c r="AB211" s="735"/>
      <c r="AC211" s="735"/>
      <c r="AD211" s="735"/>
      <c r="AE211" s="731"/>
      <c r="AF211" s="729"/>
      <c r="AG211" s="729"/>
      <c r="AH211" s="729"/>
      <c r="AI211" s="729"/>
      <c r="AJ211" s="729"/>
      <c r="AK211" s="729"/>
      <c r="AL211" s="729"/>
      <c r="AM211" s="729"/>
      <c r="AN211" s="729"/>
      <c r="AO211" s="729"/>
      <c r="AP211" s="729"/>
      <c r="AQ211" s="729"/>
      <c r="AR211" s="729"/>
      <c r="AS211" s="729"/>
      <c r="AT211" s="729"/>
      <c r="AU211" s="729"/>
      <c r="AV211" s="729"/>
      <c r="AW211" s="729"/>
      <c r="AX211" s="729"/>
      <c r="AY211" s="729"/>
      <c r="AZ211" s="729"/>
      <c r="BA211" s="729"/>
      <c r="BB211" s="729"/>
      <c r="BC211" s="729"/>
      <c r="BD211" s="729"/>
      <c r="BE211" s="729"/>
      <c r="BF211" s="729"/>
      <c r="BG211" s="729"/>
      <c r="BH211" s="729"/>
      <c r="BI211" s="729"/>
      <c r="BJ211" s="729"/>
      <c r="BK211" s="729"/>
      <c r="BL211" s="729"/>
      <c r="BM211" s="729"/>
      <c r="BN211" s="729"/>
      <c r="BO211" s="729"/>
      <c r="BP211" s="729"/>
      <c r="BQ211" s="729"/>
      <c r="BR211" s="729"/>
      <c r="BS211" s="729"/>
      <c r="BT211" s="729"/>
      <c r="BU211" s="729"/>
      <c r="BV211" s="729"/>
      <c r="BW211" s="729"/>
      <c r="BX211" s="729"/>
      <c r="BY211" s="729"/>
      <c r="BZ211" s="729"/>
      <c r="CA211" s="729"/>
      <c r="CB211" s="729"/>
      <c r="CC211" s="729"/>
      <c r="CD211" s="729"/>
      <c r="CE211" s="729"/>
    </row>
    <row r="212" spans="1:83" ht="15" customHeight="1">
      <c r="A212" s="731"/>
      <c r="B212" s="731"/>
      <c r="C212" s="731"/>
      <c r="D212" s="731"/>
      <c r="E212" s="731"/>
      <c r="F212" s="731"/>
      <c r="G212" s="734"/>
      <c r="H212" s="735"/>
      <c r="I212" s="735"/>
      <c r="J212" s="732"/>
      <c r="K212" s="735"/>
      <c r="L212" s="735"/>
      <c r="M212" s="735"/>
      <c r="N212" s="1299"/>
      <c r="O212" s="1272"/>
      <c r="P212" s="1270"/>
      <c r="Q212" s="1300"/>
      <c r="R212" s="1210"/>
      <c r="S212" s="1302"/>
      <c r="T212" s="1289"/>
      <c r="U212" s="1206"/>
      <c r="V212" s="1210"/>
      <c r="W212" s="736"/>
      <c r="X212" s="736"/>
      <c r="Y212" s="736" t="s">
        <v>713</v>
      </c>
      <c r="Z212" s="735"/>
      <c r="AA212" s="735"/>
      <c r="AB212" s="735"/>
      <c r="AC212" s="735"/>
      <c r="AD212" s="735"/>
      <c r="AE212" s="735"/>
      <c r="AF212" s="729"/>
      <c r="AG212" s="729"/>
      <c r="AH212" s="729"/>
      <c r="AI212" s="729"/>
      <c r="AJ212" s="729"/>
      <c r="AK212" s="729"/>
      <c r="AL212" s="729"/>
      <c r="AM212" s="729"/>
      <c r="AN212" s="729"/>
      <c r="AO212" s="729"/>
      <c r="AP212" s="729"/>
      <c r="AQ212" s="729"/>
      <c r="AR212" s="729"/>
      <c r="AS212" s="729"/>
      <c r="AT212" s="729"/>
      <c r="AU212" s="729"/>
      <c r="AV212" s="729"/>
      <c r="AW212" s="729"/>
      <c r="AX212" s="729"/>
      <c r="AY212" s="729"/>
      <c r="AZ212" s="729"/>
      <c r="BA212" s="729"/>
      <c r="BB212" s="729"/>
      <c r="BC212" s="729"/>
      <c r="BD212" s="729"/>
      <c r="BE212" s="729"/>
      <c r="BF212" s="729"/>
      <c r="BG212" s="729"/>
      <c r="BH212" s="729"/>
      <c r="BI212" s="729"/>
      <c r="BJ212" s="729"/>
      <c r="BK212" s="729"/>
      <c r="BL212" s="729"/>
      <c r="BM212" s="729"/>
      <c r="BN212" s="729"/>
      <c r="BO212" s="729"/>
      <c r="BP212" s="729"/>
      <c r="BQ212" s="729"/>
      <c r="BR212" s="729"/>
      <c r="BS212" s="729"/>
      <c r="BT212" s="729"/>
      <c r="BU212" s="729"/>
      <c r="BV212" s="729"/>
      <c r="BW212" s="729"/>
      <c r="BX212" s="729"/>
      <c r="BY212" s="729"/>
      <c r="BZ212" s="729"/>
      <c r="CA212" s="729"/>
      <c r="CB212" s="729"/>
      <c r="CC212" s="729"/>
      <c r="CD212" s="729"/>
      <c r="CE212" s="729"/>
    </row>
    <row r="213" spans="1:83" ht="15" customHeight="1">
      <c r="A213" s="731"/>
      <c r="B213" s="731"/>
      <c r="C213" s="731"/>
      <c r="D213" s="731"/>
      <c r="E213" s="731"/>
      <c r="F213" s="731"/>
      <c r="G213" s="734"/>
      <c r="H213" s="735"/>
      <c r="I213" s="735"/>
      <c r="J213" s="732"/>
      <c r="K213" s="735"/>
      <c r="L213" s="735"/>
      <c r="M213" s="735"/>
      <c r="N213" s="1299"/>
      <c r="O213" s="1272"/>
      <c r="P213" s="1270"/>
      <c r="Q213" s="1300"/>
      <c r="R213" s="1210"/>
      <c r="S213" s="733"/>
      <c r="T213" s="733"/>
      <c r="U213" s="736" t="s">
        <v>714</v>
      </c>
      <c r="V213" s="836"/>
      <c r="W213" s="737"/>
      <c r="X213" s="737"/>
      <c r="Y213" s="737"/>
      <c r="Z213" s="735"/>
      <c r="AA213" s="735"/>
      <c r="AB213" s="735"/>
      <c r="AC213" s="735"/>
      <c r="AD213" s="735"/>
      <c r="AE213" s="735"/>
      <c r="AF213" s="729"/>
      <c r="AG213" s="729"/>
      <c r="AH213" s="729"/>
      <c r="AI213" s="729"/>
      <c r="AJ213" s="729"/>
      <c r="AK213" s="729"/>
      <c r="AL213" s="729"/>
      <c r="AM213" s="729"/>
      <c r="AN213" s="729"/>
      <c r="AO213" s="729"/>
      <c r="AP213" s="729"/>
      <c r="AQ213" s="729"/>
      <c r="AR213" s="729"/>
      <c r="AS213" s="729"/>
      <c r="AT213" s="729"/>
      <c r="AU213" s="729"/>
      <c r="AV213" s="729"/>
      <c r="AW213" s="729"/>
      <c r="AX213" s="729"/>
      <c r="AY213" s="729"/>
      <c r="AZ213" s="729"/>
      <c r="BA213" s="729"/>
      <c r="BB213" s="729"/>
      <c r="BC213" s="729"/>
      <c r="BD213" s="729"/>
      <c r="BE213" s="729"/>
      <c r="BF213" s="729"/>
      <c r="BG213" s="729"/>
      <c r="BH213" s="729"/>
      <c r="BI213" s="729"/>
      <c r="BJ213" s="729"/>
      <c r="BK213" s="729"/>
      <c r="BL213" s="729"/>
      <c r="BM213" s="729"/>
      <c r="BN213" s="729"/>
      <c r="BO213" s="729"/>
      <c r="BP213" s="729"/>
      <c r="BQ213" s="729"/>
      <c r="BR213" s="729"/>
      <c r="BS213" s="729"/>
      <c r="BT213" s="729"/>
      <c r="BU213" s="729"/>
      <c r="BV213" s="729"/>
      <c r="BW213" s="729"/>
      <c r="BX213" s="729"/>
      <c r="BY213" s="729"/>
      <c r="BZ213" s="729"/>
      <c r="CA213" s="729"/>
      <c r="CB213" s="729"/>
      <c r="CC213" s="729"/>
      <c r="CD213" s="729"/>
      <c r="CE213" s="729"/>
    </row>
    <row r="214" spans="1:83" ht="15" customHeight="1">
      <c r="A214" s="731"/>
      <c r="B214" s="731"/>
      <c r="C214" s="731"/>
      <c r="D214" s="731"/>
      <c r="E214" s="731"/>
      <c r="F214" s="731"/>
      <c r="G214" s="734"/>
      <c r="H214" s="735"/>
      <c r="I214" s="735"/>
      <c r="J214" s="732"/>
      <c r="K214" s="735"/>
      <c r="L214" s="735"/>
      <c r="M214" s="735"/>
      <c r="N214" s="1210"/>
      <c r="O214" s="834"/>
      <c r="P214" s="834"/>
      <c r="Q214" s="835"/>
      <c r="R214" s="836"/>
      <c r="S214" s="737"/>
      <c r="T214" s="737"/>
      <c r="U214" s="737"/>
      <c r="V214" s="737"/>
      <c r="W214" s="737"/>
      <c r="X214" s="737"/>
      <c r="Y214" s="737"/>
      <c r="Z214" s="735"/>
      <c r="AA214" s="735"/>
      <c r="AB214" s="735"/>
      <c r="AC214" s="735"/>
      <c r="AD214" s="735"/>
      <c r="AE214" s="735"/>
      <c r="AF214" s="729"/>
      <c r="AG214" s="729"/>
      <c r="AH214" s="729"/>
      <c r="AI214" s="729"/>
      <c r="AJ214" s="729"/>
      <c r="AK214" s="729"/>
      <c r="AL214" s="729"/>
      <c r="AM214" s="729"/>
      <c r="AN214" s="729"/>
      <c r="AO214" s="729"/>
      <c r="AP214" s="729"/>
      <c r="AQ214" s="729"/>
      <c r="AR214" s="729"/>
      <c r="AS214" s="729"/>
      <c r="AT214" s="729"/>
      <c r="AU214" s="729"/>
      <c r="AV214" s="729"/>
      <c r="AW214" s="729"/>
      <c r="AX214" s="729"/>
      <c r="AY214" s="729"/>
      <c r="AZ214" s="729"/>
      <c r="BA214" s="729"/>
      <c r="BB214" s="729"/>
      <c r="BC214" s="729"/>
      <c r="BD214" s="729"/>
      <c r="BE214" s="729"/>
      <c r="BF214" s="729"/>
      <c r="BG214" s="729"/>
      <c r="BH214" s="729"/>
      <c r="BI214" s="729"/>
      <c r="BJ214" s="729"/>
      <c r="BK214" s="729"/>
      <c r="BL214" s="729"/>
      <c r="BM214" s="729"/>
      <c r="BN214" s="729"/>
      <c r="BO214" s="729"/>
      <c r="BP214" s="729"/>
      <c r="BQ214" s="729"/>
      <c r="BR214" s="729"/>
      <c r="BS214" s="729"/>
      <c r="BT214" s="729"/>
      <c r="BU214" s="729"/>
      <c r="BV214" s="729"/>
      <c r="BW214" s="729"/>
      <c r="BX214" s="729"/>
      <c r="BY214" s="729"/>
      <c r="BZ214" s="729"/>
      <c r="CA214" s="729"/>
      <c r="CB214" s="729"/>
      <c r="CC214" s="729"/>
      <c r="CD214" s="729"/>
      <c r="CE214" s="729"/>
    </row>
    <row r="216" spans="1:83" s="36" customFormat="1" ht="17.100000000000001" customHeight="1">
      <c r="A216" s="98"/>
      <c r="B216" s="98"/>
      <c r="C216" s="86"/>
      <c r="D216" s="151"/>
      <c r="E216" s="170"/>
      <c r="F216" s="172"/>
      <c r="G216" s="172"/>
      <c r="H216" s="171"/>
      <c r="I216" s="171"/>
      <c r="J216" s="171"/>
      <c r="K216" s="171"/>
      <c r="L216" s="171"/>
      <c r="M216" s="171"/>
      <c r="N216" s="171"/>
      <c r="O216" s="171"/>
      <c r="P216" s="171"/>
      <c r="Q216" s="171"/>
      <c r="R216" s="171"/>
      <c r="S216" s="171"/>
      <c r="T216" s="153"/>
      <c r="U216" s="153"/>
      <c r="V216" s="153"/>
      <c r="W216" s="173"/>
      <c r="X216" s="173"/>
    </row>
    <row r="217" spans="1:83" s="742" customFormat="1" ht="18.75" customHeight="1">
      <c r="X217" s="721"/>
      <c r="Y217" s="721"/>
      <c r="Z217" s="721"/>
      <c r="AA217" s="721"/>
      <c r="AB217" s="721"/>
      <c r="AC217" s="721"/>
      <c r="AD217" s="721"/>
      <c r="AE217" s="721"/>
      <c r="AF217" s="721"/>
      <c r="AG217" s="721"/>
      <c r="AH217" s="721"/>
      <c r="AI217" s="721"/>
      <c r="AJ217" s="721"/>
    </row>
    <row r="218" spans="1:83" s="35" customFormat="1" ht="17.100000000000001" customHeight="1">
      <c r="G218" s="35" t="s">
        <v>13</v>
      </c>
      <c r="I218" s="35" t="s">
        <v>746</v>
      </c>
      <c r="V218" s="158"/>
      <c r="X218" s="217"/>
      <c r="Y218" s="217"/>
      <c r="Z218" s="217"/>
      <c r="AA218" s="217"/>
      <c r="AB218" s="217"/>
      <c r="AC218" s="217"/>
      <c r="AD218" s="217"/>
      <c r="AE218" s="217"/>
      <c r="AF218" s="217"/>
      <c r="AG218" s="217"/>
      <c r="AH218" s="217"/>
      <c r="AI218" s="217"/>
      <c r="AJ218" s="217"/>
    </row>
    <row r="219" spans="1:83" s="742" customFormat="1" ht="17.100000000000001" customHeight="1">
      <c r="L219" s="122"/>
      <c r="M219" s="122"/>
      <c r="N219" s="122"/>
      <c r="O219" s="122"/>
      <c r="P219" s="122"/>
      <c r="Q219" s="122"/>
      <c r="R219" s="122"/>
      <c r="S219" s="122"/>
      <c r="T219" s="122"/>
      <c r="U219" s="122"/>
      <c r="V219" s="122"/>
      <c r="W219" s="122"/>
      <c r="X219" s="721"/>
      <c r="Y219" s="721"/>
      <c r="Z219" s="721"/>
      <c r="AA219" s="721"/>
      <c r="AB219" s="721"/>
      <c r="AC219" s="721"/>
      <c r="AD219" s="721"/>
      <c r="AE219" s="721"/>
      <c r="AF219" s="721"/>
      <c r="AG219" s="721"/>
      <c r="AH219" s="721"/>
      <c r="AI219" s="721"/>
      <c r="AJ219" s="721"/>
    </row>
    <row r="220" spans="1:83" s="799" customFormat="1" ht="22.5">
      <c r="A220" s="1203">
        <v>1</v>
      </c>
      <c r="B220" s="883"/>
      <c r="C220" s="883"/>
      <c r="D220" s="883"/>
      <c r="E220" s="884"/>
      <c r="F220" s="885"/>
      <c r="G220" s="885"/>
      <c r="H220" s="885"/>
      <c r="I220" s="886"/>
      <c r="J220" s="881"/>
      <c r="K220" s="888"/>
      <c r="L220" s="781">
        <f>mergeValue(A220)</f>
        <v>1</v>
      </c>
      <c r="M220" s="641" t="s">
        <v>20</v>
      </c>
      <c r="N220" s="646"/>
      <c r="O220" s="1282"/>
      <c r="P220" s="1283"/>
      <c r="Q220" s="1283"/>
      <c r="R220" s="1283"/>
      <c r="S220" s="1283"/>
      <c r="T220" s="1283"/>
      <c r="U220" s="1283"/>
      <c r="V220" s="1284"/>
      <c r="W220" s="630" t="s">
        <v>476</v>
      </c>
      <c r="X220" s="808"/>
      <c r="Y220" s="829"/>
      <c r="Z220" s="829" t="str">
        <f t="shared" ref="Z220:Z233" si="3">IF(M220="","",M220 )</f>
        <v>Наименование тарифа</v>
      </c>
      <c r="AA220" s="829"/>
      <c r="AB220" s="829"/>
      <c r="AC220" s="829"/>
      <c r="AD220" s="808"/>
      <c r="AE220" s="808"/>
      <c r="AF220" s="808"/>
      <c r="AG220" s="808"/>
      <c r="AH220" s="808"/>
      <c r="AI220" s="808"/>
      <c r="AJ220" s="808"/>
    </row>
    <row r="221" spans="1:83" s="799" customFormat="1" ht="22.5">
      <c r="A221" s="1203"/>
      <c r="B221" s="1203">
        <v>1</v>
      </c>
      <c r="C221" s="883"/>
      <c r="D221" s="883"/>
      <c r="E221" s="885"/>
      <c r="F221" s="885"/>
      <c r="G221" s="885"/>
      <c r="H221" s="885"/>
      <c r="I221" s="880"/>
      <c r="J221" s="879"/>
      <c r="K221" s="882"/>
      <c r="L221" s="781" t="str">
        <f>mergeValue(A221) &amp;"."&amp; mergeValue(B221)</f>
        <v>1.1</v>
      </c>
      <c r="M221" s="692" t="s">
        <v>16</v>
      </c>
      <c r="N221" s="646"/>
      <c r="O221" s="1282"/>
      <c r="P221" s="1283"/>
      <c r="Q221" s="1283"/>
      <c r="R221" s="1283"/>
      <c r="S221" s="1283"/>
      <c r="T221" s="1283"/>
      <c r="U221" s="1283"/>
      <c r="V221" s="1284"/>
      <c r="W221" s="630" t="s">
        <v>477</v>
      </c>
      <c r="X221" s="808"/>
      <c r="Y221" s="829"/>
      <c r="Z221" s="829" t="str">
        <f t="shared" si="3"/>
        <v>Территория действия тарифа</v>
      </c>
      <c r="AA221" s="829"/>
      <c r="AB221" s="829"/>
      <c r="AC221" s="829"/>
      <c r="AD221" s="808"/>
      <c r="AE221" s="808"/>
      <c r="AF221" s="808"/>
      <c r="AG221" s="808"/>
      <c r="AH221" s="808"/>
      <c r="AI221" s="808"/>
      <c r="AJ221" s="808"/>
    </row>
    <row r="222" spans="1:83" s="799" customFormat="1" ht="22.5">
      <c r="A222" s="1203"/>
      <c r="B222" s="1203"/>
      <c r="C222" s="1203">
        <v>1</v>
      </c>
      <c r="D222" s="883"/>
      <c r="E222" s="885"/>
      <c r="F222" s="885"/>
      <c r="G222" s="885"/>
      <c r="H222" s="885"/>
      <c r="I222" s="887"/>
      <c r="J222" s="879"/>
      <c r="K222" s="882"/>
      <c r="L222" s="781" t="str">
        <f>mergeValue(A222) &amp;"."&amp; mergeValue(B222)&amp;"."&amp; mergeValue(C222)</f>
        <v>1.1.1</v>
      </c>
      <c r="M222" s="693" t="s">
        <v>7</v>
      </c>
      <c r="N222" s="646"/>
      <c r="O222" s="1282"/>
      <c r="P222" s="1283"/>
      <c r="Q222" s="1283"/>
      <c r="R222" s="1283"/>
      <c r="S222" s="1283"/>
      <c r="T222" s="1283"/>
      <c r="U222" s="1283"/>
      <c r="V222" s="1284"/>
      <c r="W222" s="630" t="s">
        <v>633</v>
      </c>
      <c r="X222" s="808"/>
      <c r="Y222" s="829"/>
      <c r="Z222" s="829" t="str">
        <f t="shared" si="3"/>
        <v xml:space="preserve">Наименование системы теплоснабжения </v>
      </c>
      <c r="AA222" s="829"/>
      <c r="AB222" s="829"/>
      <c r="AC222" s="829"/>
      <c r="AD222" s="808"/>
      <c r="AE222" s="808"/>
      <c r="AF222" s="808"/>
      <c r="AG222" s="808"/>
      <c r="AH222" s="808"/>
      <c r="AI222" s="808"/>
      <c r="AJ222" s="808"/>
    </row>
    <row r="223" spans="1:83" s="799" customFormat="1" ht="22.5">
      <c r="A223" s="1203"/>
      <c r="B223" s="1203"/>
      <c r="C223" s="1203"/>
      <c r="D223" s="1203">
        <v>1</v>
      </c>
      <c r="E223" s="885"/>
      <c r="F223" s="885"/>
      <c r="G223" s="885"/>
      <c r="H223" s="885"/>
      <c r="I223" s="887"/>
      <c r="J223" s="879"/>
      <c r="K223" s="882"/>
      <c r="L223" s="781" t="str">
        <f>mergeValue(A223) &amp;"."&amp; mergeValue(B223)&amp;"."&amp; mergeValue(C223)&amp;"."&amp; mergeValue(D223)</f>
        <v>1.1.1.1</v>
      </c>
      <c r="M223" s="694" t="s">
        <v>22</v>
      </c>
      <c r="N223" s="646"/>
      <c r="O223" s="1282"/>
      <c r="P223" s="1283"/>
      <c r="Q223" s="1283"/>
      <c r="R223" s="1283"/>
      <c r="S223" s="1283"/>
      <c r="T223" s="1283"/>
      <c r="U223" s="1283"/>
      <c r="V223" s="1284"/>
      <c r="W223" s="630" t="s">
        <v>634</v>
      </c>
      <c r="X223" s="808"/>
      <c r="Y223" s="829"/>
      <c r="Z223" s="829" t="str">
        <f t="shared" si="3"/>
        <v xml:space="preserve">Источник тепловой энергии  </v>
      </c>
      <c r="AA223" s="829"/>
      <c r="AB223" s="829"/>
      <c r="AC223" s="829"/>
      <c r="AD223" s="808"/>
      <c r="AE223" s="808"/>
      <c r="AF223" s="808"/>
      <c r="AG223" s="808"/>
      <c r="AH223" s="808"/>
      <c r="AI223" s="808"/>
      <c r="AJ223" s="808"/>
    </row>
    <row r="224" spans="1:83" s="799" customFormat="1" ht="101.25">
      <c r="A224" s="1203"/>
      <c r="B224" s="1203"/>
      <c r="C224" s="1203"/>
      <c r="D224" s="1203"/>
      <c r="E224" s="1203">
        <v>1</v>
      </c>
      <c r="F224" s="885"/>
      <c r="G224" s="885"/>
      <c r="H224" s="883">
        <v>1</v>
      </c>
      <c r="I224" s="1203">
        <v>1</v>
      </c>
      <c r="J224" s="885"/>
      <c r="K224" s="890"/>
      <c r="L224" s="781" t="str">
        <f>mergeValue(A224) &amp;"."&amp; mergeValue(B224)&amp;"."&amp; mergeValue(C224)&amp;"."&amp; mergeValue(D224)&amp;"."&amp; mergeValue(E224)</f>
        <v>1.1.1.1.1</v>
      </c>
      <c r="M224" s="554" t="s">
        <v>9</v>
      </c>
      <c r="N224" s="646"/>
      <c r="O224" s="1206"/>
      <c r="P224" s="1207"/>
      <c r="Q224" s="1207"/>
      <c r="R224" s="1207"/>
      <c r="S224" s="1207"/>
      <c r="T224" s="1207"/>
      <c r="U224" s="1207"/>
      <c r="V224" s="1208"/>
      <c r="W224" s="630" t="s">
        <v>638</v>
      </c>
      <c r="X224" s="808"/>
      <c r="Y224" s="829"/>
      <c r="Z224" s="829" t="str">
        <f t="shared" si="3"/>
        <v>Схема подключения теплопотребляющей установки к коллектору источника тепловой энергии</v>
      </c>
      <c r="AA224" s="829"/>
      <c r="AB224" s="829"/>
      <c r="AC224" s="829"/>
      <c r="AD224" s="808"/>
      <c r="AE224" s="808"/>
      <c r="AF224" s="808"/>
      <c r="AG224" s="808"/>
      <c r="AH224" s="808"/>
      <c r="AI224" s="808"/>
      <c r="AJ224" s="808"/>
    </row>
    <row r="225" spans="1:36" s="799" customFormat="1" ht="90">
      <c r="A225" s="1203"/>
      <c r="B225" s="1203"/>
      <c r="C225" s="1203"/>
      <c r="D225" s="1203"/>
      <c r="E225" s="1203"/>
      <c r="F225" s="1203">
        <v>1</v>
      </c>
      <c r="G225" s="883"/>
      <c r="H225" s="883"/>
      <c r="I225" s="1203"/>
      <c r="J225" s="1203">
        <v>1</v>
      </c>
      <c r="K225" s="891"/>
      <c r="L225" s="781" t="str">
        <f>mergeValue(A225) &amp;"."&amp; mergeValue(B225)&amp;"."&amp; mergeValue(C225)&amp;"."&amp; mergeValue(D225)&amp;"."&amp; mergeValue(E225)&amp;"."&amp; mergeValue(F225)</f>
        <v>1.1.1.1.1.1</v>
      </c>
      <c r="M225" s="555" t="s">
        <v>10</v>
      </c>
      <c r="N225" s="646"/>
      <c r="O225" s="1206"/>
      <c r="P225" s="1207"/>
      <c r="Q225" s="1207"/>
      <c r="R225" s="1207"/>
      <c r="S225" s="1207"/>
      <c r="T225" s="1207"/>
      <c r="U225" s="1207"/>
      <c r="V225" s="1208"/>
      <c r="W225" s="630" t="s">
        <v>636</v>
      </c>
      <c r="X225" s="808"/>
      <c r="Y225" s="829"/>
      <c r="Z225" s="829" t="str">
        <f t="shared" si="3"/>
        <v>Группа потребителей</v>
      </c>
      <c r="AA225" s="829"/>
      <c r="AB225" s="829"/>
      <c r="AC225" s="829"/>
      <c r="AD225" s="808"/>
      <c r="AE225" s="808"/>
      <c r="AF225" s="808"/>
      <c r="AG225" s="808"/>
      <c r="AH225" s="808"/>
      <c r="AI225" s="808"/>
      <c r="AJ225" s="808"/>
    </row>
    <row r="226" spans="1:36" s="799" customFormat="1" ht="195.75" customHeight="1">
      <c r="A226" s="1203"/>
      <c r="B226" s="1203"/>
      <c r="C226" s="1203"/>
      <c r="D226" s="1203"/>
      <c r="E226" s="1203"/>
      <c r="F226" s="1203"/>
      <c r="G226" s="883">
        <v>1</v>
      </c>
      <c r="H226" s="883"/>
      <c r="I226" s="1203"/>
      <c r="J226" s="1203"/>
      <c r="K226" s="891">
        <v>1</v>
      </c>
      <c r="L226" s="781" t="str">
        <f>mergeValue(A226) &amp;"."&amp; mergeValue(B226)&amp;"."&amp; mergeValue(C226)&amp;"."&amp; mergeValue(D226)&amp;"."&amp; mergeValue(E226)&amp;"."&amp; mergeValue(F226)&amp;"."&amp; mergeValue(G226)</f>
        <v>1.1.1.1.1.1.1</v>
      </c>
      <c r="M226" s="1069"/>
      <c r="N226" s="646"/>
      <c r="O226" s="763"/>
      <c r="P226" s="763"/>
      <c r="Q226" s="763"/>
      <c r="R226" s="1209"/>
      <c r="S226" s="1210" t="s">
        <v>84</v>
      </c>
      <c r="T226" s="1209"/>
      <c r="U226" s="1210" t="s">
        <v>84</v>
      </c>
      <c r="V226" s="763"/>
      <c r="W226" s="1202" t="s">
        <v>655</v>
      </c>
      <c r="X226" s="808" t="str">
        <f>strCheckDate(O227:V227)</f>
        <v/>
      </c>
      <c r="Y226" s="829"/>
      <c r="Z226" s="829" t="str">
        <f t="shared" si="3"/>
        <v/>
      </c>
      <c r="AA226" s="829"/>
      <c r="AB226" s="829"/>
      <c r="AC226" s="829"/>
      <c r="AD226" s="808"/>
      <c r="AE226" s="808"/>
      <c r="AF226" s="808"/>
      <c r="AG226" s="808"/>
      <c r="AH226" s="808"/>
      <c r="AI226" s="808"/>
      <c r="AJ226" s="808"/>
    </row>
    <row r="227" spans="1:36" s="799" customFormat="1" ht="14.25" hidden="1" customHeight="1">
      <c r="A227" s="1203"/>
      <c r="B227" s="1203"/>
      <c r="C227" s="1203"/>
      <c r="D227" s="1203"/>
      <c r="E227" s="1203"/>
      <c r="F227" s="1203"/>
      <c r="G227" s="883"/>
      <c r="H227" s="883"/>
      <c r="I227" s="1203"/>
      <c r="J227" s="1203"/>
      <c r="K227" s="891"/>
      <c r="L227" s="800"/>
      <c r="M227" s="646"/>
      <c r="N227" s="646"/>
      <c r="O227" s="763"/>
      <c r="P227" s="763"/>
      <c r="Q227" s="769" t="str">
        <f>R226 &amp; "-" &amp; T226</f>
        <v>-</v>
      </c>
      <c r="R227" s="1209"/>
      <c r="S227" s="1210"/>
      <c r="T227" s="1209"/>
      <c r="U227" s="1210"/>
      <c r="V227" s="763"/>
      <c r="W227" s="1202"/>
      <c r="X227" s="808"/>
      <c r="Y227" s="829"/>
      <c r="Z227" s="829" t="str">
        <f t="shared" si="3"/>
        <v/>
      </c>
      <c r="AA227" s="829"/>
      <c r="AB227" s="829"/>
      <c r="AC227" s="829"/>
      <c r="AD227" s="808"/>
      <c r="AE227" s="808"/>
      <c r="AF227" s="808"/>
      <c r="AG227" s="808"/>
      <c r="AH227" s="808"/>
      <c r="AI227" s="808"/>
      <c r="AJ227" s="808"/>
    </row>
    <row r="228" spans="1:36" s="799" customFormat="1" ht="15" customHeight="1">
      <c r="A228" s="1203"/>
      <c r="B228" s="1203"/>
      <c r="C228" s="1203"/>
      <c r="D228" s="1203"/>
      <c r="E228" s="1203"/>
      <c r="F228" s="1203"/>
      <c r="G228" s="885"/>
      <c r="H228" s="883"/>
      <c r="I228" s="1203"/>
      <c r="J228" s="1203"/>
      <c r="K228" s="890"/>
      <c r="L228" s="688"/>
      <c r="M228" s="557" t="s">
        <v>25</v>
      </c>
      <c r="N228" s="765"/>
      <c r="O228" s="765"/>
      <c r="P228" s="765"/>
      <c r="Q228" s="765"/>
      <c r="R228" s="765"/>
      <c r="S228" s="765"/>
      <c r="T228" s="765"/>
      <c r="U228" s="765"/>
      <c r="V228" s="762"/>
      <c r="W228" s="1202"/>
      <c r="X228" s="808"/>
      <c r="Y228" s="829"/>
      <c r="Z228" s="829" t="str">
        <f t="shared" si="3"/>
        <v>Добавить вид теплоносителя (параметры теплоносителя)</v>
      </c>
      <c r="AA228" s="829"/>
      <c r="AB228" s="829"/>
      <c r="AC228" s="829"/>
      <c r="AD228" s="808"/>
      <c r="AE228" s="808"/>
      <c r="AF228" s="808"/>
      <c r="AG228" s="808"/>
      <c r="AH228" s="808"/>
      <c r="AI228" s="808"/>
      <c r="AJ228" s="808"/>
    </row>
    <row r="229" spans="1:36" s="799" customFormat="1" ht="15" customHeight="1">
      <c r="A229" s="1203"/>
      <c r="B229" s="1203"/>
      <c r="C229" s="1203"/>
      <c r="D229" s="1203"/>
      <c r="E229" s="1203"/>
      <c r="F229" s="885"/>
      <c r="G229" s="885"/>
      <c r="H229" s="883"/>
      <c r="I229" s="1203"/>
      <c r="J229" s="885"/>
      <c r="K229" s="890"/>
      <c r="L229" s="688"/>
      <c r="M229" s="556" t="s">
        <v>11</v>
      </c>
      <c r="N229" s="765"/>
      <c r="O229" s="765"/>
      <c r="P229" s="765"/>
      <c r="Q229" s="765"/>
      <c r="R229" s="765"/>
      <c r="S229" s="765"/>
      <c r="T229" s="765"/>
      <c r="U229" s="764"/>
      <c r="V229" s="765"/>
      <c r="W229" s="665"/>
      <c r="X229" s="808"/>
      <c r="Y229" s="829"/>
      <c r="Z229" s="829" t="str">
        <f t="shared" si="3"/>
        <v>Добавить группу потребителей</v>
      </c>
      <c r="AA229" s="829"/>
      <c r="AB229" s="829"/>
      <c r="AC229" s="829"/>
      <c r="AD229" s="808"/>
      <c r="AE229" s="808"/>
      <c r="AF229" s="808"/>
      <c r="AG229" s="808"/>
      <c r="AH229" s="808"/>
      <c r="AI229" s="808"/>
      <c r="AJ229" s="808"/>
    </row>
    <row r="230" spans="1:36" s="799" customFormat="1" ht="15" customHeight="1">
      <c r="A230" s="1203"/>
      <c r="B230" s="1203"/>
      <c r="C230" s="1203"/>
      <c r="D230" s="1203"/>
      <c r="E230" s="889"/>
      <c r="F230" s="885"/>
      <c r="G230" s="885"/>
      <c r="H230" s="885"/>
      <c r="I230" s="881"/>
      <c r="J230" s="878"/>
      <c r="K230" s="888"/>
      <c r="L230" s="688"/>
      <c r="M230" s="760" t="s">
        <v>12</v>
      </c>
      <c r="N230" s="765"/>
      <c r="O230" s="765"/>
      <c r="P230" s="765"/>
      <c r="Q230" s="765"/>
      <c r="R230" s="765"/>
      <c r="S230" s="765"/>
      <c r="T230" s="765"/>
      <c r="U230" s="764"/>
      <c r="V230" s="765"/>
      <c r="W230" s="665"/>
      <c r="X230" s="808"/>
      <c r="Y230" s="829"/>
      <c r="Z230" s="829" t="str">
        <f t="shared" si="3"/>
        <v>Добавить схему подключения</v>
      </c>
      <c r="AA230" s="829"/>
      <c r="AB230" s="829"/>
      <c r="AC230" s="829"/>
      <c r="AD230" s="808"/>
      <c r="AE230" s="808"/>
      <c r="AF230" s="808"/>
      <c r="AG230" s="808"/>
      <c r="AH230" s="808"/>
      <c r="AI230" s="808"/>
      <c r="AJ230" s="808"/>
    </row>
    <row r="231" spans="1:36" s="799" customFormat="1" ht="15" customHeight="1">
      <c r="A231" s="1203"/>
      <c r="B231" s="1203"/>
      <c r="C231" s="1203"/>
      <c r="D231" s="889"/>
      <c r="E231" s="889"/>
      <c r="F231" s="885"/>
      <c r="G231" s="885"/>
      <c r="H231" s="885"/>
      <c r="I231" s="881"/>
      <c r="J231" s="878"/>
      <c r="K231" s="888"/>
      <c r="L231" s="688"/>
      <c r="M231" s="759" t="s">
        <v>17</v>
      </c>
      <c r="N231" s="765"/>
      <c r="O231" s="765"/>
      <c r="P231" s="765"/>
      <c r="Q231" s="765"/>
      <c r="R231" s="765"/>
      <c r="S231" s="765"/>
      <c r="T231" s="765"/>
      <c r="U231" s="764"/>
      <c r="V231" s="765"/>
      <c r="W231" s="665"/>
      <c r="X231" s="808"/>
      <c r="Y231" s="829"/>
      <c r="Z231" s="829" t="str">
        <f t="shared" si="3"/>
        <v>Добавить источник тепловой энергии</v>
      </c>
      <c r="AA231" s="829"/>
      <c r="AB231" s="829"/>
      <c r="AC231" s="829"/>
      <c r="AD231" s="808"/>
      <c r="AE231" s="808"/>
      <c r="AF231" s="808"/>
      <c r="AG231" s="808"/>
      <c r="AH231" s="808"/>
      <c r="AI231" s="808"/>
      <c r="AJ231" s="808"/>
    </row>
    <row r="232" spans="1:36" s="799" customFormat="1" ht="15" customHeight="1">
      <c r="A232" s="1203"/>
      <c r="B232" s="1203"/>
      <c r="C232" s="889"/>
      <c r="D232" s="889"/>
      <c r="E232" s="889"/>
      <c r="F232" s="889"/>
      <c r="G232" s="894"/>
      <c r="H232" s="881"/>
      <c r="I232" s="892"/>
      <c r="J232" s="878"/>
      <c r="K232" s="893"/>
      <c r="L232" s="688"/>
      <c r="M232" s="758" t="s">
        <v>18</v>
      </c>
      <c r="N232" s="765"/>
      <c r="O232" s="765"/>
      <c r="P232" s="765"/>
      <c r="Q232" s="765"/>
      <c r="R232" s="765"/>
      <c r="S232" s="765"/>
      <c r="T232" s="765"/>
      <c r="U232" s="764"/>
      <c r="V232" s="765"/>
      <c r="W232" s="665"/>
      <c r="X232" s="808"/>
      <c r="Y232" s="829"/>
      <c r="Z232" s="829" t="str">
        <f t="shared" si="3"/>
        <v>Добавить наименование системы теплоснабжения</v>
      </c>
      <c r="AA232" s="829"/>
      <c r="AB232" s="829"/>
      <c r="AC232" s="829"/>
      <c r="AD232" s="808"/>
      <c r="AE232" s="808"/>
      <c r="AF232" s="808"/>
      <c r="AG232" s="808"/>
      <c r="AH232" s="808"/>
      <c r="AI232" s="808"/>
      <c r="AJ232" s="808"/>
    </row>
    <row r="233" spans="1:36" s="799" customFormat="1" ht="15" customHeight="1">
      <c r="A233" s="1203"/>
      <c r="B233" s="889"/>
      <c r="C233" s="889"/>
      <c r="D233" s="889"/>
      <c r="E233" s="889"/>
      <c r="F233" s="889"/>
      <c r="G233" s="894"/>
      <c r="H233" s="881"/>
      <c r="I233" s="881"/>
      <c r="J233" s="878"/>
      <c r="K233" s="888"/>
      <c r="L233" s="688"/>
      <c r="M233" s="733" t="s">
        <v>19</v>
      </c>
      <c r="N233" s="765"/>
      <c r="O233" s="765"/>
      <c r="P233" s="765"/>
      <c r="Q233" s="765"/>
      <c r="R233" s="765"/>
      <c r="S233" s="765"/>
      <c r="T233" s="765"/>
      <c r="U233" s="764"/>
      <c r="V233" s="765"/>
      <c r="W233" s="665"/>
      <c r="X233" s="808"/>
      <c r="Y233" s="829"/>
      <c r="Z233" s="829" t="str">
        <f t="shared" si="3"/>
        <v>Добавить территорию действия тарифа</v>
      </c>
      <c r="AA233" s="829"/>
      <c r="AB233" s="829"/>
      <c r="AC233" s="829"/>
      <c r="AD233" s="808"/>
      <c r="AE233" s="808"/>
      <c r="AF233" s="808"/>
      <c r="AG233" s="808"/>
      <c r="AH233" s="808"/>
      <c r="AI233" s="808"/>
      <c r="AJ233" s="808"/>
    </row>
    <row r="234" spans="1:36" s="742" customFormat="1" ht="15" customHeight="1">
      <c r="A234" s="877"/>
      <c r="B234" s="877"/>
      <c r="C234" s="877"/>
      <c r="D234" s="877"/>
      <c r="E234" s="877"/>
      <c r="F234" s="877"/>
      <c r="G234" s="877"/>
      <c r="H234" s="877"/>
      <c r="I234" s="877"/>
      <c r="J234" s="877"/>
      <c r="K234" s="877"/>
      <c r="L234" s="492"/>
      <c r="M234" s="736" t="s">
        <v>309</v>
      </c>
      <c r="N234" s="765"/>
      <c r="O234" s="765"/>
      <c r="P234" s="765"/>
      <c r="Q234" s="765"/>
      <c r="R234" s="765"/>
      <c r="S234" s="765"/>
      <c r="T234" s="765"/>
      <c r="U234" s="764"/>
      <c r="V234" s="765"/>
      <c r="W234" s="765"/>
      <c r="X234" s="765"/>
      <c r="Y234" s="765"/>
      <c r="Z234" s="765"/>
      <c r="AA234" s="765"/>
      <c r="AB234" s="764"/>
      <c r="AC234" s="765"/>
      <c r="AD234" s="665"/>
      <c r="AE234" s="721"/>
      <c r="AF234" s="721"/>
      <c r="AG234" s="721"/>
      <c r="AH234" s="721"/>
    </row>
    <row r="235" spans="1:36" s="989" customFormat="1" ht="18.75" customHeight="1">
      <c r="X235" s="1010"/>
      <c r="Y235" s="1010"/>
      <c r="Z235" s="1010"/>
      <c r="AA235" s="1010"/>
      <c r="AB235" s="1010"/>
      <c r="AC235" s="1010"/>
      <c r="AD235" s="1010"/>
      <c r="AE235" s="1010"/>
      <c r="AF235" s="1010"/>
      <c r="AG235" s="1010"/>
      <c r="AH235" s="1010"/>
      <c r="AI235" s="1010"/>
      <c r="AJ235" s="1010"/>
    </row>
    <row r="236" spans="1:36" s="35" customFormat="1" ht="17.100000000000001" customHeight="1">
      <c r="G236" s="35" t="s">
        <v>13</v>
      </c>
      <c r="I236" s="35" t="s">
        <v>212</v>
      </c>
      <c r="V236" s="158"/>
      <c r="X236" s="217"/>
      <c r="Y236" s="217"/>
      <c r="Z236" s="217"/>
      <c r="AA236" s="217"/>
      <c r="AB236" s="217"/>
      <c r="AC236" s="217"/>
      <c r="AD236" s="217"/>
      <c r="AE236" s="217"/>
      <c r="AF236" s="217"/>
      <c r="AG236" s="217"/>
      <c r="AH236" s="217"/>
      <c r="AI236" s="217"/>
      <c r="AJ236" s="217"/>
    </row>
    <row r="237" spans="1:36" s="989" customFormat="1" ht="17.100000000000001" customHeight="1">
      <c r="L237" s="122"/>
      <c r="M237" s="122"/>
      <c r="N237" s="122"/>
      <c r="O237" s="122"/>
      <c r="P237" s="122"/>
      <c r="Q237" s="122"/>
      <c r="R237" s="122"/>
      <c r="S237" s="122"/>
      <c r="T237" s="122"/>
      <c r="U237" s="122"/>
      <c r="V237" s="122"/>
      <c r="W237" s="122"/>
      <c r="X237" s="1010"/>
      <c r="Y237" s="1010"/>
      <c r="Z237" s="1010"/>
      <c r="AA237" s="1010"/>
      <c r="AB237" s="1010"/>
      <c r="AC237" s="1010"/>
      <c r="AD237" s="1010"/>
      <c r="AE237" s="1010"/>
      <c r="AF237" s="1010"/>
      <c r="AG237" s="1010"/>
      <c r="AH237" s="1010"/>
      <c r="AI237" s="1010"/>
      <c r="AJ237" s="1010"/>
    </row>
    <row r="238" spans="1:36" s="990" customFormat="1" ht="22.5">
      <c r="A238" s="1203">
        <v>1</v>
      </c>
      <c r="B238" s="1015"/>
      <c r="C238" s="1015"/>
      <c r="D238" s="1015"/>
      <c r="E238" s="981"/>
      <c r="F238" s="1026"/>
      <c r="G238" s="1026"/>
      <c r="H238" s="1026"/>
      <c r="I238" s="983"/>
      <c r="J238" s="979"/>
      <c r="K238" s="963"/>
      <c r="L238" s="1030">
        <f>mergeValue(A238)</f>
        <v>1</v>
      </c>
      <c r="M238" s="641" t="s">
        <v>20</v>
      </c>
      <c r="N238" s="646"/>
      <c r="O238" s="1282"/>
      <c r="P238" s="1283"/>
      <c r="Q238" s="1283"/>
      <c r="R238" s="1283"/>
      <c r="S238" s="1283"/>
      <c r="T238" s="1283"/>
      <c r="U238" s="1283"/>
      <c r="V238" s="1284"/>
      <c r="W238" s="630" t="s">
        <v>476</v>
      </c>
      <c r="X238" s="1008"/>
      <c r="Y238" s="829"/>
      <c r="Z238" s="829" t="str">
        <f t="shared" ref="Z238:Z251" si="4">IF(M238="","",M238 )</f>
        <v>Наименование тарифа</v>
      </c>
      <c r="AA238" s="829"/>
      <c r="AB238" s="829"/>
      <c r="AC238" s="829"/>
      <c r="AD238" s="1008"/>
      <c r="AE238" s="1008"/>
      <c r="AF238" s="1008"/>
      <c r="AG238" s="1008"/>
      <c r="AH238" s="1008"/>
      <c r="AI238" s="1008"/>
      <c r="AJ238" s="1008"/>
    </row>
    <row r="239" spans="1:36" s="990" customFormat="1" ht="22.5">
      <c r="A239" s="1203"/>
      <c r="B239" s="1203">
        <v>1</v>
      </c>
      <c r="C239" s="1015"/>
      <c r="D239" s="1015"/>
      <c r="E239" s="1026"/>
      <c r="F239" s="1026"/>
      <c r="G239" s="1026"/>
      <c r="H239" s="1026"/>
      <c r="I239" s="1021"/>
      <c r="J239" s="954"/>
      <c r="K239" s="957"/>
      <c r="L239" s="1030" t="str">
        <f>mergeValue(A239) &amp;"."&amp; mergeValue(B239)</f>
        <v>1.1</v>
      </c>
      <c r="M239" s="692" t="s">
        <v>16</v>
      </c>
      <c r="N239" s="646"/>
      <c r="O239" s="1282"/>
      <c r="P239" s="1283"/>
      <c r="Q239" s="1283"/>
      <c r="R239" s="1283"/>
      <c r="S239" s="1283"/>
      <c r="T239" s="1283"/>
      <c r="U239" s="1283"/>
      <c r="V239" s="1284"/>
      <c r="W239" s="630" t="s">
        <v>477</v>
      </c>
      <c r="X239" s="1008"/>
      <c r="Y239" s="829"/>
      <c r="Z239" s="829" t="str">
        <f t="shared" si="4"/>
        <v>Территория действия тарифа</v>
      </c>
      <c r="AA239" s="829"/>
      <c r="AB239" s="829"/>
      <c r="AC239" s="829"/>
      <c r="AD239" s="1008"/>
      <c r="AE239" s="1008"/>
      <c r="AF239" s="1008"/>
      <c r="AG239" s="1008"/>
      <c r="AH239" s="1008"/>
      <c r="AI239" s="1008"/>
      <c r="AJ239" s="1008"/>
    </row>
    <row r="240" spans="1:36" s="990" customFormat="1" ht="22.5">
      <c r="A240" s="1203"/>
      <c r="B240" s="1203"/>
      <c r="C240" s="1203">
        <v>1</v>
      </c>
      <c r="D240" s="1015"/>
      <c r="E240" s="1026"/>
      <c r="F240" s="1026"/>
      <c r="G240" s="1026"/>
      <c r="H240" s="1026"/>
      <c r="I240" s="962"/>
      <c r="J240" s="954"/>
      <c r="K240" s="957"/>
      <c r="L240" s="1030" t="str">
        <f>mergeValue(A240) &amp;"."&amp; mergeValue(B240)&amp;"."&amp; mergeValue(C240)</f>
        <v>1.1.1</v>
      </c>
      <c r="M240" s="693" t="s">
        <v>7</v>
      </c>
      <c r="N240" s="646"/>
      <c r="O240" s="1282"/>
      <c r="P240" s="1283"/>
      <c r="Q240" s="1283"/>
      <c r="R240" s="1283"/>
      <c r="S240" s="1283"/>
      <c r="T240" s="1283"/>
      <c r="U240" s="1283"/>
      <c r="V240" s="1284"/>
      <c r="W240" s="630" t="s">
        <v>633</v>
      </c>
      <c r="X240" s="1008"/>
      <c r="Y240" s="829"/>
      <c r="Z240" s="829" t="str">
        <f t="shared" si="4"/>
        <v xml:space="preserve">Наименование системы теплоснабжения </v>
      </c>
      <c r="AA240" s="829"/>
      <c r="AB240" s="829"/>
      <c r="AC240" s="829"/>
      <c r="AD240" s="1008"/>
      <c r="AE240" s="1008"/>
      <c r="AF240" s="1008"/>
      <c r="AG240" s="1008"/>
      <c r="AH240" s="1008"/>
      <c r="AI240" s="1008"/>
      <c r="AJ240" s="1008"/>
    </row>
    <row r="241" spans="1:36" s="990" customFormat="1" ht="22.5">
      <c r="A241" s="1203"/>
      <c r="B241" s="1203"/>
      <c r="C241" s="1203"/>
      <c r="D241" s="1203">
        <v>1</v>
      </c>
      <c r="E241" s="1026"/>
      <c r="F241" s="1026"/>
      <c r="G241" s="1026"/>
      <c r="H241" s="1026"/>
      <c r="I241" s="962"/>
      <c r="J241" s="954"/>
      <c r="K241" s="957"/>
      <c r="L241" s="1030" t="str">
        <f>mergeValue(A241) &amp;"."&amp; mergeValue(B241)&amp;"."&amp; mergeValue(C241)&amp;"."&amp; mergeValue(D241)</f>
        <v>1.1.1.1</v>
      </c>
      <c r="M241" s="694" t="s">
        <v>22</v>
      </c>
      <c r="N241" s="646"/>
      <c r="O241" s="1282"/>
      <c r="P241" s="1283"/>
      <c r="Q241" s="1283"/>
      <c r="R241" s="1283"/>
      <c r="S241" s="1283"/>
      <c r="T241" s="1283"/>
      <c r="U241" s="1283"/>
      <c r="V241" s="1284"/>
      <c r="W241" s="630" t="s">
        <v>634</v>
      </c>
      <c r="X241" s="1008"/>
      <c r="Y241" s="829"/>
      <c r="Z241" s="829" t="str">
        <f t="shared" si="4"/>
        <v xml:space="preserve">Источник тепловой энергии  </v>
      </c>
      <c r="AA241" s="829"/>
      <c r="AB241" s="829"/>
      <c r="AC241" s="829"/>
      <c r="AD241" s="1008"/>
      <c r="AE241" s="1008"/>
      <c r="AF241" s="1008"/>
      <c r="AG241" s="1008"/>
      <c r="AH241" s="1008"/>
      <c r="AI241" s="1008"/>
      <c r="AJ241" s="1008"/>
    </row>
    <row r="242" spans="1:36" s="990" customFormat="1" ht="101.25">
      <c r="A242" s="1203"/>
      <c r="B242" s="1203"/>
      <c r="C242" s="1203"/>
      <c r="D242" s="1203"/>
      <c r="E242" s="1203">
        <v>1</v>
      </c>
      <c r="F242" s="1026"/>
      <c r="G242" s="1026"/>
      <c r="H242" s="1015">
        <v>1</v>
      </c>
      <c r="I242" s="1203">
        <v>1</v>
      </c>
      <c r="J242" s="1026"/>
      <c r="K242" s="965"/>
      <c r="L242" s="1030" t="str">
        <f>mergeValue(A242) &amp;"."&amp; mergeValue(B242)&amp;"."&amp; mergeValue(C242)&amp;"."&amp; mergeValue(D242)&amp;"."&amp; mergeValue(E242)</f>
        <v>1.1.1.1.1</v>
      </c>
      <c r="M242" s="554" t="s">
        <v>9</v>
      </c>
      <c r="N242" s="646"/>
      <c r="O242" s="1206"/>
      <c r="P242" s="1207"/>
      <c r="Q242" s="1207"/>
      <c r="R242" s="1207"/>
      <c r="S242" s="1207"/>
      <c r="T242" s="1207"/>
      <c r="U242" s="1207"/>
      <c r="V242" s="1208"/>
      <c r="W242" s="630" t="s">
        <v>638</v>
      </c>
      <c r="X242" s="1008"/>
      <c r="Y242" s="829"/>
      <c r="Z242" s="829" t="str">
        <f t="shared" si="4"/>
        <v>Схема подключения теплопотребляющей установки к коллектору источника тепловой энергии</v>
      </c>
      <c r="AA242" s="829"/>
      <c r="AB242" s="829"/>
      <c r="AC242" s="829"/>
      <c r="AD242" s="1008"/>
      <c r="AE242" s="1008"/>
      <c r="AF242" s="1008"/>
      <c r="AG242" s="1008"/>
      <c r="AH242" s="1008"/>
      <c r="AI242" s="1008"/>
      <c r="AJ242" s="1008"/>
    </row>
    <row r="243" spans="1:36" s="990" customFormat="1" ht="90">
      <c r="A243" s="1203"/>
      <c r="B243" s="1203"/>
      <c r="C243" s="1203"/>
      <c r="D243" s="1203"/>
      <c r="E243" s="1203"/>
      <c r="F243" s="1203">
        <v>1</v>
      </c>
      <c r="G243" s="1015"/>
      <c r="H243" s="1015"/>
      <c r="I243" s="1203"/>
      <c r="J243" s="1203">
        <v>1</v>
      </c>
      <c r="K243" s="966"/>
      <c r="L243" s="1030" t="str">
        <f>mergeValue(A243) &amp;"."&amp; mergeValue(B243)&amp;"."&amp; mergeValue(C243)&amp;"."&amp; mergeValue(D243)&amp;"."&amp; mergeValue(E243)&amp;"."&amp; mergeValue(F243)</f>
        <v>1.1.1.1.1.1</v>
      </c>
      <c r="M243" s="555" t="s">
        <v>10</v>
      </c>
      <c r="N243" s="646"/>
      <c r="O243" s="1206"/>
      <c r="P243" s="1207"/>
      <c r="Q243" s="1207"/>
      <c r="R243" s="1207"/>
      <c r="S243" s="1207"/>
      <c r="T243" s="1207"/>
      <c r="U243" s="1207"/>
      <c r="V243" s="1208"/>
      <c r="W243" s="630" t="s">
        <v>636</v>
      </c>
      <c r="X243" s="1008"/>
      <c r="Y243" s="829"/>
      <c r="Z243" s="829" t="str">
        <f t="shared" si="4"/>
        <v>Группа потребителей</v>
      </c>
      <c r="AA243" s="829"/>
      <c r="AB243" s="829"/>
      <c r="AC243" s="829"/>
      <c r="AD243" s="1008"/>
      <c r="AE243" s="1008"/>
      <c r="AF243" s="1008"/>
      <c r="AG243" s="1008"/>
      <c r="AH243" s="1008"/>
      <c r="AI243" s="1008"/>
      <c r="AJ243" s="1008"/>
    </row>
    <row r="244" spans="1:36" s="990" customFormat="1" ht="189" customHeight="1">
      <c r="A244" s="1203"/>
      <c r="B244" s="1203"/>
      <c r="C244" s="1203"/>
      <c r="D244" s="1203"/>
      <c r="E244" s="1203"/>
      <c r="F244" s="1203"/>
      <c r="G244" s="1015">
        <v>1</v>
      </c>
      <c r="H244" s="1015"/>
      <c r="I244" s="1203"/>
      <c r="J244" s="1203"/>
      <c r="K244" s="966">
        <v>1</v>
      </c>
      <c r="L244" s="1030" t="str">
        <f>mergeValue(A244) &amp;"."&amp; mergeValue(B244)&amp;"."&amp; mergeValue(C244)&amp;"."&amp; mergeValue(D244)&amp;"."&amp; mergeValue(E244)&amp;"."&amp; mergeValue(F244)&amp;"."&amp; mergeValue(G244)</f>
        <v>1.1.1.1.1.1.1</v>
      </c>
      <c r="M244" s="1069"/>
      <c r="N244" s="646"/>
      <c r="O244" s="683"/>
      <c r="P244" s="763"/>
      <c r="Q244" s="1094"/>
      <c r="R244" s="1209"/>
      <c r="S244" s="1210" t="s">
        <v>84</v>
      </c>
      <c r="T244" s="1209"/>
      <c r="U244" s="1210" t="s">
        <v>84</v>
      </c>
      <c r="V244" s="763"/>
      <c r="W244" s="1220" t="s">
        <v>655</v>
      </c>
      <c r="X244" s="1008" t="str">
        <f>strCheckDate(O245:V245)</f>
        <v/>
      </c>
      <c r="Y244" s="829"/>
      <c r="Z244" s="829" t="str">
        <f t="shared" si="4"/>
        <v/>
      </c>
      <c r="AA244" s="829"/>
      <c r="AB244" s="829"/>
      <c r="AC244" s="829"/>
      <c r="AD244" s="1008"/>
      <c r="AE244" s="1008"/>
      <c r="AF244" s="1008"/>
      <c r="AG244" s="1008"/>
      <c r="AH244" s="1008"/>
      <c r="AI244" s="1008"/>
      <c r="AJ244" s="1008"/>
    </row>
    <row r="245" spans="1:36" s="990" customFormat="1" ht="11.25" hidden="1" customHeight="1">
      <c r="A245" s="1203"/>
      <c r="B245" s="1203"/>
      <c r="C245" s="1203"/>
      <c r="D245" s="1203"/>
      <c r="E245" s="1203"/>
      <c r="F245" s="1203"/>
      <c r="G245" s="1015"/>
      <c r="H245" s="1015"/>
      <c r="I245" s="1203"/>
      <c r="J245" s="1203"/>
      <c r="K245" s="966"/>
      <c r="L245" s="800"/>
      <c r="M245" s="646"/>
      <c r="N245" s="646"/>
      <c r="O245" s="763"/>
      <c r="P245" s="763"/>
      <c r="Q245" s="769" t="str">
        <f>R244 &amp; "-" &amp; T244</f>
        <v>-</v>
      </c>
      <c r="R245" s="1209"/>
      <c r="S245" s="1210"/>
      <c r="T245" s="1209"/>
      <c r="U245" s="1210"/>
      <c r="V245" s="763"/>
      <c r="W245" s="1221"/>
      <c r="X245" s="1008"/>
      <c r="Y245" s="829"/>
      <c r="Z245" s="829" t="str">
        <f t="shared" si="4"/>
        <v/>
      </c>
      <c r="AA245" s="829"/>
      <c r="AB245" s="829"/>
      <c r="AC245" s="829"/>
      <c r="AD245" s="1008"/>
      <c r="AE245" s="1008"/>
      <c r="AF245" s="1008"/>
      <c r="AG245" s="1008"/>
      <c r="AH245" s="1008"/>
      <c r="AI245" s="1008"/>
      <c r="AJ245" s="1008"/>
    </row>
    <row r="246" spans="1:36" s="990" customFormat="1" ht="15" customHeight="1">
      <c r="A246" s="1203"/>
      <c r="B246" s="1203"/>
      <c r="C246" s="1203"/>
      <c r="D246" s="1203"/>
      <c r="E246" s="1203"/>
      <c r="F246" s="1203"/>
      <c r="G246" s="1026"/>
      <c r="H246" s="1015"/>
      <c r="I246" s="1203"/>
      <c r="J246" s="1203"/>
      <c r="K246" s="965"/>
      <c r="L246" s="688"/>
      <c r="M246" s="557" t="s">
        <v>25</v>
      </c>
      <c r="N246" s="1006"/>
      <c r="O246" s="1006"/>
      <c r="P246" s="1006"/>
      <c r="Q246" s="1006"/>
      <c r="R246" s="1006"/>
      <c r="S246" s="1006"/>
      <c r="T246" s="1006"/>
      <c r="U246" s="1006"/>
      <c r="V246" s="762"/>
      <c r="W246" s="1222"/>
      <c r="X246" s="1008"/>
      <c r="Y246" s="829"/>
      <c r="Z246" s="829" t="str">
        <f t="shared" si="4"/>
        <v>Добавить вид теплоносителя (параметры теплоносителя)</v>
      </c>
      <c r="AA246" s="829"/>
      <c r="AB246" s="829"/>
      <c r="AC246" s="829"/>
      <c r="AD246" s="1008"/>
      <c r="AE246" s="1008"/>
      <c r="AF246" s="1008"/>
      <c r="AG246" s="1008"/>
      <c r="AH246" s="1008"/>
      <c r="AI246" s="1008"/>
      <c r="AJ246" s="1008"/>
    </row>
    <row r="247" spans="1:36" s="990" customFormat="1" ht="15" customHeight="1">
      <c r="A247" s="1203"/>
      <c r="B247" s="1203"/>
      <c r="C247" s="1203"/>
      <c r="D247" s="1203"/>
      <c r="E247" s="1203"/>
      <c r="F247" s="1026"/>
      <c r="G247" s="1026"/>
      <c r="H247" s="1015"/>
      <c r="I247" s="1203"/>
      <c r="J247" s="1026"/>
      <c r="K247" s="965"/>
      <c r="L247" s="688"/>
      <c r="M247" s="556" t="s">
        <v>11</v>
      </c>
      <c r="N247" s="1006"/>
      <c r="O247" s="1006"/>
      <c r="P247" s="1006"/>
      <c r="Q247" s="1006"/>
      <c r="R247" s="1006"/>
      <c r="S247" s="1006"/>
      <c r="T247" s="1006"/>
      <c r="U247" s="1005"/>
      <c r="V247" s="1006"/>
      <c r="W247" s="665"/>
      <c r="X247" s="1008"/>
      <c r="Y247" s="829"/>
      <c r="Z247" s="829" t="str">
        <f t="shared" si="4"/>
        <v>Добавить группу потребителей</v>
      </c>
      <c r="AA247" s="829"/>
      <c r="AB247" s="829"/>
      <c r="AC247" s="829"/>
      <c r="AD247" s="1008"/>
      <c r="AE247" s="1008"/>
      <c r="AF247" s="1008"/>
      <c r="AG247" s="1008"/>
      <c r="AH247" s="1008"/>
      <c r="AI247" s="1008"/>
      <c r="AJ247" s="1008"/>
    </row>
    <row r="248" spans="1:36" s="990" customFormat="1" ht="15" customHeight="1">
      <c r="A248" s="1203"/>
      <c r="B248" s="1203"/>
      <c r="C248" s="1203"/>
      <c r="D248" s="1203"/>
      <c r="E248" s="964"/>
      <c r="F248" s="1026"/>
      <c r="G248" s="1026"/>
      <c r="H248" s="1026"/>
      <c r="I248" s="979"/>
      <c r="J248" s="994"/>
      <c r="K248" s="963"/>
      <c r="L248" s="688"/>
      <c r="M248" s="1001" t="s">
        <v>12</v>
      </c>
      <c r="N248" s="1006"/>
      <c r="O248" s="1006"/>
      <c r="P248" s="1006"/>
      <c r="Q248" s="1006"/>
      <c r="R248" s="1006"/>
      <c r="S248" s="1006"/>
      <c r="T248" s="1006"/>
      <c r="U248" s="1005"/>
      <c r="V248" s="1006"/>
      <c r="W248" s="665"/>
      <c r="X248" s="1008"/>
      <c r="Y248" s="829"/>
      <c r="Z248" s="829" t="str">
        <f t="shared" si="4"/>
        <v>Добавить схему подключения</v>
      </c>
      <c r="AA248" s="829"/>
      <c r="AB248" s="829"/>
      <c r="AC248" s="829"/>
      <c r="AD248" s="1008"/>
      <c r="AE248" s="1008"/>
      <c r="AF248" s="1008"/>
      <c r="AG248" s="1008"/>
      <c r="AH248" s="1008"/>
      <c r="AI248" s="1008"/>
      <c r="AJ248" s="1008"/>
    </row>
    <row r="249" spans="1:36" s="990" customFormat="1" ht="15" customHeight="1">
      <c r="A249" s="1203"/>
      <c r="B249" s="1203"/>
      <c r="C249" s="1203"/>
      <c r="D249" s="964"/>
      <c r="E249" s="964"/>
      <c r="F249" s="1026"/>
      <c r="G249" s="1026"/>
      <c r="H249" s="1026"/>
      <c r="I249" s="979"/>
      <c r="J249" s="994"/>
      <c r="K249" s="963"/>
      <c r="L249" s="688"/>
      <c r="M249" s="1000" t="s">
        <v>17</v>
      </c>
      <c r="N249" s="1006"/>
      <c r="O249" s="1006"/>
      <c r="P249" s="1006"/>
      <c r="Q249" s="1006"/>
      <c r="R249" s="1006"/>
      <c r="S249" s="1006"/>
      <c r="T249" s="1006"/>
      <c r="U249" s="1005"/>
      <c r="V249" s="1006"/>
      <c r="W249" s="665"/>
      <c r="X249" s="1008"/>
      <c r="Y249" s="829"/>
      <c r="Z249" s="829" t="str">
        <f t="shared" si="4"/>
        <v>Добавить источник тепловой энергии</v>
      </c>
      <c r="AA249" s="829"/>
      <c r="AB249" s="829"/>
      <c r="AC249" s="829"/>
      <c r="AD249" s="1008"/>
      <c r="AE249" s="1008"/>
      <c r="AF249" s="1008"/>
      <c r="AG249" s="1008"/>
      <c r="AH249" s="1008"/>
      <c r="AI249" s="1008"/>
      <c r="AJ249" s="1008"/>
    </row>
    <row r="250" spans="1:36" s="990" customFormat="1" ht="15" customHeight="1">
      <c r="A250" s="1203"/>
      <c r="B250" s="1203"/>
      <c r="C250" s="964"/>
      <c r="D250" s="964"/>
      <c r="E250" s="964"/>
      <c r="F250" s="964"/>
      <c r="G250" s="969"/>
      <c r="H250" s="979"/>
      <c r="I250" s="967"/>
      <c r="J250" s="994"/>
      <c r="K250" s="968"/>
      <c r="L250" s="688"/>
      <c r="M250" s="999" t="s">
        <v>18</v>
      </c>
      <c r="N250" s="1006"/>
      <c r="O250" s="1006"/>
      <c r="P250" s="1006"/>
      <c r="Q250" s="1006"/>
      <c r="R250" s="1006"/>
      <c r="S250" s="1006"/>
      <c r="T250" s="1006"/>
      <c r="U250" s="1005"/>
      <c r="V250" s="1006"/>
      <c r="W250" s="665"/>
      <c r="X250" s="1008"/>
      <c r="Y250" s="829"/>
      <c r="Z250" s="829" t="str">
        <f t="shared" si="4"/>
        <v>Добавить наименование системы теплоснабжения</v>
      </c>
      <c r="AA250" s="829"/>
      <c r="AB250" s="829"/>
      <c r="AC250" s="829"/>
      <c r="AD250" s="1008"/>
      <c r="AE250" s="1008"/>
      <c r="AF250" s="1008"/>
      <c r="AG250" s="1008"/>
      <c r="AH250" s="1008"/>
      <c r="AI250" s="1008"/>
      <c r="AJ250" s="1008"/>
    </row>
    <row r="251" spans="1:36" s="990" customFormat="1" ht="15" customHeight="1">
      <c r="A251" s="1203"/>
      <c r="B251" s="964"/>
      <c r="C251" s="964"/>
      <c r="D251" s="964"/>
      <c r="E251" s="964"/>
      <c r="F251" s="964"/>
      <c r="G251" s="969"/>
      <c r="H251" s="979"/>
      <c r="I251" s="979"/>
      <c r="J251" s="994"/>
      <c r="K251" s="963"/>
      <c r="L251" s="688"/>
      <c r="M251" s="733" t="s">
        <v>19</v>
      </c>
      <c r="N251" s="1006"/>
      <c r="O251" s="1006"/>
      <c r="P251" s="1006"/>
      <c r="Q251" s="1006"/>
      <c r="R251" s="1006"/>
      <c r="S251" s="1006"/>
      <c r="T251" s="1006"/>
      <c r="U251" s="1005"/>
      <c r="V251" s="1006"/>
      <c r="W251" s="665"/>
      <c r="X251" s="1008"/>
      <c r="Y251" s="829"/>
      <c r="Z251" s="829" t="str">
        <f t="shared" si="4"/>
        <v>Добавить территорию действия тарифа</v>
      </c>
      <c r="AA251" s="829"/>
      <c r="AB251" s="829"/>
      <c r="AC251" s="829"/>
      <c r="AD251" s="1008"/>
      <c r="AE251" s="1008"/>
      <c r="AF251" s="1008"/>
      <c r="AG251" s="1008"/>
      <c r="AH251" s="1008"/>
      <c r="AI251" s="1008"/>
      <c r="AJ251" s="1008"/>
    </row>
    <row r="252" spans="1:36" s="989" customFormat="1" ht="15" customHeight="1">
      <c r="L252" s="492"/>
      <c r="M252" s="736" t="s">
        <v>309</v>
      </c>
      <c r="N252" s="1006"/>
      <c r="O252" s="1006"/>
      <c r="P252" s="1006"/>
      <c r="Q252" s="1006"/>
      <c r="R252" s="1006"/>
      <c r="S252" s="1006"/>
      <c r="T252" s="1006"/>
      <c r="U252" s="1005"/>
      <c r="V252" s="1006"/>
      <c r="W252" s="665"/>
      <c r="X252" s="1010"/>
      <c r="Y252" s="1010"/>
      <c r="Z252" s="1010"/>
      <c r="AA252" s="1010"/>
      <c r="AB252" s="1010"/>
      <c r="AC252" s="1010"/>
      <c r="AD252" s="1010"/>
      <c r="AE252" s="1010"/>
      <c r="AF252" s="1010"/>
      <c r="AG252" s="1010"/>
      <c r="AH252" s="1010"/>
    </row>
    <row r="253" spans="1:36" s="597" customFormat="1" ht="15" customHeight="1">
      <c r="A253" s="596"/>
      <c r="B253" s="596"/>
      <c r="C253" s="596"/>
      <c r="D253" s="596"/>
      <c r="E253" s="596"/>
      <c r="F253" s="596"/>
      <c r="G253" s="595"/>
      <c r="H253" s="596"/>
      <c r="I253" s="406"/>
      <c r="J253" s="682"/>
      <c r="K253" s="406"/>
      <c r="L253" s="598"/>
      <c r="M253" s="676"/>
      <c r="N253" s="775"/>
      <c r="O253" s="775"/>
      <c r="P253" s="775"/>
      <c r="Q253" s="775"/>
      <c r="R253" s="775"/>
      <c r="S253" s="775"/>
      <c r="T253" s="775"/>
      <c r="U253" s="680"/>
      <c r="V253" s="775"/>
      <c r="W253" s="775"/>
      <c r="X253" s="775"/>
      <c r="Y253" s="775"/>
      <c r="Z253" s="775"/>
      <c r="AA253" s="775"/>
      <c r="AB253" s="680"/>
      <c r="AC253" s="775"/>
      <c r="AD253" s="680"/>
      <c r="AE253" s="596"/>
      <c r="AF253" s="596"/>
      <c r="AG253" s="596"/>
      <c r="AH253" s="596"/>
    </row>
    <row r="254" spans="1:36" s="35" customFormat="1" ht="11.25">
      <c r="A254" s="35" t="s">
        <v>277</v>
      </c>
    </row>
    <row r="255" spans="1:36" ht="11.25"/>
    <row r="256" spans="1:36" s="13" customFormat="1" ht="15" customHeight="1">
      <c r="C256" s="167"/>
      <c r="D256" s="123"/>
      <c r="E256" s="1073"/>
    </row>
    <row r="258" spans="1:24" s="35" customFormat="1" ht="17.100000000000001" customHeight="1">
      <c r="A258" s="35" t="s">
        <v>276</v>
      </c>
    </row>
    <row r="260" spans="1:24" s="36" customFormat="1" ht="17.100000000000001" customHeight="1">
      <c r="A260" s="98"/>
      <c r="B260" s="98"/>
      <c r="C260" s="86"/>
      <c r="D260" s="151"/>
      <c r="E260" s="106">
        <v>1</v>
      </c>
      <c r="F260" s="107"/>
      <c r="G260" s="107"/>
      <c r="H260" s="107"/>
      <c r="I260" s="107"/>
      <c r="J260" s="107"/>
      <c r="K260" s="107"/>
      <c r="L260" s="107"/>
      <c r="M260" s="107"/>
      <c r="N260" s="107"/>
      <c r="O260" s="107"/>
      <c r="P260" s="107"/>
      <c r="Q260" s="107"/>
      <c r="R260" s="108"/>
      <c r="S260" s="108"/>
      <c r="T260" s="108"/>
      <c r="U260" s="109"/>
      <c r="V260" s="109"/>
      <c r="W260" s="109"/>
      <c r="X260" s="110"/>
    </row>
    <row r="262" spans="1:24" s="35" customFormat="1" ht="17.100000000000001" customHeight="1">
      <c r="A262" s="35" t="s">
        <v>277</v>
      </c>
    </row>
    <row r="263" spans="1:24" ht="17.100000000000001" customHeight="1">
      <c r="G263" s="95"/>
      <c r="H263" s="95"/>
    </row>
    <row r="264" spans="1:24" s="36" customFormat="1" ht="17.100000000000001" customHeight="1">
      <c r="A264" s="97"/>
      <c r="B264" s="88"/>
      <c r="C264" s="86"/>
      <c r="D264" s="151"/>
      <c r="E264" s="111" t="s">
        <v>93</v>
      </c>
      <c r="F264" s="107"/>
      <c r="G264" s="107"/>
      <c r="H264" s="107"/>
      <c r="I264" s="107"/>
      <c r="J264" s="108"/>
      <c r="K264" s="108"/>
      <c r="L264" s="108"/>
      <c r="M264" s="109"/>
      <c r="N264" s="109"/>
      <c r="O264" s="109"/>
      <c r="P264" s="110"/>
      <c r="Q264" s="89"/>
      <c r="R264" s="89"/>
      <c r="S264" s="89"/>
      <c r="T264" s="89"/>
      <c r="U264" s="89"/>
      <c r="V264" s="89"/>
      <c r="W264" s="89"/>
      <c r="X264" s="89"/>
    </row>
    <row r="266" spans="1:24" s="35" customFormat="1" ht="17.100000000000001" customHeight="1">
      <c r="A266" s="35" t="s">
        <v>278</v>
      </c>
    </row>
    <row r="267" spans="1:24" ht="17.100000000000001" customHeight="1">
      <c r="G267" s="95"/>
      <c r="H267" s="95"/>
    </row>
    <row r="268" spans="1:24" s="36" customFormat="1" ht="17.100000000000001" customHeight="1">
      <c r="A268" s="97"/>
      <c r="B268" s="88"/>
      <c r="C268" s="86"/>
      <c r="D268" s="151"/>
      <c r="E268" s="111" t="s">
        <v>93</v>
      </c>
      <c r="F268" s="107"/>
      <c r="G268" s="107"/>
      <c r="H268" s="107"/>
      <c r="I268" s="107"/>
      <c r="J268" s="108"/>
      <c r="K268" s="108"/>
      <c r="L268" s="108"/>
      <c r="M268" s="109"/>
      <c r="N268" s="109"/>
      <c r="O268" s="109"/>
      <c r="P268" s="110"/>
      <c r="Q268" s="89"/>
      <c r="R268" s="89"/>
      <c r="S268" s="89"/>
      <c r="T268" s="89"/>
      <c r="U268" s="89"/>
      <c r="V268" s="89"/>
      <c r="W268" s="89"/>
      <c r="X268" s="89"/>
    </row>
    <row r="270" spans="1:24" s="35" customFormat="1" ht="17.100000000000001" customHeight="1">
      <c r="A270" s="35" t="s">
        <v>305</v>
      </c>
      <c r="B270" s="35" t="s">
        <v>306</v>
      </c>
      <c r="C270" s="35" t="s">
        <v>307</v>
      </c>
    </row>
    <row r="272" spans="1:24" s="23" customFormat="1" ht="20.100000000000001" customHeight="1">
      <c r="A272" s="91"/>
      <c r="B272" s="90"/>
      <c r="C272" s="20"/>
      <c r="D272" s="21"/>
      <c r="F272" s="40" t="s">
        <v>81</v>
      </c>
      <c r="G272" s="27"/>
      <c r="I272" s="55"/>
    </row>
    <row r="273" spans="1:9" s="23" customFormat="1" ht="22.5">
      <c r="A273" s="91"/>
      <c r="B273" s="92"/>
      <c r="C273" s="20"/>
      <c r="D273" s="33"/>
      <c r="E273" s="32" t="s">
        <v>77</v>
      </c>
      <c r="F273" s="34"/>
      <c r="G273" s="27"/>
      <c r="I273" s="55"/>
    </row>
    <row r="274" spans="1:9" s="23" customFormat="1" ht="19.5">
      <c r="A274" s="91"/>
      <c r="B274" s="92"/>
      <c r="C274" s="20"/>
      <c r="D274" s="33"/>
      <c r="E274" s="32" t="s">
        <v>78</v>
      </c>
      <c r="F274" s="34"/>
      <c r="G274" s="27"/>
      <c r="I274" s="55"/>
    </row>
    <row r="275" spans="1:9" s="23" customFormat="1" ht="13.5" customHeight="1">
      <c r="A275" s="90"/>
      <c r="B275" s="90"/>
      <c r="C275" s="20"/>
      <c r="D275" s="24"/>
      <c r="E275" s="25"/>
      <c r="F275" s="39"/>
      <c r="G275" s="21"/>
      <c r="I275" s="55"/>
    </row>
    <row r="276" spans="1:9" s="23" customFormat="1" ht="20.100000000000001" customHeight="1">
      <c r="A276" s="91"/>
      <c r="B276" s="90"/>
      <c r="C276" s="20"/>
      <c r="D276" s="21"/>
      <c r="F276" s="40" t="s">
        <v>172</v>
      </c>
      <c r="G276" s="27"/>
      <c r="I276" s="55"/>
    </row>
    <row r="277" spans="1:9" s="23" customFormat="1" ht="22.5">
      <c r="A277" s="91"/>
      <c r="B277" s="92"/>
      <c r="C277" s="20"/>
      <c r="D277" s="33"/>
      <c r="E277" s="41" t="s">
        <v>87</v>
      </c>
      <c r="F277" s="34"/>
      <c r="G277" s="27"/>
      <c r="I277" s="55"/>
    </row>
    <row r="278" spans="1:9" s="23" customFormat="1" ht="22.5">
      <c r="A278" s="91"/>
      <c r="B278" s="92"/>
      <c r="C278" s="20"/>
      <c r="D278" s="33"/>
      <c r="E278" s="41" t="s">
        <v>171</v>
      </c>
      <c r="F278" s="34"/>
      <c r="G278" s="27"/>
      <c r="I278" s="55"/>
    </row>
    <row r="279" spans="1:9" s="23" customFormat="1" ht="13.5" customHeight="1">
      <c r="A279" s="90"/>
      <c r="B279" s="90"/>
      <c r="C279" s="20"/>
      <c r="D279" s="24"/>
      <c r="E279" s="25"/>
      <c r="F279" s="39"/>
      <c r="G279" s="21"/>
      <c r="I279" s="55"/>
    </row>
    <row r="280" spans="1:9" s="23" customFormat="1" ht="20.100000000000001" customHeight="1">
      <c r="A280" s="91"/>
      <c r="B280" s="90"/>
      <c r="C280" s="20"/>
      <c r="D280" s="21"/>
      <c r="F280" s="40" t="s">
        <v>173</v>
      </c>
      <c r="G280" s="27"/>
      <c r="I280" s="55"/>
    </row>
    <row r="281" spans="1:9" s="23" customFormat="1" ht="22.5">
      <c r="A281" s="91"/>
      <c r="B281" s="92"/>
      <c r="C281" s="20"/>
      <c r="D281" s="33"/>
      <c r="E281" s="41" t="s">
        <v>87</v>
      </c>
      <c r="F281" s="34"/>
      <c r="G281" s="27"/>
      <c r="I281" s="55"/>
    </row>
    <row r="282" spans="1:9" s="23" customFormat="1" ht="22.5">
      <c r="A282" s="91"/>
      <c r="B282" s="92"/>
      <c r="C282" s="20"/>
      <c r="D282" s="33"/>
      <c r="E282" s="41" t="s">
        <v>171</v>
      </c>
      <c r="F282" s="34"/>
      <c r="G282" s="27"/>
      <c r="I282" s="55"/>
    </row>
    <row r="283" spans="1:9" s="23" customFormat="1" ht="13.5" customHeight="1">
      <c r="A283" s="90"/>
      <c r="B283" s="90"/>
      <c r="C283" s="20"/>
      <c r="D283" s="24"/>
      <c r="E283" s="25"/>
      <c r="F283" s="39"/>
      <c r="G283" s="21"/>
      <c r="I283" s="55"/>
    </row>
    <row r="284" spans="1:9" s="23" customFormat="1" ht="20.100000000000001" customHeight="1">
      <c r="A284" s="91"/>
      <c r="B284" s="90"/>
      <c r="C284" s="20"/>
      <c r="D284" s="21"/>
      <c r="F284" s="40" t="s">
        <v>174</v>
      </c>
      <c r="G284" s="27"/>
      <c r="I284" s="55"/>
    </row>
    <row r="285" spans="1:9" s="23" customFormat="1" ht="22.5">
      <c r="A285" s="91"/>
      <c r="B285" s="92"/>
      <c r="C285" s="20"/>
      <c r="D285" s="33"/>
      <c r="E285" s="32" t="s">
        <v>87</v>
      </c>
      <c r="F285" s="34"/>
      <c r="G285" s="27"/>
      <c r="I285" s="55"/>
    </row>
    <row r="286" spans="1:9" s="23" customFormat="1" ht="19.5">
      <c r="A286" s="91"/>
      <c r="B286" s="92"/>
      <c r="C286" s="20"/>
      <c r="D286" s="33"/>
      <c r="E286" s="32" t="s">
        <v>88</v>
      </c>
      <c r="F286" s="34"/>
      <c r="G286" s="27"/>
      <c r="I286" s="55"/>
    </row>
    <row r="287" spans="1:9" s="23" customFormat="1" ht="22.5">
      <c r="A287" s="91"/>
      <c r="B287" s="92"/>
      <c r="C287" s="20"/>
      <c r="D287" s="33"/>
      <c r="E287" s="41" t="s">
        <v>171</v>
      </c>
      <c r="F287" s="34"/>
      <c r="G287" s="27"/>
      <c r="I287" s="55"/>
    </row>
    <row r="288" spans="1:9" s="23" customFormat="1" ht="19.5">
      <c r="A288" s="91"/>
      <c r="B288" s="92"/>
      <c r="C288" s="20"/>
      <c r="D288" s="33"/>
      <c r="E288" s="32" t="s">
        <v>89</v>
      </c>
      <c r="F288" s="34"/>
      <c r="G288" s="27"/>
      <c r="I288" s="55"/>
    </row>
    <row r="290" spans="1:83" s="35" customFormat="1" ht="17.100000000000001" customHeight="1">
      <c r="A290" s="35" t="s">
        <v>326</v>
      </c>
    </row>
    <row r="292" spans="1:83" s="127" customFormat="1" ht="14.25">
      <c r="A292" s="185" t="s">
        <v>50</v>
      </c>
      <c r="B292" s="135" t="s">
        <v>253</v>
      </c>
      <c r="C292" s="136"/>
      <c r="D292" s="138"/>
      <c r="E292" s="446"/>
      <c r="F292" s="1086"/>
      <c r="G292" s="1086"/>
      <c r="H292" s="1086"/>
      <c r="I292" s="1091"/>
      <c r="J292" s="313"/>
      <c r="K292" s="314"/>
      <c r="M292" s="452" t="str">
        <f>IF(ISERROR(INDEX(kind_of_nameforms,MATCH(E292,kind_of_forms,0),1)),"",INDEX(kind_of_nameforms,MATCH(E292,kind_of_forms,0),1))</f>
        <v/>
      </c>
    </row>
    <row r="295" spans="1:83" s="261" customFormat="1" ht="15">
      <c r="A295" s="35" t="s">
        <v>404</v>
      </c>
      <c r="B295" s="35"/>
      <c r="C295" s="35"/>
      <c r="D295" s="35"/>
      <c r="E295" s="35"/>
      <c r="F295" s="35"/>
      <c r="G295" s="35"/>
      <c r="H295" s="35"/>
      <c r="I295" s="35"/>
      <c r="J295" s="35"/>
      <c r="K295" s="35"/>
      <c r="L295" s="35"/>
      <c r="M295" s="35"/>
      <c r="N295" s="35"/>
      <c r="O295" s="35"/>
      <c r="P295" s="35"/>
      <c r="Q295" s="35"/>
      <c r="R295" s="35"/>
      <c r="S295" s="35"/>
      <c r="T295" s="35"/>
      <c r="U295" s="260"/>
      <c r="V295" s="35"/>
      <c r="W295" s="35"/>
    </row>
    <row r="296" spans="1:83" s="261" customFormat="1" ht="15">
      <c r="D296" s="357"/>
      <c r="E296" s="357"/>
      <c r="F296" s="357"/>
      <c r="G296" s="357"/>
      <c r="H296" s="357"/>
      <c r="I296" s="357"/>
      <c r="J296" s="357"/>
      <c r="K296" s="357"/>
      <c r="L296" s="357"/>
      <c r="U296" s="262"/>
    </row>
    <row r="297" spans="1:83" s="265" customFormat="1" ht="15" customHeight="1">
      <c r="A297" s="89"/>
      <c r="B297" s="186" t="s">
        <v>405</v>
      </c>
      <c r="C297" s="1285"/>
      <c r="D297" s="1149">
        <v>1</v>
      </c>
      <c r="E297" s="1205"/>
      <c r="F297" s="351"/>
      <c r="G297" s="188">
        <v>0</v>
      </c>
      <c r="H297" s="356"/>
      <c r="I297" s="250"/>
      <c r="J297" s="393" t="s">
        <v>519</v>
      </c>
      <c r="K297" s="155"/>
      <c r="L297" s="266"/>
      <c r="M297" s="212">
        <f>mergeValue(H297)</f>
        <v>0</v>
      </c>
      <c r="N297" s="202"/>
      <c r="O297" s="202"/>
      <c r="P297" s="212" t="str">
        <f>IF(ISERROR(MATCH(Q297,MODesc,0)),"n","y")</f>
        <v>n</v>
      </c>
      <c r="Q297" s="202"/>
      <c r="R297" s="212" t="str">
        <f>K297&amp;"("&amp;L297&amp;")"</f>
        <v>()</v>
      </c>
      <c r="S297" s="186"/>
      <c r="T297" s="186"/>
      <c r="U297" s="248"/>
      <c r="V297" s="186"/>
      <c r="W297" s="186"/>
      <c r="X297" s="186"/>
      <c r="Y297" s="264"/>
      <c r="Z297" s="264"/>
      <c r="AA297" s="227"/>
      <c r="AB297" s="227"/>
      <c r="AC297" s="227"/>
      <c r="AD297" s="227"/>
      <c r="AE297" s="227"/>
      <c r="AF297" s="227"/>
      <c r="AG297" s="227"/>
      <c r="AH297" s="227"/>
      <c r="AI297" s="227"/>
      <c r="AJ297" s="227"/>
      <c r="AK297" s="227"/>
      <c r="AL297" s="227"/>
      <c r="AM297" s="227"/>
      <c r="AN297" s="227"/>
      <c r="AO297" s="227"/>
      <c r="AP297" s="227"/>
      <c r="AQ297" s="227"/>
      <c r="AR297" s="227"/>
      <c r="AS297" s="227"/>
      <c r="AT297" s="227"/>
      <c r="AU297" s="227"/>
      <c r="AV297" s="227"/>
      <c r="AW297" s="227"/>
      <c r="AX297" s="227"/>
      <c r="AY297" s="227"/>
      <c r="AZ297" s="227"/>
      <c r="BA297" s="227"/>
      <c r="BB297" s="227"/>
      <c r="BC297" s="227"/>
      <c r="BD297" s="227"/>
      <c r="BE297" s="227"/>
      <c r="BF297" s="227"/>
      <c r="BG297" s="227"/>
      <c r="BH297" s="227"/>
      <c r="BI297" s="227"/>
      <c r="BJ297" s="227"/>
      <c r="BK297" s="227"/>
      <c r="BL297" s="227"/>
      <c r="BM297" s="227"/>
      <c r="BN297" s="227"/>
      <c r="BO297" s="227"/>
      <c r="BP297" s="227"/>
      <c r="BQ297" s="227"/>
      <c r="BR297" s="227"/>
      <c r="BS297" s="227"/>
      <c r="BT297" s="227"/>
      <c r="BU297" s="227"/>
      <c r="BV297" s="264"/>
      <c r="BW297" s="264"/>
      <c r="BX297" s="264"/>
      <c r="BY297" s="264"/>
      <c r="BZ297" s="264"/>
      <c r="CA297" s="264"/>
      <c r="CB297" s="264"/>
      <c r="CC297" s="264"/>
      <c r="CD297" s="264"/>
      <c r="CE297" s="264"/>
    </row>
    <row r="298" spans="1:83" s="265" customFormat="1" ht="15" customHeight="1">
      <c r="A298" s="89"/>
      <c r="B298" s="89"/>
      <c r="C298" s="1285"/>
      <c r="D298" s="1149"/>
      <c r="E298" s="1205"/>
      <c r="F298" s="250"/>
      <c r="G298" s="251"/>
      <c r="H298" s="155" t="s">
        <v>403</v>
      </c>
      <c r="I298" s="251"/>
      <c r="J298" s="251"/>
      <c r="K298" s="267"/>
      <c r="L298" s="266"/>
      <c r="M298" s="202"/>
      <c r="N298" s="202"/>
      <c r="O298" s="202"/>
      <c r="P298" s="202"/>
      <c r="Q298" s="212"/>
      <c r="R298" s="202"/>
      <c r="S298" s="186"/>
      <c r="T298" s="186"/>
      <c r="U298" s="248"/>
      <c r="V298" s="186"/>
      <c r="W298" s="186"/>
      <c r="X298" s="186"/>
      <c r="Y298" s="264"/>
      <c r="Z298" s="264"/>
      <c r="AA298" s="227"/>
      <c r="AB298" s="227"/>
      <c r="AC298" s="227"/>
      <c r="AD298" s="227"/>
      <c r="AE298" s="227"/>
      <c r="AF298" s="227"/>
      <c r="AG298" s="227"/>
      <c r="AH298" s="227"/>
      <c r="AI298" s="227"/>
      <c r="AJ298" s="227"/>
      <c r="AK298" s="227"/>
      <c r="AL298" s="227"/>
      <c r="AM298" s="227"/>
      <c r="AN298" s="227"/>
      <c r="AO298" s="227"/>
      <c r="AP298" s="227"/>
      <c r="AQ298" s="227"/>
      <c r="AR298" s="227"/>
      <c r="AS298" s="227"/>
      <c r="AT298" s="227"/>
      <c r="AU298" s="227"/>
      <c r="AV298" s="227"/>
      <c r="AW298" s="227"/>
      <c r="AX298" s="227"/>
      <c r="AY298" s="227"/>
      <c r="AZ298" s="227"/>
      <c r="BA298" s="227"/>
      <c r="BB298" s="227"/>
      <c r="BC298" s="227"/>
      <c r="BD298" s="227"/>
      <c r="BE298" s="227"/>
      <c r="BF298" s="227"/>
      <c r="BG298" s="227"/>
      <c r="BH298" s="227"/>
      <c r="BI298" s="227"/>
      <c r="BJ298" s="227"/>
      <c r="BK298" s="227"/>
      <c r="BL298" s="227"/>
      <c r="BM298" s="227"/>
      <c r="BN298" s="227"/>
      <c r="BO298" s="227"/>
      <c r="BP298" s="227"/>
      <c r="BQ298" s="227"/>
      <c r="BR298" s="227"/>
      <c r="BS298" s="227"/>
      <c r="BT298" s="227"/>
      <c r="BU298" s="227"/>
      <c r="BV298" s="264"/>
      <c r="BW298" s="264"/>
      <c r="BX298" s="264"/>
      <c r="BY298" s="264"/>
      <c r="BZ298" s="264"/>
      <c r="CA298" s="264"/>
      <c r="CB298" s="264"/>
      <c r="CC298" s="264"/>
      <c r="CD298" s="264"/>
      <c r="CE298" s="264"/>
    </row>
    <row r="299" spans="1:83" s="261" customFormat="1" ht="15">
      <c r="Q299" s="268"/>
      <c r="U299" s="262"/>
    </row>
    <row r="300" spans="1:83" s="261" customFormat="1" ht="15">
      <c r="A300" s="35" t="s">
        <v>406</v>
      </c>
      <c r="B300" s="35"/>
      <c r="C300" s="35"/>
      <c r="D300" s="35"/>
      <c r="E300" s="35"/>
      <c r="F300" s="35"/>
      <c r="G300" s="35"/>
      <c r="H300" s="35"/>
      <c r="I300" s="35"/>
      <c r="J300" s="35"/>
      <c r="K300" s="35"/>
      <c r="L300" s="35"/>
      <c r="M300" s="35"/>
      <c r="N300" s="35"/>
      <c r="O300" s="35"/>
      <c r="P300" s="35"/>
      <c r="Q300" s="269"/>
      <c r="R300" s="35"/>
      <c r="S300" s="35"/>
      <c r="T300" s="35"/>
      <c r="U300" s="260"/>
      <c r="V300" s="35"/>
      <c r="W300" s="35"/>
    </row>
    <row r="301" spans="1:83" s="261" customFormat="1" ht="15">
      <c r="F301" s="357"/>
      <c r="G301" s="357"/>
      <c r="H301" s="357"/>
      <c r="I301" s="357"/>
      <c r="J301" s="357"/>
      <c r="K301" s="357"/>
      <c r="L301" s="357"/>
      <c r="Q301" s="268"/>
      <c r="U301" s="262"/>
    </row>
    <row r="302" spans="1:83" s="265" customFormat="1" ht="15" customHeight="1">
      <c r="A302" s="89"/>
      <c r="B302" s="186" t="s">
        <v>405</v>
      </c>
      <c r="C302" s="1286"/>
      <c r="D302" s="249"/>
      <c r="E302" s="454"/>
      <c r="F302" s="1287"/>
      <c r="G302" s="1149">
        <v>0</v>
      </c>
      <c r="H302" s="1147"/>
      <c r="I302" s="250"/>
      <c r="J302" s="393" t="s">
        <v>519</v>
      </c>
      <c r="K302" s="155"/>
      <c r="L302" s="266"/>
      <c r="M302" s="212">
        <f>mergeValue(H302)</f>
        <v>0</v>
      </c>
      <c r="N302" s="202"/>
      <c r="O302" s="202"/>
      <c r="P302" s="202"/>
      <c r="Q302" s="202"/>
      <c r="R302" s="212" t="str">
        <f>K302&amp;"("&amp;L302&amp;")"</f>
        <v>()</v>
      </c>
      <c r="S302" s="186"/>
      <c r="T302" s="186"/>
      <c r="U302" s="248"/>
      <c r="V302" s="186"/>
      <c r="W302" s="186"/>
      <c r="X302" s="186"/>
      <c r="Y302" s="264"/>
      <c r="Z302" s="264"/>
      <c r="AA302" s="227"/>
      <c r="AB302" s="227"/>
      <c r="AC302" s="227"/>
      <c r="AD302" s="227"/>
      <c r="AE302" s="227"/>
      <c r="AF302" s="227"/>
      <c r="AG302" s="227"/>
      <c r="AH302" s="227"/>
      <c r="AI302" s="227"/>
      <c r="AJ302" s="227"/>
      <c r="AK302" s="227"/>
      <c r="AL302" s="227"/>
      <c r="AM302" s="227"/>
      <c r="AN302" s="227"/>
      <c r="AO302" s="227"/>
      <c r="AP302" s="227"/>
      <c r="AQ302" s="227"/>
      <c r="AR302" s="227"/>
      <c r="AS302" s="227"/>
      <c r="AT302" s="227"/>
      <c r="AU302" s="227"/>
      <c r="AV302" s="227"/>
      <c r="AW302" s="227"/>
      <c r="AX302" s="227"/>
      <c r="AY302" s="227"/>
      <c r="AZ302" s="227"/>
      <c r="BA302" s="227"/>
      <c r="BB302" s="227"/>
      <c r="BC302" s="227"/>
      <c r="BD302" s="227"/>
      <c r="BE302" s="227"/>
      <c r="BF302" s="227"/>
      <c r="BG302" s="227"/>
      <c r="BH302" s="227"/>
      <c r="BI302" s="227"/>
      <c r="BJ302" s="227"/>
      <c r="BK302" s="227"/>
      <c r="BL302" s="227"/>
      <c r="BM302" s="227"/>
      <c r="BN302" s="227"/>
      <c r="BO302" s="227"/>
      <c r="BP302" s="227"/>
      <c r="BQ302" s="227"/>
      <c r="BR302" s="227"/>
      <c r="BS302" s="227"/>
      <c r="BT302" s="227"/>
      <c r="BU302" s="227"/>
      <c r="BV302" s="264"/>
      <c r="BW302" s="264"/>
      <c r="BX302" s="264"/>
      <c r="BY302" s="264"/>
      <c r="BZ302" s="264"/>
      <c r="CA302" s="264"/>
      <c r="CB302" s="264"/>
      <c r="CC302" s="264"/>
      <c r="CD302" s="264"/>
      <c r="CE302" s="264"/>
    </row>
    <row r="303" spans="1:83" s="265" customFormat="1" ht="15" customHeight="1">
      <c r="A303" s="89"/>
      <c r="B303" s="89"/>
      <c r="C303" s="1286"/>
      <c r="D303" s="249"/>
      <c r="E303" s="454"/>
      <c r="F303" s="1287"/>
      <c r="G303" s="1149"/>
      <c r="H303" s="1147"/>
      <c r="I303" s="251"/>
      <c r="J303" s="251"/>
      <c r="K303" s="155" t="s">
        <v>4</v>
      </c>
      <c r="L303" s="266"/>
      <c r="M303" s="202"/>
      <c r="N303" s="202"/>
      <c r="O303" s="202"/>
      <c r="P303" s="202"/>
      <c r="Q303" s="212"/>
      <c r="R303" s="202"/>
      <c r="S303" s="186"/>
      <c r="T303" s="186"/>
      <c r="U303" s="248"/>
      <c r="V303" s="186"/>
      <c r="W303" s="186"/>
      <c r="X303" s="186"/>
      <c r="Y303" s="264"/>
      <c r="Z303" s="264"/>
      <c r="AA303" s="227"/>
      <c r="AB303" s="227"/>
      <c r="AC303" s="227"/>
      <c r="AD303" s="227"/>
      <c r="AE303" s="227"/>
      <c r="AF303" s="227"/>
      <c r="AG303" s="227"/>
      <c r="AH303" s="227"/>
      <c r="AI303" s="227"/>
      <c r="AJ303" s="227"/>
      <c r="AK303" s="227"/>
      <c r="AL303" s="227"/>
      <c r="AM303" s="227"/>
      <c r="AN303" s="227"/>
      <c r="AO303" s="227"/>
      <c r="AP303" s="227"/>
      <c r="AQ303" s="227"/>
      <c r="AR303" s="227"/>
      <c r="AS303" s="227"/>
      <c r="AT303" s="227"/>
      <c r="AU303" s="227"/>
      <c r="AV303" s="227"/>
      <c r="AW303" s="227"/>
      <c r="AX303" s="227"/>
      <c r="AY303" s="227"/>
      <c r="AZ303" s="227"/>
      <c r="BA303" s="227"/>
      <c r="BB303" s="227"/>
      <c r="BC303" s="227"/>
      <c r="BD303" s="227"/>
      <c r="BE303" s="227"/>
      <c r="BF303" s="227"/>
      <c r="BG303" s="227"/>
      <c r="BH303" s="227"/>
      <c r="BI303" s="227"/>
      <c r="BJ303" s="227"/>
      <c r="BK303" s="227"/>
      <c r="BL303" s="227"/>
      <c r="BM303" s="227"/>
      <c r="BN303" s="227"/>
      <c r="BO303" s="227"/>
      <c r="BP303" s="227"/>
      <c r="BQ303" s="227"/>
      <c r="BR303" s="227"/>
      <c r="BS303" s="227"/>
      <c r="BT303" s="227"/>
      <c r="BU303" s="227"/>
      <c r="BV303" s="264"/>
      <c r="BW303" s="264"/>
      <c r="BX303" s="264"/>
      <c r="BY303" s="264"/>
      <c r="BZ303" s="264"/>
      <c r="CA303" s="264"/>
      <c r="CB303" s="264"/>
      <c r="CC303" s="264"/>
      <c r="CD303" s="264"/>
      <c r="CE303" s="264"/>
    </row>
    <row r="304" spans="1:83" s="261" customFormat="1" ht="15">
      <c r="Q304" s="268"/>
      <c r="U304" s="262"/>
    </row>
    <row r="305" spans="1:83" s="261" customFormat="1" ht="15">
      <c r="A305" s="35" t="s">
        <v>407</v>
      </c>
      <c r="B305" s="35"/>
      <c r="C305" s="35"/>
      <c r="D305" s="35"/>
      <c r="E305" s="35"/>
      <c r="F305" s="35"/>
      <c r="G305" s="35"/>
      <c r="H305" s="35"/>
      <c r="I305" s="35"/>
      <c r="J305" s="35"/>
      <c r="K305" s="35"/>
      <c r="L305" s="35"/>
      <c r="M305" s="35"/>
      <c r="N305" s="35"/>
      <c r="O305" s="35"/>
      <c r="P305" s="35"/>
      <c r="Q305" s="269"/>
      <c r="R305" s="35"/>
      <c r="S305" s="35"/>
      <c r="T305" s="35"/>
      <c r="U305" s="260"/>
      <c r="V305" s="35"/>
      <c r="W305" s="35"/>
    </row>
    <row r="306" spans="1:83" s="261" customFormat="1" ht="15">
      <c r="Q306" s="268"/>
      <c r="U306" s="262"/>
    </row>
    <row r="307" spans="1:83" s="265" customFormat="1" ht="15" customHeight="1">
      <c r="A307" s="89"/>
      <c r="B307" s="186" t="s">
        <v>405</v>
      </c>
      <c r="C307" s="397"/>
      <c r="D307" s="261"/>
      <c r="E307" s="455"/>
      <c r="F307" s="261"/>
      <c r="G307" s="261"/>
      <c r="H307" s="261"/>
      <c r="I307" s="221"/>
      <c r="J307" s="188">
        <v>0</v>
      </c>
      <c r="K307" s="396"/>
      <c r="L307" s="247"/>
      <c r="M307" s="212">
        <f>mergeValue(H307)</f>
        <v>0</v>
      </c>
      <c r="N307" s="202"/>
      <c r="O307" s="202"/>
      <c r="P307" s="202"/>
      <c r="Q307" s="202"/>
      <c r="R307" s="212" t="str">
        <f>K307&amp;" ("&amp;L307&amp;")"</f>
        <v xml:space="preserve"> ()</v>
      </c>
      <c r="S307" s="186"/>
      <c r="T307" s="186"/>
      <c r="U307" s="248"/>
      <c r="V307" s="186"/>
      <c r="W307" s="186"/>
      <c r="X307" s="186"/>
      <c r="Y307" s="264"/>
      <c r="Z307" s="264"/>
      <c r="AA307" s="227"/>
      <c r="AB307" s="227"/>
      <c r="AC307" s="227"/>
      <c r="AD307" s="227"/>
      <c r="AE307" s="227"/>
      <c r="AF307" s="227"/>
      <c r="AG307" s="227"/>
      <c r="AH307" s="227"/>
      <c r="AI307" s="227"/>
      <c r="AJ307" s="227"/>
      <c r="AK307" s="227"/>
      <c r="AL307" s="227"/>
      <c r="AM307" s="227"/>
      <c r="AN307" s="227"/>
      <c r="AO307" s="227"/>
      <c r="AP307" s="227"/>
      <c r="AQ307" s="227"/>
      <c r="AR307" s="227"/>
      <c r="AS307" s="227"/>
      <c r="AT307" s="227"/>
      <c r="AU307" s="227"/>
      <c r="AV307" s="227"/>
      <c r="AW307" s="227"/>
      <c r="AX307" s="227"/>
      <c r="AY307" s="227"/>
      <c r="AZ307" s="227"/>
      <c r="BA307" s="227"/>
      <c r="BB307" s="227"/>
      <c r="BC307" s="227"/>
      <c r="BD307" s="227"/>
      <c r="BE307" s="227"/>
      <c r="BF307" s="227"/>
      <c r="BG307" s="227"/>
      <c r="BH307" s="227"/>
      <c r="BI307" s="227"/>
      <c r="BJ307" s="227"/>
      <c r="BK307" s="227"/>
      <c r="BL307" s="227"/>
      <c r="BM307" s="227"/>
      <c r="BN307" s="227"/>
      <c r="BO307" s="227"/>
      <c r="BP307" s="227"/>
      <c r="BQ307" s="227"/>
      <c r="BR307" s="227"/>
      <c r="BS307" s="227"/>
      <c r="BT307" s="227"/>
      <c r="BU307" s="227"/>
      <c r="BV307" s="264"/>
      <c r="BW307" s="264"/>
      <c r="BX307" s="264"/>
      <c r="BY307" s="264"/>
      <c r="BZ307" s="264"/>
      <c r="CA307" s="264"/>
      <c r="CB307" s="264"/>
      <c r="CC307" s="264"/>
      <c r="CD307" s="264"/>
      <c r="CE307" s="264"/>
    </row>
    <row r="309" spans="1:83" ht="11.25"/>
    <row r="310" spans="1:83" s="35" customFormat="1" ht="11.25">
      <c r="A310" s="35" t="s">
        <v>453</v>
      </c>
    </row>
    <row r="311" spans="1:83" ht="11.25"/>
    <row r="312" spans="1:83" s="36" customFormat="1" ht="20.100000000000001" customHeight="1">
      <c r="A312" s="97"/>
      <c r="B312" s="186"/>
      <c r="C312" s="86"/>
      <c r="D312" s="187"/>
      <c r="E312" s="291"/>
      <c r="F312" s="288"/>
      <c r="G312" s="292"/>
      <c r="I312" s="212"/>
      <c r="J312" s="212"/>
    </row>
    <row r="313" spans="1:83" ht="11.25"/>
    <row r="314" spans="1:83" ht="11.25"/>
    <row r="315" spans="1:83" s="35" customFormat="1" ht="11.25">
      <c r="A315" s="35" t="s">
        <v>468</v>
      </c>
    </row>
    <row r="316" spans="1:83" ht="11.25"/>
    <row r="317" spans="1:83" s="36" customFormat="1" ht="20.100000000000001" customHeight="1">
      <c r="A317" s="285"/>
      <c r="B317" s="186"/>
      <c r="C317" s="86"/>
      <c r="D317" s="187"/>
      <c r="E317" s="295"/>
      <c r="F317" s="294" t="s">
        <v>458</v>
      </c>
      <c r="G317" s="294" t="s">
        <v>458</v>
      </c>
      <c r="H317" s="313"/>
      <c r="I317" s="212"/>
      <c r="K317" s="212"/>
      <c r="L317" s="212"/>
    </row>
    <row r="318" spans="1:83" ht="11.25"/>
    <row r="319" spans="1:83" ht="11.25"/>
    <row r="320" spans="1:83" s="35" customFormat="1" ht="11.25">
      <c r="A320" s="35" t="s">
        <v>469</v>
      </c>
    </row>
    <row r="321" spans="1:12" ht="11.25"/>
    <row r="322" spans="1:12" s="36" customFormat="1" ht="20.100000000000001" customHeight="1">
      <c r="A322" s="285"/>
      <c r="B322" s="186"/>
      <c r="C322" s="86"/>
      <c r="D322" s="187"/>
      <c r="E322" s="295"/>
      <c r="F322" s="294" t="s">
        <v>458</v>
      </c>
      <c r="G322" s="412"/>
      <c r="H322" s="294" t="s">
        <v>458</v>
      </c>
      <c r="I322" s="212"/>
      <c r="K322" s="212"/>
      <c r="L322" s="212"/>
    </row>
    <row r="323" spans="1:12" ht="11.25"/>
    <row r="324" spans="1:12" ht="11.25"/>
    <row r="325" spans="1:12" s="35" customFormat="1" ht="11.25">
      <c r="A325" s="35" t="s">
        <v>470</v>
      </c>
    </row>
    <row r="326" spans="1:12" ht="11.25"/>
    <row r="327" spans="1:12" s="36" customFormat="1" ht="20.100000000000001" customHeight="1">
      <c r="A327" s="285"/>
      <c r="B327" s="186"/>
      <c r="C327" s="86"/>
      <c r="D327" s="187"/>
      <c r="E327" s="302">
        <f>E326</f>
        <v>0</v>
      </c>
      <c r="F327" s="294" t="s">
        <v>458</v>
      </c>
      <c r="G327" s="412"/>
      <c r="H327" s="294" t="s">
        <v>458</v>
      </c>
      <c r="I327" s="212"/>
      <c r="K327" s="212"/>
      <c r="L327" s="212"/>
    </row>
    <row r="328" spans="1:12" s="36" customFormat="1" ht="14.25">
      <c r="A328" s="285"/>
      <c r="B328" s="186"/>
      <c r="C328" s="86"/>
      <c r="D328" s="101"/>
      <c r="E328" s="303"/>
      <c r="F328" s="304"/>
      <c r="G328"/>
      <c r="H328" s="304"/>
      <c r="I328" s="212"/>
      <c r="K328" s="212"/>
      <c r="L328" s="212"/>
    </row>
    <row r="330" spans="1:12" s="35" customFormat="1" ht="11.25">
      <c r="A330" s="35" t="s">
        <v>471</v>
      </c>
    </row>
    <row r="331" spans="1:12" ht="11.25"/>
    <row r="332" spans="1:12" s="36" customFormat="1" ht="20.100000000000001" customHeight="1">
      <c r="A332" s="285"/>
      <c r="B332" s="186"/>
      <c r="C332" s="86"/>
      <c r="D332" s="187"/>
      <c r="E332" s="302">
        <f>E331</f>
        <v>0</v>
      </c>
      <c r="F332" s="294" t="s">
        <v>458</v>
      </c>
      <c r="G332" s="305"/>
      <c r="H332" s="294" t="s">
        <v>458</v>
      </c>
      <c r="I332" s="212"/>
      <c r="K332" s="212"/>
      <c r="L332" s="212"/>
    </row>
    <row r="335" spans="1:12" s="35" customFormat="1" ht="17.100000000000001" customHeight="1">
      <c r="A335" s="35" t="s">
        <v>507</v>
      </c>
    </row>
    <row r="337" spans="1:20" s="190" customFormat="1" ht="409.5">
      <c r="A337" s="1201">
        <v>1</v>
      </c>
      <c r="B337" s="214"/>
      <c r="C337" s="214"/>
      <c r="D337" s="214"/>
      <c r="F337" s="333" t="str">
        <f>"2." &amp;mergeValue(A337)</f>
        <v>2.1</v>
      </c>
      <c r="G337" s="415" t="s">
        <v>494</v>
      </c>
      <c r="H337" s="316"/>
      <c r="I337" s="196" t="s">
        <v>590</v>
      </c>
      <c r="J337" s="332"/>
      <c r="K337" s="214"/>
      <c r="L337" s="214"/>
      <c r="M337" s="214"/>
      <c r="N337" s="214"/>
      <c r="O337" s="214"/>
      <c r="P337" s="214"/>
      <c r="Q337" s="214"/>
      <c r="R337" s="214"/>
      <c r="S337" s="214"/>
      <c r="T337" s="214"/>
    </row>
    <row r="338" spans="1:20" s="190" customFormat="1" ht="90">
      <c r="A338" s="1201"/>
      <c r="B338" s="214"/>
      <c r="C338" s="214"/>
      <c r="D338" s="214"/>
      <c r="F338" s="333" t="str">
        <f>"3." &amp;mergeValue(A338)</f>
        <v>3.1</v>
      </c>
      <c r="G338" s="415" t="s">
        <v>495</v>
      </c>
      <c r="H338" s="316"/>
      <c r="I338" s="196" t="s">
        <v>588</v>
      </c>
      <c r="J338" s="332"/>
      <c r="K338" s="214"/>
      <c r="L338" s="214"/>
      <c r="M338" s="214"/>
      <c r="N338" s="214"/>
      <c r="O338" s="214"/>
      <c r="P338" s="214"/>
      <c r="Q338" s="214"/>
      <c r="R338" s="214"/>
      <c r="S338" s="214"/>
      <c r="T338" s="214"/>
    </row>
    <row r="339" spans="1:20" s="190" customFormat="1" ht="45">
      <c r="A339" s="1201"/>
      <c r="B339" s="214"/>
      <c r="C339" s="214"/>
      <c r="D339" s="214"/>
      <c r="F339" s="333" t="str">
        <f>"4."&amp;mergeValue(A339)</f>
        <v>4.1</v>
      </c>
      <c r="G339" s="415" t="s">
        <v>496</v>
      </c>
      <c r="H339" s="317" t="s">
        <v>458</v>
      </c>
      <c r="I339" s="196"/>
      <c r="J339" s="332"/>
      <c r="K339" s="214"/>
      <c r="L339" s="214"/>
      <c r="M339" s="214"/>
      <c r="N339" s="214"/>
      <c r="O339" s="214"/>
      <c r="P339" s="214"/>
      <c r="Q339" s="214"/>
      <c r="R339" s="214"/>
      <c r="S339" s="214"/>
      <c r="T339" s="214"/>
    </row>
    <row r="340" spans="1:20" s="190" customFormat="1" ht="101.25">
      <c r="A340" s="1201"/>
      <c r="B340" s="1201">
        <v>1</v>
      </c>
      <c r="C340" s="340"/>
      <c r="D340" s="340"/>
      <c r="F340" s="333" t="str">
        <f>"4."&amp;mergeValue(A340) &amp;"."&amp;mergeValue(B340)</f>
        <v>4.1.1</v>
      </c>
      <c r="G340" s="323" t="s">
        <v>592</v>
      </c>
      <c r="H340" s="316" t="str">
        <f>IF(region_name="","",region_name)</f>
        <v>Челябинская область</v>
      </c>
      <c r="I340" s="196" t="s">
        <v>499</v>
      </c>
      <c r="J340" s="332"/>
      <c r="K340" s="214"/>
      <c r="L340" s="214"/>
      <c r="M340" s="214"/>
      <c r="N340" s="214"/>
      <c r="O340" s="214"/>
      <c r="P340" s="214"/>
      <c r="Q340" s="214"/>
      <c r="R340" s="214"/>
      <c r="S340" s="214"/>
      <c r="T340" s="214"/>
    </row>
    <row r="341" spans="1:20" s="190" customFormat="1" ht="191.25">
      <c r="A341" s="1201"/>
      <c r="B341" s="1201"/>
      <c r="C341" s="1201">
        <v>1</v>
      </c>
      <c r="D341" s="340"/>
      <c r="F341" s="333" t="str">
        <f>"4."&amp;mergeValue(A341) &amp;"."&amp;mergeValue(B341)&amp;"."&amp;mergeValue(C341)</f>
        <v>4.1.1.1</v>
      </c>
      <c r="G341" s="339" t="s">
        <v>497</v>
      </c>
      <c r="H341" s="316"/>
      <c r="I341" s="196" t="s">
        <v>500</v>
      </c>
      <c r="J341" s="332"/>
      <c r="K341" s="214"/>
      <c r="L341" s="214"/>
      <c r="M341" s="214"/>
      <c r="N341" s="214"/>
      <c r="O341" s="214"/>
      <c r="P341" s="214"/>
      <c r="Q341" s="214"/>
      <c r="R341" s="214"/>
      <c r="S341" s="214"/>
      <c r="T341" s="214"/>
    </row>
    <row r="342" spans="1:20" s="190" customFormat="1" ht="33.75" customHeight="1">
      <c r="A342" s="1201"/>
      <c r="B342" s="1201"/>
      <c r="C342" s="1201"/>
      <c r="D342" s="340">
        <v>1</v>
      </c>
      <c r="F342" s="333" t="str">
        <f>"4."&amp;mergeValue(A342) &amp;"."&amp;mergeValue(B342)&amp;"."&amp;mergeValue(C342)&amp;"."&amp;mergeValue(D342)</f>
        <v>4.1.1.1.1</v>
      </c>
      <c r="G342" s="418" t="s">
        <v>498</v>
      </c>
      <c r="H342" s="316"/>
      <c r="I342" s="1202" t="s">
        <v>591</v>
      </c>
      <c r="J342" s="332"/>
      <c r="K342" s="214"/>
      <c r="L342" s="214"/>
      <c r="M342" s="214"/>
      <c r="N342" s="214"/>
      <c r="O342" s="214"/>
      <c r="P342" s="214"/>
      <c r="Q342" s="214"/>
      <c r="R342" s="214"/>
      <c r="S342" s="214"/>
      <c r="T342" s="214"/>
    </row>
    <row r="343" spans="1:20" s="190" customFormat="1" ht="18.75">
      <c r="A343" s="1201"/>
      <c r="B343" s="1201"/>
      <c r="C343" s="1201"/>
      <c r="D343" s="340"/>
      <c r="F343" s="422"/>
      <c r="G343" s="423" t="s">
        <v>4</v>
      </c>
      <c r="H343" s="424"/>
      <c r="I343" s="1202"/>
      <c r="J343" s="332"/>
      <c r="K343" s="214"/>
      <c r="L343" s="214"/>
      <c r="M343" s="214"/>
      <c r="N343" s="214"/>
      <c r="O343" s="214"/>
      <c r="P343" s="214"/>
      <c r="Q343" s="214"/>
      <c r="R343" s="214"/>
      <c r="S343" s="214"/>
      <c r="T343" s="214"/>
    </row>
    <row r="344" spans="1:20" s="190" customFormat="1" ht="18.75">
      <c r="A344" s="1201"/>
      <c r="B344" s="1201"/>
      <c r="C344" s="340"/>
      <c r="D344" s="340"/>
      <c r="F344" s="336"/>
      <c r="G344" s="149" t="s">
        <v>403</v>
      </c>
      <c r="H344" s="337"/>
      <c r="I344" s="338"/>
      <c r="J344" s="332"/>
      <c r="K344" s="214"/>
      <c r="L344" s="214"/>
      <c r="M344" s="214"/>
      <c r="N344" s="214"/>
      <c r="O344" s="214"/>
      <c r="P344" s="214"/>
      <c r="Q344" s="214"/>
      <c r="R344" s="214"/>
      <c r="S344" s="214"/>
      <c r="T344" s="214"/>
    </row>
    <row r="345" spans="1:20" s="190" customFormat="1" ht="18.75">
      <c r="A345" s="1201"/>
      <c r="B345" s="214"/>
      <c r="C345" s="214"/>
      <c r="D345" s="214"/>
      <c r="F345" s="336"/>
      <c r="G345" s="155" t="s">
        <v>506</v>
      </c>
      <c r="H345" s="337"/>
      <c r="I345" s="338"/>
      <c r="J345" s="332"/>
      <c r="K345" s="214"/>
      <c r="L345" s="214"/>
      <c r="M345" s="214"/>
      <c r="N345" s="214"/>
      <c r="O345" s="214"/>
      <c r="P345" s="214"/>
      <c r="Q345" s="214"/>
      <c r="R345" s="214"/>
      <c r="S345" s="214"/>
      <c r="T345" s="214"/>
    </row>
    <row r="346" spans="1:20" s="190" customFormat="1" ht="18.75">
      <c r="A346" s="214"/>
      <c r="B346" s="214"/>
      <c r="C346" s="214"/>
      <c r="D346" s="214"/>
      <c r="F346" s="336"/>
      <c r="G346" s="165" t="s">
        <v>505</v>
      </c>
      <c r="H346" s="337"/>
      <c r="I346" s="338"/>
      <c r="J346" s="332"/>
      <c r="K346" s="214"/>
      <c r="L346" s="214"/>
      <c r="M346" s="214"/>
      <c r="N346" s="214"/>
      <c r="O346" s="214"/>
      <c r="P346" s="214"/>
      <c r="Q346" s="214"/>
      <c r="R346" s="214"/>
      <c r="S346" s="214"/>
      <c r="T346" s="214"/>
    </row>
  </sheetData>
  <sheetProtection formatColumns="0" formatRows="0"/>
  <dataConsolidate/>
  <mergeCells count="285">
    <mergeCell ref="O182:W182"/>
    <mergeCell ref="O85:V85"/>
    <mergeCell ref="O86:V86"/>
    <mergeCell ref="O87:V87"/>
    <mergeCell ref="O88:V88"/>
    <mergeCell ref="O89:V89"/>
    <mergeCell ref="O90:V90"/>
    <mergeCell ref="T131:T132"/>
    <mergeCell ref="O148:V148"/>
    <mergeCell ref="T149:T150"/>
    <mergeCell ref="R149:R150"/>
    <mergeCell ref="U149:U150"/>
    <mergeCell ref="O146:V146"/>
    <mergeCell ref="O128:V128"/>
    <mergeCell ref="O130:V130"/>
    <mergeCell ref="W149:W151"/>
    <mergeCell ref="J243:J246"/>
    <mergeCell ref="J225:J228"/>
    <mergeCell ref="I224:I229"/>
    <mergeCell ref="W244:W246"/>
    <mergeCell ref="R244:R245"/>
    <mergeCell ref="S244:S245"/>
    <mergeCell ref="T244:T245"/>
    <mergeCell ref="U244:U245"/>
    <mergeCell ref="O238:V238"/>
    <mergeCell ref="O239:V239"/>
    <mergeCell ref="O240:V240"/>
    <mergeCell ref="O241:V241"/>
    <mergeCell ref="O242:V242"/>
    <mergeCell ref="O243:V243"/>
    <mergeCell ref="T226:T227"/>
    <mergeCell ref="W226:W228"/>
    <mergeCell ref="U226:U227"/>
    <mergeCell ref="I88:I95"/>
    <mergeCell ref="G109:G112"/>
    <mergeCell ref="F108:F113"/>
    <mergeCell ref="I108:I113"/>
    <mergeCell ref="A238:A251"/>
    <mergeCell ref="B239:B250"/>
    <mergeCell ref="C240:C249"/>
    <mergeCell ref="D241:D248"/>
    <mergeCell ref="E242:E247"/>
    <mergeCell ref="I242:I247"/>
    <mergeCell ref="F243:F246"/>
    <mergeCell ref="E107:E114"/>
    <mergeCell ref="A103:A118"/>
    <mergeCell ref="B104:B117"/>
    <mergeCell ref="C105:C116"/>
    <mergeCell ref="D106:D114"/>
    <mergeCell ref="A143:A156"/>
    <mergeCell ref="A179:A188"/>
    <mergeCell ref="B180:B187"/>
    <mergeCell ref="C181:C186"/>
    <mergeCell ref="D182:D185"/>
    <mergeCell ref="A193:A204"/>
    <mergeCell ref="B194:B203"/>
    <mergeCell ref="C195:C202"/>
    <mergeCell ref="O221:V221"/>
    <mergeCell ref="O222:V222"/>
    <mergeCell ref="O223:V223"/>
    <mergeCell ref="O224:V224"/>
    <mergeCell ref="O225:V225"/>
    <mergeCell ref="P15:P16"/>
    <mergeCell ref="A220:A233"/>
    <mergeCell ref="B221:B232"/>
    <mergeCell ref="C222:C231"/>
    <mergeCell ref="D223:D230"/>
    <mergeCell ref="E224:E229"/>
    <mergeCell ref="F225:F228"/>
    <mergeCell ref="R226:R227"/>
    <mergeCell ref="S226:S227"/>
    <mergeCell ref="F54:F57"/>
    <mergeCell ref="I53:I58"/>
    <mergeCell ref="J54:J57"/>
    <mergeCell ref="F72:F75"/>
    <mergeCell ref="J72:J75"/>
    <mergeCell ref="I71:I76"/>
    <mergeCell ref="F130:F133"/>
    <mergeCell ref="J130:J133"/>
    <mergeCell ref="I129:I134"/>
    <mergeCell ref="K197:K200"/>
    <mergeCell ref="AG197:AG201"/>
    <mergeCell ref="L197:L200"/>
    <mergeCell ref="M197:M200"/>
    <mergeCell ref="N197:N200"/>
    <mergeCell ref="O197:O199"/>
    <mergeCell ref="P197:P199"/>
    <mergeCell ref="Q197:Q199"/>
    <mergeCell ref="R197:R199"/>
    <mergeCell ref="S197:S198"/>
    <mergeCell ref="T197:T198"/>
    <mergeCell ref="V197:V198"/>
    <mergeCell ref="AB197:AB198"/>
    <mergeCell ref="AC197:AC198"/>
    <mergeCell ref="AD197:AD198"/>
    <mergeCell ref="AE197:AE198"/>
    <mergeCell ref="U197:U198"/>
    <mergeCell ref="AB110:AB112"/>
    <mergeCell ref="O127:V127"/>
    <mergeCell ref="O145:V145"/>
    <mergeCell ref="O143:V143"/>
    <mergeCell ref="W109:W111"/>
    <mergeCell ref="X109:X111"/>
    <mergeCell ref="T55:T56"/>
    <mergeCell ref="U55:U56"/>
    <mergeCell ref="R55:R56"/>
    <mergeCell ref="S55:S56"/>
    <mergeCell ref="O144:V144"/>
    <mergeCell ref="R91:R92"/>
    <mergeCell ref="S91:S92"/>
    <mergeCell ref="T91:T92"/>
    <mergeCell ref="U91:U92"/>
    <mergeCell ref="O126:V126"/>
    <mergeCell ref="W91:W93"/>
    <mergeCell ref="Z109:Z111"/>
    <mergeCell ref="W55:W57"/>
    <mergeCell ref="W73:W75"/>
    <mergeCell ref="O106:AA106"/>
    <mergeCell ref="O107:AA107"/>
    <mergeCell ref="O108:AA108"/>
    <mergeCell ref="U73:U74"/>
    <mergeCell ref="D9:D13"/>
    <mergeCell ref="D15:D19"/>
    <mergeCell ref="S37:S38"/>
    <mergeCell ref="O9:O11"/>
    <mergeCell ref="R27:T28"/>
    <mergeCell ref="I9:I12"/>
    <mergeCell ref="H15:H18"/>
    <mergeCell ref="J15:J18"/>
    <mergeCell ref="K15:K18"/>
    <mergeCell ref="M15:M17"/>
    <mergeCell ref="O15:O17"/>
    <mergeCell ref="L15:L17"/>
    <mergeCell ref="O27:Q27"/>
    <mergeCell ref="S29:T29"/>
    <mergeCell ref="L9:L11"/>
    <mergeCell ref="N15:N17"/>
    <mergeCell ref="E9:E13"/>
    <mergeCell ref="N9:N11"/>
    <mergeCell ref="K9:K12"/>
    <mergeCell ref="J9:J12"/>
    <mergeCell ref="F9:F13"/>
    <mergeCell ref="E15:E19"/>
    <mergeCell ref="I15:I18"/>
    <mergeCell ref="E35:E40"/>
    <mergeCell ref="M9:M11"/>
    <mergeCell ref="F15:F19"/>
    <mergeCell ref="G9:G13"/>
    <mergeCell ref="H9:H12"/>
    <mergeCell ref="G15:G19"/>
    <mergeCell ref="W27:W29"/>
    <mergeCell ref="R37:R38"/>
    <mergeCell ref="T37:T38"/>
    <mergeCell ref="P28:Q28"/>
    <mergeCell ref="W37:W39"/>
    <mergeCell ref="O28:O29"/>
    <mergeCell ref="O30:U30"/>
    <mergeCell ref="U27:U29"/>
    <mergeCell ref="J36:J39"/>
    <mergeCell ref="F36:F39"/>
    <mergeCell ref="I35:I40"/>
    <mergeCell ref="U37:U38"/>
    <mergeCell ref="P9:P10"/>
    <mergeCell ref="Q9:Q10"/>
    <mergeCell ref="R9:R10"/>
    <mergeCell ref="S9:S10"/>
    <mergeCell ref="Q15:Q16"/>
    <mergeCell ref="R15:R16"/>
    <mergeCell ref="S15:S16"/>
    <mergeCell ref="A31:A44"/>
    <mergeCell ref="B32:B43"/>
    <mergeCell ref="C33:C42"/>
    <mergeCell ref="D34:D41"/>
    <mergeCell ref="D297:D298"/>
    <mergeCell ref="E297:E298"/>
    <mergeCell ref="A161:A174"/>
    <mergeCell ref="B162:B173"/>
    <mergeCell ref="C163:C172"/>
    <mergeCell ref="D164:D171"/>
    <mergeCell ref="E165:E170"/>
    <mergeCell ref="E129:E134"/>
    <mergeCell ref="B144:B155"/>
    <mergeCell ref="C145:C154"/>
    <mergeCell ref="D146:D153"/>
    <mergeCell ref="E147:E152"/>
    <mergeCell ref="A125:A138"/>
    <mergeCell ref="B126:B137"/>
    <mergeCell ref="C127:C136"/>
    <mergeCell ref="D128:D135"/>
    <mergeCell ref="E53:E58"/>
    <mergeCell ref="A67:A80"/>
    <mergeCell ref="B68:B79"/>
    <mergeCell ref="C69:C78"/>
    <mergeCell ref="J109:J112"/>
    <mergeCell ref="F90:F93"/>
    <mergeCell ref="J90:J93"/>
    <mergeCell ref="O163:V163"/>
    <mergeCell ref="O164:V164"/>
    <mergeCell ref="O165:V165"/>
    <mergeCell ref="O166:V166"/>
    <mergeCell ref="S149:S150"/>
    <mergeCell ref="O161:V161"/>
    <mergeCell ref="O162:V162"/>
    <mergeCell ref="F166:F169"/>
    <mergeCell ref="I165:I170"/>
    <mergeCell ref="J166:J169"/>
    <mergeCell ref="F148:F151"/>
    <mergeCell ref="I147:I152"/>
    <mergeCell ref="J148:J151"/>
    <mergeCell ref="O103:AA103"/>
    <mergeCell ref="O104:AA104"/>
    <mergeCell ref="O105:AA105"/>
    <mergeCell ref="U131:U132"/>
    <mergeCell ref="S131:S132"/>
    <mergeCell ref="W131:W133"/>
    <mergeCell ref="Y109:Y111"/>
    <mergeCell ref="O125:V125"/>
    <mergeCell ref="T211:T212"/>
    <mergeCell ref="R167:R168"/>
    <mergeCell ref="T167:T168"/>
    <mergeCell ref="U167:U168"/>
    <mergeCell ref="O220:V220"/>
    <mergeCell ref="N195:AF195"/>
    <mergeCell ref="N196:AF196"/>
    <mergeCell ref="W167:W169"/>
    <mergeCell ref="N193:AF193"/>
    <mergeCell ref="V211:V212"/>
    <mergeCell ref="Q207:Q209"/>
    <mergeCell ref="S167:S168"/>
    <mergeCell ref="O179:W179"/>
    <mergeCell ref="N194:AF194"/>
    <mergeCell ref="U207:U208"/>
    <mergeCell ref="R211:R213"/>
    <mergeCell ref="N211:N214"/>
    <mergeCell ref="Q211:Q213"/>
    <mergeCell ref="O211:O213"/>
    <mergeCell ref="P211:P213"/>
    <mergeCell ref="U211:U212"/>
    <mergeCell ref="S211:S212"/>
    <mergeCell ref="O180:W180"/>
    <mergeCell ref="O181:W181"/>
    <mergeCell ref="A337:A345"/>
    <mergeCell ref="C341:C343"/>
    <mergeCell ref="I342:I343"/>
    <mergeCell ref="H302:H303"/>
    <mergeCell ref="B340:B344"/>
    <mergeCell ref="C297:C298"/>
    <mergeCell ref="C302:C303"/>
    <mergeCell ref="F302:F303"/>
    <mergeCell ref="G302:G303"/>
    <mergeCell ref="D70:D77"/>
    <mergeCell ref="E71:E76"/>
    <mergeCell ref="A85:A98"/>
    <mergeCell ref="B86:B97"/>
    <mergeCell ref="C87:C96"/>
    <mergeCell ref="D88:D95"/>
    <mergeCell ref="E89:E94"/>
    <mergeCell ref="A49:A62"/>
    <mergeCell ref="B50:B61"/>
    <mergeCell ref="C51:C60"/>
    <mergeCell ref="D52:D59"/>
    <mergeCell ref="D196:D201"/>
    <mergeCell ref="E197:E200"/>
    <mergeCell ref="O31:V31"/>
    <mergeCell ref="O32:V32"/>
    <mergeCell ref="O33:V33"/>
    <mergeCell ref="O34:V34"/>
    <mergeCell ref="O35:V35"/>
    <mergeCell ref="O36:V36"/>
    <mergeCell ref="O67:V67"/>
    <mergeCell ref="O68:V68"/>
    <mergeCell ref="O69:V69"/>
    <mergeCell ref="O49:V49"/>
    <mergeCell ref="O50:V50"/>
    <mergeCell ref="O51:V51"/>
    <mergeCell ref="O52:V52"/>
    <mergeCell ref="O53:V53"/>
    <mergeCell ref="O54:V54"/>
    <mergeCell ref="O70:V70"/>
    <mergeCell ref="O71:V71"/>
    <mergeCell ref="O72:V72"/>
    <mergeCell ref="R131:R132"/>
    <mergeCell ref="R73:R74"/>
    <mergeCell ref="S73:S74"/>
    <mergeCell ref="T73:T74"/>
  </mergeCells>
  <phoneticPr fontId="13" type="noConversion"/>
  <dataValidations xWindow="636" yWindow="660" count="29">
    <dataValidation type="textLength" operator="lessThanOrEqual" allowBlank="1" showInputMessage="1" showErrorMessage="1" errorTitle="Ошибка" error="Допускается ввод не более 900 символов!" sqref="WWE161:WWE167 K292 WWJ103:WWJ109 I332 E307 WWE85:WWE91 WWE49:WWE56 WWE67:WWE74 WWE125:WWE131 I344:I346 J9:J10 E4 J15:J16 AB211 U260:X260 G312 F277:F278 F281:F282 F285:F288 F273:F274 M264:P264 M268:P268 WWE143:WWE149 WWO193:WWO197 TP179:TP184 G327 E256 F292:H292 I317 E322 E312 E317 G322 I322 I327:I328 E328 WWE31:WWE38 E297:E298 JS31:JS38 TO31:TO38 ADK31:ADK38 ANG31:ANG38 AXC31:AXC38 BGY31:BGY38 BQU31:BQU38 CAQ31:CAQ38 CKM31:CKM38 CUI31:CUI38 DEE31:DEE38 DOA31:DOA38 DXW31:DXW38 EHS31:EHS38 ERO31:ERO38 FBK31:FBK38 FLG31:FLG38 FVC31:FVC38 GEY31:GEY38 GOU31:GOU38 GYQ31:GYQ38 HIM31:HIM38 HSI31:HSI38 ICE31:ICE38 IMA31:IMA38 IVW31:IVW38 JFS31:JFS38 JPO31:JPO38 JZK31:JZK38 KJG31:KJG38 KTC31:KTC38 LCY31:LCY38 LMU31:LMU38 LWQ31:LWQ38 MGM31:MGM38 MQI31:MQI38 NAE31:NAE38 NKA31:NKA38 NTW31:NTW38 ODS31:ODS38 ONO31:ONO38 OXK31:OXK38 PHG31:PHG38 PRC31:PRC38 QAY31:QAY38 QKU31:QKU38 QUQ31:QUQ38 REM31:REM38 ROI31:ROI38 RYE31:RYE38 SIA31:SIA38 SRW31:SRW38 TBS31:TBS38 TLO31:TLO38 TVK31:TVK38 UFG31:UFG38 UPC31:UPC38 UYY31:UYY38 VIU31:VIU38 VSQ31:VSQ38 WCM31:WCM38 WMI31:WMI38 JS49:JS56 TO49:TO56 ADK49:ADK56 ANG49:ANG56 AXC49:AXC56 BGY49:BGY56 BQU49:BQU56 CAQ49:CAQ56 CKM49:CKM56 CUI49:CUI56 DEE49:DEE56 DOA49:DOA56 DXW49:DXW56 EHS49:EHS56 ERO49:ERO56 FBK49:FBK56 FLG49:FLG56 FVC49:FVC56 GEY49:GEY56 GOU49:GOU56 GYQ49:GYQ56 HIM49:HIM56 HSI49:HSI56 ICE49:ICE56 IMA49:IMA56 IVW49:IVW56 JFS49:JFS56 JPO49:JPO56 JZK49:JZK56 KJG49:KJG56 KTC49:KTC56 LCY49:LCY56 LMU49:LMU56 LWQ49:LWQ56 MGM49:MGM56 MQI49:MQI56 NAE49:NAE56 NKA49:NKA56 NTW49:NTW56 ODS49:ODS56 ONO49:ONO56 OXK49:OXK56 PHG49:PHG56 PRC49:PRC56 QAY49:QAY56 QKU49:QKU56 QUQ49:QUQ56 REM49:REM56 ROI49:ROI56 RYE49:RYE56 SIA49:SIA56 SRW49:SRW56 TBS49:TBS56 TLO49:TLO56 TVK49:TVK56 UFG49:UFG56 UPC49:UPC56 UYY49:UYY56 VIU49:VIU56 VSQ49:VSQ56 WCM49:WCM56 WMI49:WMI56 JS67:JS74 TO67:TO74 ADK67:ADK74 ANG67:ANG74 AXC67:AXC74 BGY67:BGY74 BQU67:BQU74 CAQ67:CAQ74 CKM67:CKM74 CUI67:CUI74 DEE67:DEE74 DOA67:DOA74 DXW67:DXW74 EHS67:EHS74 ERO67:ERO74 FBK67:FBK74 FLG67:FLG74 FVC67:FVC74 GEY67:GEY74 GOU67:GOU74 GYQ67:GYQ74 HIM67:HIM74 HSI67:HSI74 ICE67:ICE74 IMA67:IMA74 IVW67:IVW74 JFS67:JFS74 JPO67:JPO74 JZK67:JZK74 KJG67:KJG74 KTC67:KTC74 LCY67:LCY74 LMU67:LMU74 LWQ67:LWQ74 MGM67:MGM74 MQI67:MQI74 NAE67:NAE74 NKA67:NKA74 NTW67:NTW74 ODS67:ODS74 ONO67:ONO74 OXK67:OXK74 PHG67:PHG74 PRC67:PRC74 QAY67:QAY74 QKU67:QKU74 QUQ67:QUQ74 REM67:REM74 ROI67:ROI74 RYE67:RYE74 SIA67:SIA74 SRW67:SRW74 TBS67:TBS74 TLO67:TLO74 TVK67:TVK74 UFG67:UFG74 UPC67:UPC74 UYY67:UYY74 VIU67:VIU74 VSQ67:VSQ74 WCM67:WCM74 WMI67:WMI74 JS161:JS167 TO161:TO167 ADK161:ADK167 ANG161:ANG167 AXC161:AXC167 BGY161:BGY167 BQU161:BQU167 CAQ161:CAQ167 CKM161:CKM167 CUI161:CUI167 DEE161:DEE167 DOA161:DOA167 DXW161:DXW167 EHS161:EHS167 ERO161:ERO167 FBK161:FBK167 FLG161:FLG167 FVC161:FVC167 GEY161:GEY167 GOU161:GOU167 GYQ161:GYQ167 HIM161:HIM167 HSI161:HSI167 ICE161:ICE167 IMA161:IMA167 IVW161:IVW167 JFS161:JFS167 JPO161:JPO167 JZK161:JZK167 KJG161:KJG167 KTC161:KTC167 LCY161:LCY167 LMU161:LMU167 LWQ161:LWQ167 MGM161:MGM167 MQI161:MQI167 NAE161:NAE167 NKA161:NKA167 NTW161:NTW167 ODS161:ODS167 ONO161:ONO167 OXK161:OXK167 PHG161:PHG167 PRC161:PRC167 QAY161:QAY167 QKU161:QKU167 QUQ161:QUQ167 REM161:REM167 ROI161:ROI167 RYE161:RYE167 SIA161:SIA167 SRW161:SRW167 TBS161:TBS167 TLO161:TLO167 TVK161:TVK167 UFG161:UFG167 UPC161:UPC167 UYY161:UYY167 VIU161:VIU167 VSQ161:VSQ167 WCM161:WCM167 WMI161:WMI167 JS85:JS91 TO85:TO91 ADK85:ADK91 ANG85:ANG91 AXC85:AXC91 BGY85:BGY91 BQU85:BQU91 CAQ85:CAQ91 CKM85:CKM91 CUI85:CUI91 DEE85:DEE91 DOA85:DOA91 DXW85:DXW91 EHS85:EHS91 ERO85:ERO91 FBK85:FBK91 FLG85:FLG91 FVC85:FVC91 GEY85:GEY91 GOU85:GOU91 GYQ85:GYQ91 HIM85:HIM91 HSI85:HSI91 ICE85:ICE91 IMA85:IMA91 IVW85:IVW91 JFS85:JFS91 JPO85:JPO91 JZK85:JZK91 KJG85:KJG91 KTC85:KTC91 LCY85:LCY91 LMU85:LMU91 LWQ85:LWQ91 MGM85:MGM91 MQI85:MQI91 NAE85:NAE91 NKA85:NKA91 NTW85:NTW91 ODS85:ODS91 ONO85:ONO91 OXK85:OXK91 PHG85:PHG91 PRC85:PRC91 QAY85:QAY91 QKU85:QKU91 QUQ85:QUQ91 REM85:REM91 ROI85:ROI91 RYE85:RYE91 SIA85:SIA91 SRW85:SRW91 TBS85:TBS91 TLO85:TLO91 TVK85:TVK91 UFG85:UFG91 UPC85:UPC91 UYY85:UYY91 VIU85:VIU91 VSQ85:VSQ91 WCM85:WCM91 WMI85:WMI91 JS125:JS131 TO125:TO131 ADK125:ADK131 ANG125:ANG131 AXC125:AXC131 BGY125:BGY131 BQU125:BQU131 CAQ125:CAQ131 CKM125:CKM131 CUI125:CUI131 DEE125:DEE131 DOA125:DOA131 DXW125:DXW131 EHS125:EHS131 ERO125:ERO131 FBK125:FBK131 FLG125:FLG131 FVC125:FVC131 GEY125:GEY131 GOU125:GOU131 GYQ125:GYQ131 HIM125:HIM131 HSI125:HSI131 ICE125:ICE131 IMA125:IMA131 IVW125:IVW131 JFS125:JFS131 JPO125:JPO131 JZK125:JZK131 KJG125:KJG131 KTC125:KTC131 LCY125:LCY131 LMU125:LMU131 LWQ125:LWQ131 MGM125:MGM131 MQI125:MQI131 NAE125:NAE131 NKA125:NKA131 NTW125:NTW131 ODS125:ODS131 ONO125:ONO131 OXK125:OXK131 PHG125:PHG131 PRC125:PRC131 QAY125:QAY131 QKU125:QKU131 QUQ125:QUQ131 REM125:REM131 ROI125:ROI131 RYE125:RYE131 SIA125:SIA131 SRW125:SRW131 TBS125:TBS131 TLO125:TLO131 TVK125:TVK131 UFG125:UFG131 UPC125:UPC131 UYY125:UYY131 VIU125:VIU131 VSQ125:VSQ131 WCM125:WCM131 WMI125:WMI131 JS143:JS149 TO143:TO149 ADK143:ADK149 ANG143:ANG149 AXC143:AXC149 BGY143:BGY149 BQU143:BQU149 CAQ143:CAQ149 CKM143:CKM149 CUI143:CUI149 DEE143:DEE149 DOA143:DOA149 DXW143:DXW149 EHS143:EHS149 ERO143:ERO149 FBK143:FBK149 FLG143:FLG149 FVC143:FVC149 GEY143:GEY149 GOU143:GOU149 GYQ143:GYQ149 HIM143:HIM149 HSI143:HSI149 ICE143:ICE149 IMA143:IMA149 IVW143:IVW149 JFS143:JFS149 JPO143:JPO149 JZK143:JZK149 KJG143:KJG149 KTC143:KTC149 LCY143:LCY149 LMU143:LMU149 LWQ143:LWQ149 MGM143:MGM149 MQI143:MQI149 NAE143:NAE149 NKA143:NKA149 NTW143:NTW149 ODS143:ODS149 ONO143:ONO149 OXK143:OXK149 PHG143:PHG149 PRC143:PRC149 QAY143:QAY149 QKU143:QKU149 QUQ143:QUQ149 REM143:REM149 ROI143:ROI149 RYE143:RYE149 SIA143:SIA149 SRW143:SRW149 TBS143:TBS149 TLO143:TLO149 TVK143:TVK149 UFG143:UFG149 UPC143:UPC149 UYY143:UYY149 VIU143:VIU149 VSQ143:VSQ149 WCM143:WCM149 WMI143:WMI149 JX103:JX109 TT103:TT109 ADP103:ADP109 ANL103:ANL109 AXH103:AXH109 BHD103:BHD109 BQZ103:BQZ109 CAV103:CAV109 CKR103:CKR109 CUN103:CUN109 DEJ103:DEJ109 DOF103:DOF109 DYB103:DYB109 EHX103:EHX109 ERT103:ERT109 FBP103:FBP109 FLL103:FLL109 FVH103:FVH109 GFD103:GFD109 GOZ103:GOZ109 GYV103:GYV109 HIR103:HIR109 HSN103:HSN109 ICJ103:ICJ109 IMF103:IMF109 IWB103:IWB109 JFX103:JFX109 JPT103:JPT109 JZP103:JZP109 KJL103:KJL109 KTH103:KTH109 LDD103:LDD109 LMZ103:LMZ109 LWV103:LWV109 MGR103:MGR109 MQN103:MQN109 NAJ103:NAJ109 NKF103:NKF109 NUB103:NUB109 ODX103:ODX109 ONT103:ONT109 OXP103:OXP109 PHL103:PHL109 PRH103:PRH109 QBD103:QBD109 QKZ103:QKZ109 QUV103:QUV109 RER103:RER109 RON103:RON109 RYJ103:RYJ109 SIF103:SIF109 SSB103:SSB109 TBX103:TBX109 TLT103:TLT109 TVP103:TVP109 UFL103:UFL109 UPH103:UPH109 UZD103:UZD109 VIZ103:VIZ109 VSV103:VSV109 WCR103:WCR109 WMN103:WMN109 ADL179:ADL184 ANH179:ANH184 AXD179:AXD184 BGZ179:BGZ184 BQV179:BQV184 CAR179:CAR184 CKN179:CKN184 CUJ179:CUJ184 DEF179:DEF184 DOB179:DOB184 DXX179:DXX184 EHT179:EHT184 ERP179:ERP184 FBL179:FBL184 FLH179:FLH184 FVD179:FVD184 GEZ179:GEZ184 GOV179:GOV184 GYR179:GYR184 HIN179:HIN184 HSJ179:HSJ184 ICF179:ICF184 IMB179:IMB184 IVX179:IVX184 JFT179:JFT184 JPP179:JPP184 JZL179:JZL184 KJH179:KJH184 KTD179:KTD184 LCZ179:LCZ184 LMV179:LMV184 LWR179:LWR184 MGN179:MGN184 MQJ179:MQJ184 NAF179:NAF184 NKB179:NKB184 NTX179:NTX184 ODT179:ODT184 ONP179:ONP184 OXL179:OXL184 PHH179:PHH184 PRD179:PRD184 QAZ179:QAZ184 QKV179:QKV184 QUR179:QUR184 REN179:REN184 ROJ179:ROJ184 RYF179:RYF184 SIB179:SIB184 SRX179:SRX184 TBT179:TBT184 TLP179:TLP184 TVL179:TVL184 UFH179:UFH184 UPD179:UPD184 UYZ179:UYZ184 VIV179:VIV184 VSR179:VSR184 WCN179:WCN184 WMJ179:WMJ184 WWF179:WWF184 X184 O183 JK183 TG183 ADC183 AMY183 AWU183 BGQ183 BQM183 CAI183 CKE183 CUA183 DDW183 DNS183 DXO183 EHK183 ERG183 FBC183 FKY183 FUU183 GEQ183 GOM183 GYI183 HIE183 HSA183 IBW183 ILS183 IVO183 JFK183 JPG183 JZC183 KIY183 KSU183 LCQ183 LMM183 LWI183 MGE183 MQA183 MZW183 NJS183 NTO183 ODK183 ONG183 OXC183 PGY183 PQU183 QAQ183 QKM183 QUI183 REE183 ROA183 RXW183 SHS183 SRO183 TBK183 TLG183 TVC183 UEY183 UOU183 UYQ183 VIM183 VSI183 WCE183 WMA183 WVW183 JT179:JT184 KC193:KC197 TY193:TY197 ADU193:ADU197 ANQ193:ANQ197 AXM193:AXM197 BHI193:BHI197 BRE193:BRE197 CBA193:CBA197 CKW193:CKW197 CUS193:CUS197 DEO193:DEO197 DOK193:DOK197 DYG193:DYG197 EIC193:EIC197 ERY193:ERY197 FBU193:FBU197 FLQ193:FLQ197 FVM193:FVM197 GFI193:GFI197 GPE193:GPE197 GZA193:GZA197 HIW193:HIW197 HSS193:HSS197 ICO193:ICO197 IMK193:IMK197 IWG193:IWG197 JGC193:JGC197 JPY193:JPY197 JZU193:JZU197 KJQ193:KJQ197 KTM193:KTM197 LDI193:LDI197 LNE193:LNE197 LXA193:LXA197 MGW193:MGW197 MQS193:MQS197 NAO193:NAO197 NKK193:NKK197 NUG193:NUG197 OEC193:OEC197 ONY193:ONY197 OXU193:OXU197 PHQ193:PHQ197 PRM193:PRM197 QBI193:QBI197 QLE193:QLE197 QVA193:QVA197 REW193:REW197 ROS193:ROS197 RYO193:RYO197 SIK193:SIK197 SSG193:SSG197 TCC193:TCC197 TLY193:TLY197 TVU193:TVU197 UFQ193:UFQ197 UPM193:UPM197 UZI193:UZI197 VJE193:VJE197 VTA193:VTA197 WCW193:WCW197 WMS193:WMS197 WWE238:WWE245 WMI238:WMI245 W216:X216 WWE220:WWE227 JS220:JS227 TO220:TO227 ADK220:ADK227 ANG220:ANG227 AXC220:AXC227 BGY220:BGY227 BQU220:BQU227 CAQ220:CAQ227 CKM220:CKM227 CUI220:CUI227 DEE220:DEE227 DOA220:DOA227 DXW220:DXW227 EHS220:EHS227 ERO220:ERO227 FBK220:FBK227 FLG220:FLG227 FVC220:FVC227 GEY220:GEY227 GOU220:GOU227 GYQ220:GYQ227 HIM220:HIM227 HSI220:HSI227 ICE220:ICE227 IMA220:IMA227 IVW220:IVW227 JFS220:JFS227 JPO220:JPO227 JZK220:JZK227 KJG220:KJG227 KTC220:KTC227 LCY220:LCY227 LMU220:LMU227 LWQ220:LWQ227 MGM220:MGM227 MQI220:MQI227 NAE220:NAE227 NKA220:NKA227 NTW220:NTW227 ODS220:ODS227 ONO220:ONO227 OXK220:OXK227 PHG220:PHG227 PRC220:PRC227 QAY220:QAY227 QKU220:QKU227 QUQ220:QUQ227 REM220:REM227 ROI220:ROI227 RYE220:RYE227 SIA220:SIA227 SRW220:SRW227 TBS220:TBS227 TLO220:TLO227 TVK220:TVK227 UFG220:UFG227 UPC220:UPC227 UYY220:UYY227 VIU220:VIU227 VSQ220:VSQ227 WCM220:WCM227 WMI220:WMI227 JS238:JS245 TO238:TO245 ADK238:ADK245 ANG238:ANG245 AXC238:AXC245 BGY238:BGY245 BQU238:BQU245 CAQ238:CAQ245 CKM238:CKM245 CUI238:CUI245 DEE238:DEE245 DOA238:DOA245 DXW238:DXW245 EHS238:EHS245 ERO238:ERO245 FBK238:FBK245 FLG238:FLG245 FVC238:FVC245 GEY238:GEY245 GOU238:GOU245 GYQ238:GYQ245 HIM238:HIM245 HSI238:HSI245 ICE238:ICE245 IMA238:IMA245 IVW238:IVW245 JFS238:JFS245 JPO238:JPO245 JZK238:JZK245 KJG238:KJG245 KTC238:KTC245 LCY238:LCY245 LMU238:LMU245 LWQ238:LWQ245 MGM238:MGM245 MQI238:MQI245 NAE238:NAE245 NKA238:NKA245 NTW238:NTW245 ODS238:ODS245 ONO238:ONO245 OXK238:OXK245 PHG238:PHG245 PRC238:PRC245 QAY238:QAY245 QKU238:QKU245 QUQ238:QUQ245 REM238:REM245 ROI238:ROI245 RYE238:RYE245 SIA238:SIA245 SRW238:SRW245 TBS238:TBS245 TLO238:TLO245 TVK238:TVK245 UFG238:UFG245 UPC238:UPC245 UYY238:UYY245 VIU238:VIU245 VSQ238:VSQ245 WCM238:WCM245 R15:R16 R9:R10 V15:W15 V9:W9">
      <formula1>900</formula1>
    </dataValidation>
    <dataValidation type="decimal" allowBlank="1" showErrorMessage="1" errorTitle="Ошибка" error="Допускается ввод только действительных чисел!" sqref="WWH197:WWI197 WML197:WMM197 Q183:R183 JM183:JN183 TI183:TJ183 ADE183:ADF183 ANA183:ANB183 AWW183:AWX183 BGS183:BGT183 BQO183:BQP183 CAK183:CAL183 CKG183:CKH183 CUC183:CUD183 DDY183:DDZ183 DNU183:DNV183 DXQ183:DXR183 EHM183:EHN183 ERI183:ERJ183 FBE183:FBF183 FLA183:FLB183 FUW183:FUX183 GES183:GET183 GOO183:GOP183 GYK183:GYL183 HIG183:HIH183 HSC183:HSD183 IBY183:IBZ183 ILU183:ILV183 IVQ183:IVR183 JFM183:JFN183 JPI183:JPJ183 JZE183:JZF183 KJA183:KJB183 KSW183:KSX183 LCS183:LCT183 LMO183:LMP183 LWK183:LWL183 MGG183:MGH183 MQC183:MQD183 MZY183:MZZ183 NJU183:NJV183 NTQ183:NTR183 ODM183:ODN183 ONI183:ONJ183 OXE183:OXF183 PHA183:PHB183 PQW183:PQX183 QAS183:QAT183 QKO183:QKP183 QUK183:QUL183 REG183:REH183 ROC183:ROD183 RXY183:RXZ183 SHU183:SHV183 SRQ183:SRR183 TBM183:TBN183 TLI183:TLJ183 TVE183:TVF183 UFA183:UFB183 UOW183:UOX183 UYS183:UYT183 VIO183:VIP183 VSK183:VSL183 WCG183:WCH183 WMC183:WMD183 WVY183:WVZ183 Z197:AA197 JV197:JW197 TR197:TS197 ADN197:ADO197 ANJ197:ANK197 AXF197:AXG197 BHB197:BHC197 BQX197:BQY197 CAT197:CAU197 CKP197:CKQ197 CUL197:CUM197 DEH197:DEI197 DOD197:DOE197 DXZ197:DYA197 EHV197:EHW197 ERR197:ERS197 FBN197:FBO197 FLJ197:FLK197 FVF197:FVG197 GFB197:GFC197 GOX197:GOY197 GYT197:GYU197 HIP197:HIQ197 HSL197:HSM197 ICH197:ICI197 IMD197:IME197 IVZ197:IWA197 JFV197:JFW197 JPR197:JPS197 JZN197:JZO197 KJJ197:KJK197 KTF197:KTG197 LDB197:LDC197 LMX197:LMY197 LWT197:LWU197 MGP197:MGQ197 MQL197:MQM197 NAH197:NAI197 NKD197:NKE197 NTZ197:NUA197 ODV197:ODW197 ONR197:ONS197 OXN197:OXO197 PHJ197:PHK197 PRF197:PRG197 QBB197:QBC197 QKX197:QKY197 QUT197:QUU197 REP197:REQ197 ROL197:ROM197 RYH197:RYI197 SID197:SIE197 SRZ197:SSA197 TBV197:TBW197 TLR197:TLS197 TVN197:TVO197 UFJ197:UFK197 UPF197:UPG197 UZB197:UZC197 VIX197:VIY197 VST197:VSU197 WCP197:WCQ197 X211">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K15:K16 O15:O16 WMG55 WMF183 WWC55 WMQ197 WWM197 Q211 WWB183 VIX120 WMG37 WMG91:WMG92 WMG149 WWC37 WMG73 WWC73 WMG131 WWC91:WWC92 WWC131 WMG167 WWC167 G9:G10 K9:K10 O9:O10 JR183 TN183 VIX109:VIX110 VST109:VST110 WCP109:WCP110 WML109:WML110 VST120 WWH109:WWH110 ADJ183 WWC149 S37 JO37 TK37 ADG37 ANC37 AWY37 BGU37 BQQ37 CAM37 CKI37 CUE37 DEA37 DNW37 DXS37 EHO37 ERK37 FBG37 FLC37 FUY37 GEU37 GOQ37 GYM37 HII37 HSE37 ICA37 ILW37 IVS37 JFO37 JPK37 JZG37 KJC37 KSY37 LCU37 LMQ37 LWM37 MGI37 MQE37 NAA37 NJW37 NTS37 ODO37 ONK37 OXG37 PHC37 PQY37 QAU37 QKQ37 QUM37 REI37 ROE37 RYA37 SHW37 SRS37 TBO37 TLK37 TVG37 UFC37 UOY37 UYU37 VIQ37 VSM37 WCI37 WME37 WWA37 JQ37 TM37 ADI37 ANE37 AXA37 BGW37 BQS37 CAO37 CKK37 CUG37 DEC37 DNY37 DXU37 EHQ37 ERM37 FBI37 FLE37 FVA37 GEW37 GOS37 GYO37 HIK37 HSG37 ICC37 ILY37 IVU37 JFQ37 JPM37 JZI37 KJE37 KTA37 LCW37 LMS37 LWO37 MGK37 MQG37 NAC37 NJY37 NTU37 ODQ37 ONM37 OXI37 PHE37 PRA37 QAW37 QKS37 QUO37 REK37 ROG37 RYC37 SHY37 SRU37 TBQ37 TLM37 TVI37 UFE37 UPA37 UYW37 VIS37 VSO37 WCK37 S55 JO55 TK55 ADG55 ANC55 AWY55 BGU55 BQQ55 CAM55 CKI55 CUE55 DEA55 DNW55 DXS55 EHO55 ERK55 FBG55 FLC55 FUY55 GEU55 GOQ55 GYM55 HII55 HSE55 ICA55 ILW55 IVS55 JFO55 JPK55 JZG55 KJC55 KSY55 LCU55 LMQ55 LWM55 MGI55 MQE55 NAA55 NJW55 NTS55 ODO55 ONK55 OXG55 PHC55 PQY55 QAU55 QKQ55 QUM55 REI55 ROE55 RYA55 SHW55 SRS55 TBO55 TLK55 TVG55 UFC55 UOY55 UYU55 VIQ55 VSM55 WCI55 WME55 WWA55 JQ55 TM55 ADI55 ANE55 AXA55 BGW55 BQS55 CAO55 CKK55 CUG55 DEC55 DNY55 DXU55 EHQ55 ERM55 FBI55 FLE55 FVA55 GEW55 GOS55 GYO55 HIK55 HSG55 ICC55 ILY55 IVU55 JFQ55 JPM55 JZI55 KJE55 KTA55 LCW55 LMS55 LWO55 MGK55 MQG55 NAC55 NJY55 NTU55 ODQ55 ONM55 OXI55 PHE55 PRA55 QAW55 QKS55 QUO55 REK55 ROG55 RYC55 SHY55 SRU55 TBQ55 TLM55 TVI55 UFE55 UPA55 UYW55 VIS55 VSO55 WCK55 S73 JO73 TK73 ADG73 ANC73 AWY73 BGU73 BQQ73 CAM73 CKI73 CUE73 DEA73 DNW73 DXS73 EHO73 ERK73 FBG73 FLC73 FUY73 GEU73 GOQ73 GYM73 HII73 HSE73 ICA73 ILW73 IVS73 JFO73 JPK73 JZG73 KJC73 KSY73 LCU73 LMQ73 LWM73 MGI73 MQE73 NAA73 NJW73 NTS73 ODO73 ONK73 OXG73 PHC73 PQY73 QAU73 QKQ73 QUM73 REI73 ROE73 RYA73 SHW73 SRS73 TBO73 TLK73 TVG73 UFC73 UOY73 UYU73 VIQ73 VSM73 WCI73 WME73 WWA73 JQ73 TM73 ADI73 ANE73 AXA73 BGW73 BQS73 CAO73 CKK73 CUG73 DEC73 DNY73 DXU73 EHQ73 ERM73 FBI73 FLE73 FVA73 GEW73 GOS73 GYO73 HIK73 HSG73 ICC73 ILY73 IVU73 JFQ73 JPM73 JZI73 KJE73 KTA73 LCW73 LMS73 LWO73 MGK73 MQG73 NAC73 NJY73 NTU73 ODQ73 ONM73 OXI73 PHE73 PRA73 QAW73 QKS73 QUO73 REK73 ROG73 RYC73 SHY73 SRU73 TBQ73 TLM73 TVI73 UFE73 UPA73 UYW73 VIS73 VSO73 WCK73 S167:S168 JO167:JO168 TK167:TK168 ADG167:ADG168 ANC167:ANC168 AWY167:AWY168 BGU167:BGU168 BQQ167:BQQ168 CAM167:CAM168 CKI167:CKI168 CUE167:CUE168 DEA167:DEA168 DNW167:DNW168 DXS167:DXS168 EHO167:EHO168 ERK167:ERK168 FBG167:FBG168 FLC167:FLC168 FUY167:FUY168 GEU167:GEU168 GOQ167:GOQ168 GYM167:GYM168 HII167:HII168 HSE167:HSE168 ICA167:ICA168 ILW167:ILW168 IVS167:IVS168 JFO167:JFO168 JPK167:JPK168 JZG167:JZG168 KJC167:KJC168 KSY167:KSY168 LCU167:LCU168 LMQ167:LMQ168 LWM167:LWM168 MGI167:MGI168 MQE167:MQE168 NAA167:NAA168 NJW167:NJW168 NTS167:NTS168 ODO167:ODO168 ONK167:ONK168 OXG167:OXG168 PHC167:PHC168 PQY167:PQY168 QAU167:QAU168 QKQ167:QKQ168 QUM167:QUM168 REI167:REI168 ROE167:ROE168 RYA167:RYA168 SHW167:SHW168 SRS167:SRS168 TBO167:TBO168 TLK167:TLK168 TVG167:TVG168 UFC167:UFC168 UOY167:UOY168 UYU167:UYU168 VIQ167:VIQ168 VSM167:VSM168 WCI167:WCI168 WME167:WME168 WWA167:WWA168 JQ167 TM167 ADI167 ANE167 AXA167 BGW167 BQS167 CAO167 CKK167 CUG167 DEC167 DNY167 DXU167 EHQ167 ERM167 FBI167 FLE167 FVA167 GEW167 GOS167 GYO167 HIK167 HSG167 ICC167 ILY167 IVU167 JFQ167 JPM167 JZI167 KJE167 KTA167 LCW167 LMS167 LWO167 MGK167 MQG167 NAC167 NJY167 NTU167 ODQ167 ONM167 OXI167 PHE167 PRA167 QAW167 QKS167 QUO167 REK167 ROG167 RYC167 SHY167 SRU167 TBQ167 TLM167 TVI167 UFE167 UPA167 UYW167 VIS167 VSO167 WCK167 S91:S92 JO91:JO92 TK91:TK92 ADG91:ADG92 ANC91:ANC92 AWY91:AWY92 BGU91:BGU92 BQQ91:BQQ92 CAM91:CAM92 CKI91:CKI92 CUE91:CUE92 DEA91:DEA92 DNW91:DNW92 DXS91:DXS92 EHO91:EHO92 ERK91:ERK92 FBG91:FBG92 FLC91:FLC92 FUY91:FUY92 GEU91:GEU92 GOQ91:GOQ92 GYM91:GYM92 HII91:HII92 HSE91:HSE92 ICA91:ICA92 ILW91:ILW92 IVS91:IVS92 JFO91:JFO92 JPK91:JPK92 JZG91:JZG92 KJC91:KJC92 KSY91:KSY92 LCU91:LCU92 LMQ91:LMQ92 LWM91:LWM92 MGI91:MGI92 MQE91:MQE92 NAA91:NAA92 NJW91:NJW92 NTS91:NTS92 ODO91:ODO92 ONK91:ONK92 OXG91:OXG92 PHC91:PHC92 PQY91:PQY92 QAU91:QAU92 QKQ91:QKQ92 QUM91:QUM92 REI91:REI92 ROE91:ROE92 RYA91:RYA92 SHW91:SHW92 SRS91:SRS92 TBO91:TBO92 TLK91:TLK92 TVG91:TVG92 UFC91:UFC92 UOY91:UOY92 UYU91:UYU92 VIQ91:VIQ92 VSM91:VSM92 WCI91:WCI92 WME91:WME92 WWA91:WWA92 JQ91:JQ92 TM91:TM92 ADI91:ADI92 ANE91:ANE92 AXA91:AXA92 BGW91:BGW92 BQS91:BQS92 CAO91:CAO92 CKK91:CKK92 CUG91:CUG92 DEC91:DEC92 DNY91:DNY92 DXU91:DXU92 EHQ91:EHQ92 ERM91:ERM92 FBI91:FBI92 FLE91:FLE92 FVA91:FVA92 GEW91:GEW92 GOS91:GOS92 GYO91:GYO92 HIK91:HIK92 HSG91:HSG92 ICC91:ICC92 ILY91:ILY92 IVU91:IVU92 JFQ91:JFQ92 JPM91:JPM92 JZI91:JZI92 KJE91:KJE92 KTA91:KTA92 LCW91:LCW92 LMS91:LMS92 LWO91:LWO92 MGK91:MGK92 MQG91:MQG92 NAC91:NAC92 NJY91:NJY92 NTU91:NTU92 ODQ91:ODQ92 ONM91:ONM92 OXI91:OXI92 PHE91:PHE92 PRA91:PRA92 QAW91:QAW92 QKS91:QKS92 QUO91:QUO92 REK91:REK92 ROG91:ROG92 RYC91:RYC92 SHY91:SHY92 SRU91:SRU92 TBQ91:TBQ92 TLM91:TLM92 TVI91:TVI92 UFE91:UFE92 UPA91:UPA92 UYW91:UYW92 VIS91:VIS92 VSO91:VSO92 WCK91:WCK92 S131:S132 JO131:JO132 TK131:TK132 ADG131:ADG132 ANC131:ANC132 AWY131:AWY132 BGU131:BGU132 BQQ131:BQQ132 CAM131:CAM132 CKI131:CKI132 CUE131:CUE132 DEA131:DEA132 DNW131:DNW132 DXS131:DXS132 EHO131:EHO132 ERK131:ERK132 FBG131:FBG132 FLC131:FLC132 FUY131:FUY132 GEU131:GEU132 GOQ131:GOQ132 GYM131:GYM132 HII131:HII132 HSE131:HSE132 ICA131:ICA132 ILW131:ILW132 IVS131:IVS132 JFO131:JFO132 JPK131:JPK132 JZG131:JZG132 KJC131:KJC132 KSY131:KSY132 LCU131:LCU132 LMQ131:LMQ132 LWM131:LWM132 MGI131:MGI132 MQE131:MQE132 NAA131:NAA132 NJW131:NJW132 NTS131:NTS132 ODO131:ODO132 ONK131:ONK132 OXG131:OXG132 PHC131:PHC132 PQY131:PQY132 QAU131:QAU132 QKQ131:QKQ132 QUM131:QUM132 REI131:REI132 ROE131:ROE132 RYA131:RYA132 SHW131:SHW132 SRS131:SRS132 TBO131:TBO132 TLK131:TLK132 TVG131:TVG132 UFC131:UFC132 UOY131:UOY132 UYU131:UYU132 VIQ131:VIQ132 VSM131:VSM132 WCI131:WCI132 WME131:WME132 WWA131:WWA132 U131 JQ131 TM131 ADI131 ANE131 AXA131 BGW131 BQS131 CAO131 CKK131 CUG131 DEC131 DNY131 DXU131 EHQ131 ERM131 FBI131 FLE131 FVA131 GEW131 GOS131 GYO131 HIK131 HSG131 ICC131 ILY131 IVU131 JFQ131 JPM131 JZI131 KJE131 KTA131 LCW131 LMS131 LWO131 MGK131 MQG131 NAC131 NJY131 NTU131 ODQ131 ONM131 OXI131 PHE131 PRA131 QAW131 QKS131 QUO131 REK131 ROG131 RYC131 SHY131 SRU131 TBQ131 TLM131 TVI131 UFE131 UPA131 UYW131 VIS131 VSO131 WCK131 S149:S150 JO149:JO150 TK149:TK150 ADG149:ADG150 ANC149:ANC150 AWY149:AWY150 BGU149:BGU150 BQQ149:BQQ150 CAM149:CAM150 CKI149:CKI150 CUE149:CUE150 DEA149:DEA150 DNW149:DNW150 DXS149:DXS150 EHO149:EHO150 ERK149:ERK150 FBG149:FBG150 FLC149:FLC150 FUY149:FUY150 GEU149:GEU150 GOQ149:GOQ150 GYM149:GYM150 HII149:HII150 HSE149:HSE150 ICA149:ICA150 ILW149:ILW150 IVS149:IVS150 JFO149:JFO150 JPK149:JPK150 JZG149:JZG150 KJC149:KJC150 KSY149:KSY150 LCU149:LCU150 LMQ149:LMQ150 LWM149:LWM150 MGI149:MGI150 MQE149:MQE150 NAA149:NAA150 NJW149:NJW150 NTS149:NTS150 ODO149:ODO150 ONK149:ONK150 OXG149:OXG150 PHC149:PHC150 PQY149:PQY150 QAU149:QAU150 QKQ149:QKQ150 QUM149:QUM150 REI149:REI150 ROE149:ROE150 RYA149:RYA150 SHW149:SHW150 SRS149:SRS150 TBO149:TBO150 TLK149:TLK150 TVG149:TVG150 UFC149:UFC150 UOY149:UOY150 UYU149:UYU150 VIQ149:VIQ150 VSM149:VSM150 WCI149:WCI150 WME149:WME150 WWA149:WWA150 U149 JQ149 TM149 ADI149 ANE149 AXA149 BGW149 BQS149 CAO149 CKK149 CUG149 DEC149 DNY149 DXU149 EHQ149 ERM149 FBI149 FLE149 FVA149 GEW149 GOS149 GYO149 HIK149 HSG149 ICC149 ILY149 IVU149 JFQ149 JPM149 JZI149 KJE149 KTA149 LCW149 LMS149 LWO149 MGK149 MQG149 NAC149 NJY149 NTU149 ODQ149 ONM149 OXI149 PHE149 PRA149 QAW149 QKS149 QUO149 REK149 ROG149 RYC149 SHY149 SRU149 TBQ149 TLM149 TVI149 UFE149 UPA149 UYW149 VIS149 VSO149 WCK149 X109:X111 JT109:JT111 TP109:TP111 ADL109:ADL111 ANH109:ANH111 AXD109:AXD111 BGZ109:BGZ111 BQV109:BQV111 CAR109:CAR111 CKN109:CKN111 CUJ109:CUJ111 DEF109:DEF111 DOB109:DOB111 DXX109:DXX111 EHT109:EHT111 ERP109:ERP111 FBL109:FBL111 FLH109:FLH111 FVD109:FVD111 GEZ109:GEZ111 GOV109:GOV111 GYR109:GYR111 HIN109:HIN111 HSJ109:HSJ111 ICF109:ICF111 IMB109:IMB111 IVX109:IVX111 JFT109:JFT111 JPP109:JPP111 JZL109:JZL111 KJH109:KJH111 KTD109:KTD111 LCZ109:LCZ111 LMV109:LMV111 LWR109:LWR111 MGN109:MGN111 MQJ109:MQJ111 NAF109:NAF111 NKB109:NKB111 NTX109:NTX111 ODT109:ODT111 ONP109:ONP111 OXL109:OXL111 PHH109:PHH111 PRD109:PRD111 QAZ109:QAZ111 QKV109:QKV111 QUR109:QUR111 REN109:REN111 ROJ109:ROJ111 RYF109:RYF111 SIB109:SIB111 SRX109:SRX111 TBT109:TBT111 TLP109:TLP111 TVL109:TVL111 UFH109:UFH111 UPD109:UPD111 UYZ109:UYZ111 VIV109:VIV111 VSR109:VSR111 WCN109:WCN111 WMJ109:WMJ111 WWF109:WWF111 JV109:JV110 TR109:TR110 ADN109:ADN110 ANJ109:ANJ110 AXF109:AXF110 BHB109:BHB110 BQX109:BQX110 CAT109:CAT110 CKP109:CKP110 CUL109:CUL110 DEH109:DEH110 DOD109:DOD110 DXZ109:DXZ110 EHV109:EHV110 ERR109:ERR110 FBN109:FBN110 FLJ109:FLJ110 FVF109:FVF110 GFB109:GFB110 GOX109:GOX110 GYT109:GYT110 HIP109:HIP110 HSL109:HSL110 ICH109:ICH110 IMD109:IMD110 IVZ109:IVZ110 JFV109:JFV110 JPR109:JPR110 JZN109:JZN110 KJJ109:KJJ110 KTF109:KTF110 LDB109:LDB110 LMX109:LMX110 LWT109:LWT110 MGP109:MGP110 MQL109:MQL110 NAH109:NAH110 NKD109:NKD110 NTZ109:NTZ110 ODV109:ODV110 ONR109:ONR110 OXN109:OXN110 PHJ109:PHJ110 PRF109:PRF110 QBB109:QBB110 QKX109:QKX110 QUT109:QUT110 REP109:REP110 ROL109:ROL110 RYH109:RYH110 SID109:SID110 SRZ109:SRZ110 TBV109:TBV110 TLR109:TLR110 TVN109:TVN110 UFJ109:UFJ110 UPF109:UPF110 UZB109:UZB110 ANF183 AXB183 BGX183 BQT183 CAP183 CKL183 CUH183 DED183 DNZ183 DXV183 EHR183 ERN183 FBJ183 FLF183 FVB183 GEX183 GOT183 GYP183 HIL183 HSH183 ICD183 ILZ183 IVV183 JFR183 JPN183 JZJ183 KJF183 KTB183 LCX183 LMT183 LWP183 MGL183 MQH183 NAD183 NJZ183 NTV183 ODR183 ONN183 OXJ183 PHF183 PRB183 QAX183 QKT183 QUP183 REL183 ROH183 RYD183 SHZ183 SRV183 TBR183 TLN183 TVJ183 UFF183 UPB183 UYX183 VIT183 VSP183 WCL183 WMH183 WWD183 WCP120 WML120 WWH120 UZB120 JT120 TP120 ADL120 ANH120 AXD120 BGZ120 BQV120 CAR120 CKN120 CUJ120 DEF120 DOB120 DXX120 EHT120 ERP120 FBL120 FLH120 FVD120 GEZ120 GOV120 GYR120 HIN120 HSJ120 ICF120 IMB120 IVX120 JFT120 JPP120 JZL120 KJH120 KTD120 LCZ120 LMV120 LWR120 MGN120 MQJ120 NAF120 NKB120 NTX120 ODT120 ONP120 OXL120 PHH120 PRD120 QAZ120 QKV120 QUR120 REN120 ROJ120 RYF120 SIB120 SRX120 TBT120 TLP120 TVL120 UFH120 UPD120 UYZ120 VIV120 VSR120 WCN120 WMJ120 WWF120 JV120 TR120 ADN120 ANJ120 AXF120 BHB120 BQX120 CAT120 CKP120 CUL120 DEH120 DOD120 DXZ120 EHV120 ERR120 FBN120 FLJ120 FVF120 GFB120 GOX120 GYT120 HIP120 HSL120 ICH120 IMD120 IVZ120 JFV120 JPR120 JZN120 KJJ120 KTF120 LDB120 LMX120 LWT120 MGP120 MQL120 NAH120 NKD120 NTZ120 ODV120 ONR120 OXN120 PHJ120 PRF120 QBB120 QKX120 QUT120 REP120 ROL120 RYH120 SID120 SRZ120 TBV120 TLR120 TVN120 UFJ120 UPF120 X120 T183 JP183 TL183 ADH183 AND183 AWZ183 BGV183 BQR183 CAN183 CKJ183 CUF183 DEB183 DNX183 DXT183 EHP183 ERL183 FBH183 FLD183 FUZ183 GEV183 GOR183 GYN183 HIJ183 HSF183 ICB183 ILX183 IVT183 JFP183 JPL183 JZH183 KJD183 KSZ183 LCV183 LMR183 LWN183 MGJ183 MQF183 NAB183 NJX183 NTT183 ODP183 ONL183 OXH183 PHD183 PQZ183 QAV183 QKR183 QUN183 REJ183 ROF183 RYB183 SHX183 SRT183 TBP183 TLL183 TVH183 UFD183 UOZ183 UYV183 VIR183 VSN183 WCJ183 V197 JR197 TN197 ADJ197 ANF197 AXB197 BGX197 BQT197 CAP197 CKL197 CUH197 DED197 DNZ197 DXV197 EHR197 ERN197 FBJ197 FLF197 FVB197 GEX197 GOT197 GYP197 HIL197 HSH197 ICD197 ILZ197 IVV197 JFR197 JPN197 JZJ197 KJF197 KTB197 LCX197 LMT197 LWP197 MGL197 MQH197 NAD197 NJZ197 NTV197 ODR197 ONN197 OXJ197 PHF197 PRB197 QAX197 QKT197 QUP197 REL197 ROH197 RYD197 SHZ197 SRV197 TBR197 TLN197 TVJ197 UFF197 UPB197 UYX197 VIT197 VSP197 WCL197 WMH197 WWD197 R197 JN197 TJ197 ADF197 ANB197 AWX197 BGT197 BQP197 CAL197 CKH197 CUD197 DDZ197 DNV197 DXR197 EHN197 ERJ197 FBF197 FLB197 FUX197 GET197 GOP197 GYL197 HIH197 HSD197 IBZ197 ILV197 IVR197 JFN197 JPJ197 JZF197 KJB197 KSX197 LCT197 LMP197 LWL197 MGH197 MQD197 MZZ197 NJV197 NTR197 ODN197 ONJ197 OXF197 PHB197 PQX197 QAT197 QKP197 QUL197 REH197 ROD197 RXZ197 SHV197 SRR197 TBN197 TLJ197 TVF197 UFB197 UOX197 UYT197 VIP197 VSL197 WCH197 WMD197 WVZ197 N197 JJ197 TF197 ADB197 AMX197 AWT197 BGP197 BQL197 CAH197 CKD197 CTZ197 DDV197 DNR197 DXN197 EHJ197 ERF197 FBB197 FKX197 FUT197 GEP197 GOL197 GYH197 HID197 HRZ197 IBV197 ILR197 IVN197 JFJ197 JPF197 JZB197 KIX197 KST197 LCP197 LML197 LWH197 MGD197 MPZ197 MZV197 NJR197 NTN197 ODJ197 ONF197 OXB197 PGX197 PQT197 QAP197 QKL197 QUH197 RED197 RNZ197 RXV197 SHR197 SRN197 TBJ197 TLF197 TVB197 UEX197 UOT197 UYP197 VIL197 VSH197 WCD197 WLZ197 WVV197 AC197:AC198 JY197:JY198 TU197:TU198 ADQ197:ADQ198 ANM197:ANM198 AXI197:AXI198 BHE197:BHE198 BRA197:BRA198 CAW197:CAW198 CKS197:CKS198 CUO197:CUO198 DEK197:DEK198 DOG197:DOG198 DYC197:DYC198 EHY197:EHY198 ERU197:ERU198 FBQ197:FBQ198 FLM197:FLM198 FVI197:FVI198 GFE197:GFE198 GPA197:GPA198 GYW197:GYW198 HIS197:HIS198 HSO197:HSO198 ICK197:ICK198 IMG197:IMG198 IWC197:IWC198 JFY197:JFY198 JPU197:JPU198 JZQ197:JZQ198 KJM197:KJM198 KTI197:KTI198 LDE197:LDE198 LNA197:LNA198 LWW197:LWW198 MGS197:MGS198 MQO197:MQO198 NAK197:NAK198 NKG197:NKG198 NUC197:NUC198 ODY197:ODY198 ONU197:ONU198 OXQ197:OXQ198 PHM197:PHM198 PRI197:PRI198 QBE197:QBE198 QLA197:QLA198 QUW197:QUW198 RES197:RES198 ROO197:ROO198 RYK197:RYK198 SIG197:SIG198 SSC197:SSC198 TBY197:TBY198 TLU197:TLU198 TVQ197:TVQ198 UFM197:UFM198 UPI197:UPI198 UZE197:UZE198 VJA197:VJA198 VSW197:VSW198 WCS197:WCS198 WMO197:WMO198 WWK197:WWK198 KA197 TW197 ADS197 ANO197 AXK197 BHG197 BRC197 CAY197 CKU197 CUQ197 DEM197 DOI197 DYE197 EIA197 ERW197 FBS197 FLO197 FVK197 GFG197 GPC197 GYY197 HIU197 HSQ197 ICM197 IMI197 IWE197 JGA197 JPW197 JZS197 KJO197 KTK197 LDG197 LNC197 LWY197 MGU197 MQQ197 NAM197 NKI197 NUE197 OEA197 ONW197 OXS197 PHO197 PRK197 QBG197 QLC197 QUY197 REU197 ROQ197 RYM197 SII197 SSE197 TCA197 TLW197 TVS197 UFO197 UPK197 UZG197 VJC197 VSY197 WCU197 WMG226 WWC226 S226 JO226 TK226 ADG226 ANC226 AWY226 BGU226 BQQ226 CAM226 CKI226 CUE226 DEA226 DNW226 DXS226 EHO226 ERK226 FBG226 FLC226 FUY226 GEU226 GOQ226 GYM226 HII226 HSE226 ICA226 ILW226 IVS226 JFO226 JPK226 JZG226 KJC226 KSY226 LCU226 LMQ226 LWM226 MGI226 MQE226 NAA226 NJW226 NTS226 ODO226 ONK226 OXG226 PHC226 PQY226 QAU226 QKQ226 QUM226 REI226 ROE226 RYA226 SHW226 SRS226 TBO226 TLK226 TVG226 UFC226 UOY226 UYU226 VIQ226 VSM226 WCI226 WME226 WWA226 JQ226 TM226 ADI226 ANE226 AXA226 BGW226 BQS226 CAO226 CKK226 CUG226 DEC226 DNY226 DXU226 EHQ226 ERM226 FBI226 FLE226 FVA226 GEW226 GOS226 GYO226 HIK226 HSG226 ICC226 ILY226 IVU226 JFQ226 JPM226 JZI226 KJE226 KTA226 LCW226 LMS226 LWO226 MGK226 MQG226 NAC226 NJY226 NTU226 ODQ226 ONM226 OXI226 PHE226 PRA226 QAW226 QKS226 QUO226 REK226 ROG226 RYC226 SHY226 SRU226 TBQ226 TLM226 TVI226 UFE226 UPA226 UYW226 VIS226 VSO226 WCK226 U226 U73 U37 AE197 JO244 S244 WWC244 WMG244 WCK244 VSO244 VIS244 UYW244 UPA244 UFE244 TVI244 TLM244 TBQ244 SRU244 SHY244 RYC244 ROG244 REK244 QUO244 QKS244 QAW244 PRA244 PHE244 OXI244 ONM244 ODQ244 NTU244 NJY244 NAC244 MQG244 MGK244 LWO244 LMS244 LCW244 KTA244 KJE244 JZI244 JPM244 JFQ244 IVU244 ILY244 ICC244 HSG244 HIK244 GYO244 GOS244 GEW244 FVA244 FLE244 FBI244 ERM244 EHQ244 DXU244 DNY244 DEC244 CUG244 CKK244 CAO244 BQS244 BGW244 AXA244 ANE244 ADI244 TM244 TK244 JQ244 WWA244 WME244 WCI244 VSM244 VIQ244 UYU244 UOY244 UFC244 TVG244 TLK244 TBO244 SRS244 SHW244 RYA244 ROE244 REI244 QUM244 QKQ244 QAU244 PQY244 PHC244 OXG244 ONK244 ODO244 NTS244 NJW244 NAA244 MQE244 MGI244 LWM244 LMQ244 LCU244 KSY244 KJC244 JZG244 JPK244 JFO244 IVS244 ILW244 ICA244 HSE244 HII244 GYM244 GOQ244 GEU244 FUY244 FLC244 FBG244 ERK244 EHO244 DXS244 DNW244 DEA244 CUE244 CKI244 CAM244 BQQ244 BGU244 AWY244 ANC244 ADG244 U244 S9:S10 S15:S16 U55 Z120 Z109:Z110 U167 V183 U91:U92"/>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WMF167:WMF168 WWB167:WWB168 WMK120 WMF131:WMF132 WWB131:WWB132 WMF149:WMF150 WWB149:WWB150 WMD91:WMD92 WVZ91:WVZ92 WMF37 WMF73 WWB37 WWB73 WMK109:WMK110 WWG109:WWG110 WMF55 I292 WWG120 J268:L268 WWB55 R260:T260 J264:L264 U183 JQ183 R37 JN37 TJ37 ADF37 ANB37 AWX37 BGT37 BQP37 CAL37 CKH37 CUD37 DDZ37 DNV37 DXR37 EHN37 ERJ37 FBF37 FLB37 FUX37 GET37 GOP37 GYL37 HIH37 HSD37 IBZ37 ILV37 IVR37 JFN37 JPJ37 JZF37 KJB37 KSX37 LCT37 LMP37 LWL37 MGH37 MQD37 MZZ37 NJV37 NTR37 ODN37 ONJ37 OXF37 PHB37 PQX37 QAT37 QKP37 QUL37 REH37 ROD37 RXZ37 SHV37 SRR37 TBN37 TLJ37 TVF37 UFB37 UOX37 UYT37 VIP37 VSL37 WCH37 WMD37 WVZ37 T37 JP37 TL37 ADH37 AND37 AWZ37 BGV37 BQR37 CAN37 CKJ37 CUF37 DEB37 DNX37 DXT37 EHP37 ERL37 FBH37 FLD37 FUZ37 GEV37 GOR37 GYN37 HIJ37 HSF37 ICB37 ILX37 IVT37 JFP37 JPL37 JZH37 KJD37 KSZ37 LCV37 LMR37 LWN37 MGJ37 MQF37 NAB37 NJX37 NTT37 ODP37 ONL37 OXH37 PHD37 PQZ37 QAV37 QKR37 QUN37 REJ37 ROF37 RYB37 SHX37 SRT37 TBP37 TLL37 TVH37 UFD37 UOZ37 UYV37 VIR37 VSN37 WCJ37 R55 JN55 TJ55 ADF55 ANB55 AWX55 BGT55 BQP55 CAL55 CKH55 CUD55 DDZ55 DNV55 DXR55 EHN55 ERJ55 FBF55 FLB55 FUX55 GET55 GOP55 GYL55 HIH55 HSD55 IBZ55 ILV55 IVR55 JFN55 JPJ55 JZF55 KJB55 KSX55 LCT55 LMP55 LWL55 MGH55 MQD55 MZZ55 NJV55 NTR55 ODN55 ONJ55 OXF55 PHB55 PQX55 QAT55 QKP55 QUL55 REH55 ROD55 RXZ55 SHV55 SRR55 TBN55 TLJ55 TVF55 UFB55 UOX55 UYT55 VIP55 VSL55 WCH55 WMD55 WVZ55 T55 JP55 TL55 ADH55 AND55 AWZ55 BGV55 BQR55 CAN55 CKJ55 CUF55 DEB55 DNX55 DXT55 EHP55 ERL55 FBH55 FLD55 FUZ55 GEV55 GOR55 GYN55 HIJ55 HSF55 ICB55 ILX55 IVT55 JFP55 JPL55 JZH55 KJD55 KSZ55 LCV55 LMR55 LWN55 MGJ55 MQF55 NAB55 NJX55 NTT55 ODP55 ONL55 OXH55 PHD55 PQZ55 QAV55 QKR55 QUN55 REJ55 ROF55 RYB55 SHX55 SRT55 TBP55 TLL55 TVH55 UFD55 UOZ55 UYV55 VIR55 VSN55 WCJ55 R73 JN73 TJ73 ADF73 ANB73 AWX73 BGT73 BQP73 CAL73 CKH73 CUD73 DDZ73 DNV73 DXR73 EHN73 ERJ73 FBF73 FLB73 FUX73 GET73 GOP73 GYL73 HIH73 HSD73 IBZ73 ILV73 IVR73 JFN73 JPJ73 JZF73 KJB73 KSX73 LCT73 LMP73 LWL73 MGH73 MQD73 MZZ73 NJV73 NTR73 ODN73 ONJ73 OXF73 PHB73 PQX73 QAT73 QKP73 QUL73 REH73 ROD73 RXZ73 SHV73 SRR73 TBN73 TLJ73 TVF73 UFB73 UOX73 UYT73 VIP73 VSL73 WCH73 WMD73 WVZ73 T73 JP73 TL73 ADH73 AND73 AWZ73 BGV73 BQR73 CAN73 CKJ73 CUF73 DEB73 DNX73 DXT73 EHP73 ERL73 FBH73 FLD73 FUZ73 GEV73 GOR73 GYN73 HIJ73 HSF73 ICB73 ILX73 IVT73 JFP73 JPL73 JZH73 KJD73 KSZ73 LCV73 LMR73 LWN73 MGJ73 MQF73 NAB73 NJX73 NTT73 ODP73 ONL73 OXH73 PHD73 PQZ73 QAV73 QKR73 QUN73 REJ73 ROF73 RYB73 SHX73 SRT73 TBP73 TLL73 TVH73 UFD73 UOZ73 UYV73 VIR73 VSN73 WCJ73 R167:R168 JN167:JN168 TJ167:TJ168 ADF167:ADF168 ANB167:ANB168 AWX167:AWX168 BGT167:BGT168 BQP167:BQP168 CAL167:CAL168 CKH167:CKH168 CUD167:CUD168 DDZ167:DDZ168 DNV167:DNV168 DXR167:DXR168 EHN167:EHN168 ERJ167:ERJ168 FBF167:FBF168 FLB167:FLB168 FUX167:FUX168 GET167:GET168 GOP167:GOP168 GYL167:GYL168 HIH167:HIH168 HSD167:HSD168 IBZ167:IBZ168 ILV167:ILV168 IVR167:IVR168 JFN167:JFN168 JPJ167:JPJ168 JZF167:JZF168 KJB167:KJB168 KSX167:KSX168 LCT167:LCT168 LMP167:LMP168 LWL167:LWL168 MGH167:MGH168 MQD167:MQD168 MZZ167:MZZ168 NJV167:NJV168 NTR167:NTR168 ODN167:ODN168 ONJ167:ONJ168 OXF167:OXF168 PHB167:PHB168 PQX167:PQX168 QAT167:QAT168 QKP167:QKP168 QUL167:QUL168 REH167:REH168 ROD167:ROD168 RXZ167:RXZ168 SHV167:SHV168 SRR167:SRR168 TBN167:TBN168 TLJ167:TLJ168 TVF167:TVF168 UFB167:UFB168 UOX167:UOX168 UYT167:UYT168 VIP167:VIP168 VSL167:VSL168 WCH167:WCH168 WMD167:WMD168 WVZ167:WVZ168 T167:T168 JP167:JP168 TL167:TL168 ADH167:ADH168 AND167:AND168 AWZ167:AWZ168 BGV167:BGV168 BQR167:BQR168 CAN167:CAN168 CKJ167:CKJ168 CUF167:CUF168 DEB167:DEB168 DNX167:DNX168 DXT167:DXT168 EHP167:EHP168 ERL167:ERL168 FBH167:FBH168 FLD167:FLD168 FUZ167:FUZ168 GEV167:GEV168 GOR167:GOR168 GYN167:GYN168 HIJ167:HIJ168 HSF167:HSF168 ICB167:ICB168 ILX167:ILX168 IVT167:IVT168 JFP167:JFP168 JPL167:JPL168 JZH167:JZH168 KJD167:KJD168 KSZ167:KSZ168 LCV167:LCV168 LMR167:LMR168 LWN167:LWN168 MGJ167:MGJ168 MQF167:MQF168 NAB167:NAB168 NJX167:NJX168 NTT167:NTT168 ODP167:ODP168 ONL167:ONL168 OXH167:OXH168 PHD167:PHD168 PQZ167:PQZ168 QAV167:QAV168 QKR167:QKR168 QUN167:QUN168 REJ167:REJ168 ROF167:ROF168 RYB167:RYB168 SHX167:SHX168 SRT167:SRT168 TBP167:TBP168 TLL167:TLL168 TVH167:TVH168 UFD167:UFD168 UOZ167:UOZ168 UYV167:UYV168 VIR167:VIR168 VSN167:VSN168 WCJ167:WCJ168 T91:T92 JP91:JP92 TL91:TL92 ADH91:ADH92 AND91:AND92 AWZ91:AWZ92 BGV91:BGV92 BQR91:BQR92 CAN91:CAN92 CKJ91:CKJ92 CUF91:CUF92 DEB91:DEB92 DNX91:DNX92 DXT91:DXT92 EHP91:EHP92 ERL91:ERL92 FBH91:FBH92 FLD91:FLD92 FUZ91:FUZ92 GEV91:GEV92 GOR91:GOR92 GYN91:GYN92 HIJ91:HIJ92 HSF91:HSF92 ICB91:ICB92 ILX91:ILX92 IVT91:IVT92 JFP91:JFP92 JPL91:JPL92 JZH91:JZH92 KJD91:KJD92 KSZ91:KSZ92 LCV91:LCV92 LMR91:LMR92 LWN91:LWN92 MGJ91:MGJ92 MQF91:MQF92 NAB91:NAB92 NJX91:NJX92 NTT91:NTT92 ODP91:ODP92 ONL91:ONL92 OXH91:OXH92 PHD91:PHD92 PQZ91:PQZ92 QAV91:QAV92 QKR91:QKR92 QUN91:QUN92 REJ91:REJ92 ROF91:ROF92 RYB91:RYB92 SHX91:SHX92 SRT91:SRT92 TBP91:TBP92 TLL91:TLL92 TVH91:TVH92 UFD91:UFD92 UOZ91:UOZ92 UYV91:UYV92 VIR91:VIR92 VSN91:VSN92 WCJ91:WCJ92 WMF91:WMF92 WWB91:WWB92 R91:R92 JN91:JN92 TJ91:TJ92 ADF91:ADF92 ANB91:ANB92 AWX91:AWX92 BGT91:BGT92 BQP91:BQP92 CAL91:CAL92 CKH91:CKH92 CUD91:CUD92 DDZ91:DDZ92 DNV91:DNV92 DXR91:DXR92 EHN91:EHN92 ERJ91:ERJ92 FBF91:FBF92 FLB91:FLB92 FUX91:FUX92 GET91:GET92 GOP91:GOP92 GYL91:GYL92 HIH91:HIH92 HSD91:HSD92 IBZ91:IBZ92 ILV91:ILV92 IVR91:IVR92 JFN91:JFN92 JPJ91:JPJ92 JZF91:JZF92 KJB91:KJB92 KSX91:KSX92 LCT91:LCT92 LMP91:LMP92 LWL91:LWL92 MGH91:MGH92 MQD91:MQD92 MZZ91:MZZ92 NJV91:NJV92 NTR91:NTR92 ODN91:ODN92 ONJ91:ONJ92 OXF91:OXF92 PHB91:PHB92 PQX91:PQX92 QAT91:QAT92 QKP91:QKP92 QUL91:QUL92 REH91:REH92 ROD91:ROD92 RXZ91:RXZ92 SHV91:SHV92 SRR91:SRR92 TBN91:TBN92 TLJ91:TLJ92 TVF91:TVF92 UFB91:UFB92 UOX91:UOX92 UYT91:UYT92 VIP91:VIP92 VSL91:VSL92 WCH91:WCH92 R131:R132 JN131:JN132 TJ131:TJ132 ADF131:ADF132 ANB131:ANB132 AWX131:AWX132 BGT131:BGT132 BQP131:BQP132 CAL131:CAL132 CKH131:CKH132 CUD131:CUD132 DDZ131:DDZ132 DNV131:DNV132 DXR131:DXR132 EHN131:EHN132 ERJ131:ERJ132 FBF131:FBF132 FLB131:FLB132 FUX131:FUX132 GET131:GET132 GOP131:GOP132 GYL131:GYL132 HIH131:HIH132 HSD131:HSD132 IBZ131:IBZ132 ILV131:ILV132 IVR131:IVR132 JFN131:JFN132 JPJ131:JPJ132 JZF131:JZF132 KJB131:KJB132 KSX131:KSX132 LCT131:LCT132 LMP131:LMP132 LWL131:LWL132 MGH131:MGH132 MQD131:MQD132 MZZ131:MZZ132 NJV131:NJV132 NTR131:NTR132 ODN131:ODN132 ONJ131:ONJ132 OXF131:OXF132 PHB131:PHB132 PQX131:PQX132 QAT131:QAT132 QKP131:QKP132 QUL131:QUL132 REH131:REH132 ROD131:ROD132 RXZ131:RXZ132 SHV131:SHV132 SRR131:SRR132 TBN131:TBN132 TLJ131:TLJ132 TVF131:TVF132 UFB131:UFB132 UOX131:UOX132 UYT131:UYT132 VIP131:VIP132 VSL131:VSL132 WCH131:WCH132 WMD131:WMD132 WVZ131:WVZ132 T131:T132 JP131:JP132 TL131:TL132 ADH131:ADH132 AND131:AND132 AWZ131:AWZ132 BGV131:BGV132 BQR131:BQR132 CAN131:CAN132 CKJ131:CKJ132 CUF131:CUF132 DEB131:DEB132 DNX131:DNX132 DXT131:DXT132 EHP131:EHP132 ERL131:ERL132 FBH131:FBH132 FLD131:FLD132 FUZ131:FUZ132 GEV131:GEV132 GOR131:GOR132 GYN131:GYN132 HIJ131:HIJ132 HSF131:HSF132 ICB131:ICB132 ILX131:ILX132 IVT131:IVT132 JFP131:JFP132 JPL131:JPL132 JZH131:JZH132 KJD131:KJD132 KSZ131:KSZ132 LCV131:LCV132 LMR131:LMR132 LWN131:LWN132 MGJ131:MGJ132 MQF131:MQF132 NAB131:NAB132 NJX131:NJX132 NTT131:NTT132 ODP131:ODP132 ONL131:ONL132 OXH131:OXH132 PHD131:PHD132 PQZ131:PQZ132 QAV131:QAV132 QKR131:QKR132 QUN131:QUN132 REJ131:REJ132 ROF131:ROF132 RYB131:RYB132 SHX131:SHX132 SRT131:SRT132 TBP131:TBP132 TLL131:TLL132 TVH131:TVH132 UFD131:UFD132 UOZ131:UOZ132 UYV131:UYV132 VIR131:VIR132 VSN131:VSN132 WCJ131:WCJ132 R149:R150 JN149:JN150 TJ149:TJ150 ADF149:ADF150 ANB149:ANB150 AWX149:AWX150 BGT149:BGT150 BQP149:BQP150 CAL149:CAL150 CKH149:CKH150 CUD149:CUD150 DDZ149:DDZ150 DNV149:DNV150 DXR149:DXR150 EHN149:EHN150 ERJ149:ERJ150 FBF149:FBF150 FLB149:FLB150 FUX149:FUX150 GET149:GET150 GOP149:GOP150 GYL149:GYL150 HIH149:HIH150 HSD149:HSD150 IBZ149:IBZ150 ILV149:ILV150 IVR149:IVR150 JFN149:JFN150 JPJ149:JPJ150 JZF149:JZF150 KJB149:KJB150 KSX149:KSX150 LCT149:LCT150 LMP149:LMP150 LWL149:LWL150 MGH149:MGH150 MQD149:MQD150 MZZ149:MZZ150 NJV149:NJV150 NTR149:NTR150 ODN149:ODN150 ONJ149:ONJ150 OXF149:OXF150 PHB149:PHB150 PQX149:PQX150 QAT149:QAT150 QKP149:QKP150 QUL149:QUL150 REH149:REH150 ROD149:ROD150 RXZ149:RXZ150 SHV149:SHV150 SRR149:SRR150 TBN149:TBN150 TLJ149:TLJ150 TVF149:TVF150 UFB149:UFB150 UOX149:UOX150 UYT149:UYT150 VIP149:VIP150 VSL149:VSL150 WCH149:WCH150 WMD149:WMD150 WVZ149:WVZ150 T149:T150 JP149:JP150 TL149:TL150 ADH149:ADH150 AND149:AND150 AWZ149:AWZ150 BGV149:BGV150 BQR149:BQR150 CAN149:CAN150 CKJ149:CKJ150 CUF149:CUF150 DEB149:DEB150 DNX149:DNX150 DXT149:DXT150 EHP149:EHP150 ERL149:ERL150 FBH149:FBH150 FLD149:FLD150 FUZ149:FUZ150 GEV149:GEV150 GOR149:GOR150 GYN149:GYN150 HIJ149:HIJ150 HSF149:HSF150 ICB149:ICB150 ILX149:ILX150 IVT149:IVT150 JFP149:JFP150 JPL149:JPL150 JZH149:JZH150 KJD149:KJD150 KSZ149:KSZ150 LCV149:LCV150 LMR149:LMR150 LWN149:LWN150 MGJ149:MGJ150 MQF149:MQF150 NAB149:NAB150 NJX149:NJX150 NTT149:NTT150 ODP149:ODP150 ONL149:ONL150 OXH149:OXH150 PHD149:PHD150 PQZ149:PQZ150 QAV149:QAV150 QKR149:QKR150 QUN149:QUN150 REJ149:REJ150 ROF149:ROF150 RYB149:RYB150 SHX149:SHX150 SRT149:SRT150 TBP149:TBP150 TLL149:TLL150 TVH149:TVH150 UFD149:UFD150 UOZ149:UOZ150 UYV149:UYV150 VIR149:VIR150 VSN149:VSN150 WCJ149:WCJ150 W109:W110 JS109:JS110 TO109:TO110 ADK109:ADK110 ANG109:ANG110 AXC109:AXC110 BGY109:BGY110 BQU109:BQU110 CAQ109:CAQ110 CKM109:CKM110 CUI109:CUI110 DEE109:DEE110 DOA109:DOA110 DXW109:DXW110 EHS109:EHS110 ERO109:ERO110 FBK109:FBK110 FLG109:FLG110 FVC109:FVC110 GEY109:GEY110 GOU109:GOU110 GYQ109:GYQ110 HIM109:HIM110 HSI109:HSI110 ICE109:ICE110 IMA109:IMA110 IVW109:IVW110 JFS109:JFS110 JPO109:JPO110 JZK109:JZK110 KJG109:KJG110 KTC109:KTC110 LCY109:LCY110 LMU109:LMU110 LWQ109:LWQ110 MGM109:MGM110 MQI109:MQI110 NAE109:NAE110 NKA109:NKA110 NTW109:NTW110 ODS109:ODS110 ONO109:ONO110 OXK109:OXK110 PHG109:PHG110 PRC109:PRC110 QAY109:QAY110 QKU109:QKU110 QUQ109:QUQ110 REM109:REM110 ROI109:ROI110 RYE109:RYE110 SIA109:SIA110 SRW109:SRW110 TBS109:TBS110 TLO109:TLO110 TVK109:TVK110 UFG109:UFG110 UPC109:UPC110 UYY109:UYY110 VIU109:VIU110 VSQ109:VSQ110 WCM109:WCM110 WMI109:WMI110 WWE109:WWE110 Y109:Y110 JU109:JU110 TQ109:TQ110 ADM109:ADM110 ANI109:ANI110 AXE109:AXE110 BHA109:BHA110 BQW109:BQW110 CAS109:CAS110 CKO109:CKO110 CUK109:CUK110 DEG109:DEG110 DOC109:DOC110 DXY109:DXY110 EHU109:EHU110 ERQ109:ERQ110 FBM109:FBM110 FLI109:FLI110 FVE109:FVE110 GFA109:GFA110 GOW109:GOW110 GYS109:GYS110 HIO109:HIO110 HSK109:HSK110 ICG109:ICG110 IMC109:IMC110 IVY109:IVY110 JFU109:JFU110 JPQ109:JPQ110 JZM109:JZM110 KJI109:KJI110 KTE109:KTE110 LDA109:LDA110 LMW109:LMW110 LWS109:LWS110 MGO109:MGO110 MQK109:MQK110 NAG109:NAG110 NKC109:NKC110 NTY109:NTY110 ODU109:ODU110 ONQ109:ONQ110 OXM109:OXM110 PHI109:PHI110 PRE109:PRE110 QBA109:QBA110 QKW109:QKW110 QUS109:QUS110 REO109:REO110 ROK109:ROK110 RYG109:RYG110 SIC109:SIC110 SRY109:SRY110 TBU109:TBU110 TLQ109:TLQ110 TVM109:TVM110 UFI109:UFI110 UPE109:UPE110 UZA109:UZA110 VIW109:VIW110 VSS109:VSS110 WCO109:WCO110 TM183 ADI183 ANE183 AXA183 BGW183 BQS183 CAO183 CKK183 CUG183 DEC183 DNY183 DXU183 EHQ183 ERM183 FBI183 FLE183 FVA183 GEW183 GOS183 GYO183 HIK183 HSG183 ICC183 ILY183 IVU183 JFQ183 JPM183 JZI183 KJE183 KTA183 LCW183 LMS183 LWO183 MGK183 MQG183 NAC183 NJY183 NTU183 ODQ183 ONM183 OXI183 PHE183 PRA183 QAW183 QKS183 QUO183 REK183 ROG183 RYC183 SHY183 SRU183 TBQ183 TLM183 TVI183 UFE183 UPA183 UYW183 VIS183 VSO183 WCK183 WMG183 WWC183 S183 JO183 TK183 ADG183 ANC183 AWY183 BGU183 BQQ183 CAM183 CKI183 CUE183 DEA183 DNW183 DXS183 EHO183 ERK183 FBG183 FLC183 FUY183 GEU183 GOQ183 GYM183 HII183 HSE183 ICA183 ILW183 IVS183 JFO183 JPK183 JZG183 KJC183 KSY183 LCU183 LMQ183 LWM183 MGI183 MQE183 NAA183 NJW183 NTS183 ODO183 ONK183 OXG183 PHC183 PQY183 QAU183 QKQ183 QUM183 REI183 ROE183 RYA183 SHW183 SRS183 TBO183 TLK183 TVG183 UFC183 UOY183 UYU183 VIQ183 VSM183 WCI183 WME183 WWA183 W120 JS120 TO120 ADK120 ANG120 AXC120 BGY120 BQU120 CAQ120 CKM120 CUI120 DEE120 DOA120 DXW120 EHS120 ERO120 FBK120 FLG120 FVC120 GEY120 GOU120 GYQ120 HIM120 HSI120 ICE120 IMA120 IVW120 JFS120 JPO120 JZK120 KJG120 KTC120 LCY120 LMU120 LWQ120 MGM120 MQI120 NAE120 NKA120 NTW120 ODS120 ONO120 OXK120 PHG120 PRC120 QAY120 QKU120 QUQ120 REM120 ROI120 RYE120 SIA120 SRW120 TBS120 TLO120 TVK120 UFG120 UPC120 UYY120 VIU120 VSQ120 WCM120 WMI120 WWE120 Y120 JU120 TQ120 ADM120 ANI120 AXE120 BHA120 BQW120 CAS120 CKO120 CUK120 DEG120 DOC120 DXY120 EHU120 ERQ120 FBM120 FLI120 FVE120 GFA120 GOW120 GYS120 HIO120 HSK120 ICG120 IMC120 IVY120 JFU120 JPQ120 JZM120 KJI120 KTE120 LDA120 LMW120 LWS120 MGO120 MQK120 NAG120 NKC120 NTY120 ODU120 ONQ120 OXM120 PHI120 PRE120 QBA120 QKW120 QUS120 REO120 ROK120 RYG120 SIC120 SRY120 TBU120 TLQ120 TVM120 UFI120 UPE120 UZA120 VIW120 VSS120 WCO120 AD197:AD198 JZ197:JZ198 TV197:TV198 ADR197:ADR198 ANN197:ANN198 AXJ197:AXJ198 BHF197:BHF198 BRB197:BRB198 CAX197:CAX198 CKT197:CKT198 CUP197:CUP198 DEL197:DEL198 DOH197:DOH198 DYD197:DYD198 EHZ197:EHZ198 ERV197:ERV198 FBR197:FBR198 FLN197:FLN198 FVJ197:FVJ198 GFF197:GFF198 GPB197:GPB198 GYX197:GYX198 HIT197:HIT198 HSP197:HSP198 ICL197:ICL198 IMH197:IMH198 IWD197:IWD198 JFZ197:JFZ198 JPV197:JPV198 JZR197:JZR198 KJN197:KJN198 KTJ197:KTJ198 LDF197:LDF198 LNB197:LNB198 LWX197:LWX198 MGT197:MGT198 MQP197:MQP198 NAL197:NAL198 NKH197:NKH198 NUD197:NUD198 ODZ197:ODZ198 ONV197:ONV198 OXR197:OXR198 PHN197:PHN198 PRJ197:PRJ198 QBF197:QBF198 QLB197:QLB198 QUX197:QUX198 RET197:RET198 ROP197:ROP198 RYL197:RYL198 SIH197:SIH198 SSD197:SSD198 TBZ197:TBZ198 TLV197:TLV198 TVR197:TVR198 UFN197:UFN198 UPJ197:UPJ198 UZF197:UZF198 VJB197:VJB198 VSX197:VSX198 WCT197:WCT198 WMP197:WMP198 WWL197:WWL198 AB197:AB198 JX197:JX198 TT197:TT198 ADP197:ADP198 ANL197:ANL198 AXH197:AXH198 BHD197:BHD198 BQZ197:BQZ198 CAV197:CAV198 CKR197:CKR198 CUN197:CUN198 DEJ197:DEJ198 DOF197:DOF198 DYB197:DYB198 EHX197:EHX198 ERT197:ERT198 FBP197:FBP198 FLL197:FLL198 FVH197:FVH198 GFD197:GFD198 GOZ197:GOZ198 GYV197:GYV198 HIR197:HIR198 HSN197:HSN198 ICJ197:ICJ198 IMF197:IMF198 IWB197:IWB198 JFX197:JFX198 JPT197:JPT198 JZP197:JZP198 KJL197:KJL198 KTH197:KTH198 LDD197:LDD198 LMZ197:LMZ198 LWV197:LWV198 MGR197:MGR198 MQN197:MQN198 NAJ197:NAJ198 NKF197:NKF198 NUB197:NUB198 ODX197:ODX198 ONT197:ONT198 OXP197:OXP198 PHL197:PHL198 PRH197:PRH198 QBD197:QBD198 QKZ197:QKZ198 QUV197:QUV198 RER197:RER198 RON197:RON198 RYJ197:RYJ198 SIF197:SIF198 SSB197:SSB198 TBX197:TBX198 TLT197:TLT198 TVP197:TVP198 UFL197:UFL198 UPH197:UPH198 UZD197:UZD198 VIZ197:VIZ198 VSV197:VSV198 WCR197:WCR198 WMN197:WMN198 WWJ197:WWJ198 T216:V216 WMF226 WWB226 R226 JN226 TJ226 ADF226 ANB226 AWX226 BGT226 BQP226 CAL226 CKH226 CUD226 DDZ226 DNV226 DXR226 EHN226 ERJ226 FBF226 FLB226 FUX226 GET226 GOP226 GYL226 HIH226 HSD226 IBZ226 ILV226 IVR226 JFN226 JPJ226 JZF226 KJB226 KSX226 LCT226 LMP226 LWL226 MGH226 MQD226 MZZ226 NJV226 NTR226 ODN226 ONJ226 OXF226 PHB226 PQX226 QAT226 QKP226 QUL226 REH226 ROD226 RXZ226 SHV226 SRR226 TBN226 TLJ226 TVF226 UFB226 UOX226 UYT226 VIP226 VSL226 WCH226 WMD226 WVZ226 T226 JP226 TL226 ADH226 AND226 AWZ226 BGV226 BQR226 CAN226 CKJ226 CUF226 DEB226 DNX226 DXT226 EHP226 ERL226 FBH226 FLD226 FUZ226 GEV226 GOR226 GYN226 HIJ226 HSF226 ICB226 ILX226 IVT226 JFP226 JPL226 JZH226 KJD226 KSZ226 LCV226 LMR226 LWN226 MGJ226 MQF226 NAB226 NJX226 NTT226 ODP226 ONL226 OXH226 PHD226 PQZ226 QAV226 QKR226 QUN226 REJ226 ROF226 RYB226 SHX226 SRT226 TBP226 TLL226 TVH226 UFD226 UOZ226 UYV226 VIR226 VSN226 WCJ226 R244 WWB244 WMF244 WCJ244 VSN244 VIR244 UYV244 UOZ244 UFD244 TVH244 TLL244 TBP244 SRT244 SHX244 RYB244 ROF244 REJ244 QUN244 QKR244 QAV244 PQZ244 PHD244 OXH244 ONL244 ODP244 NTT244 NJX244 NAB244 MQF244 MGJ244 LWN244 LMR244 LCV244 KSZ244 KJD244 JZH244 JPL244 JFP244 IVT244 ILX244 ICB244 HSF244 HIJ244 GYN244 GOR244 GEV244 FUZ244 FLD244 FBH244 ERL244 EHP244 DXT244 DNX244 DEB244 CUF244 CKJ244 CAN244 BQR244 BGV244 AWZ244 AND244 ADH244 TL244 JP244 T244 WVZ244 WMD244 WCH244 VSL244 VIP244 UYT244 UOX244 UFB244 TVF244 TLJ244 TBN244 SRR244 SHV244 RXZ244 ROD244 REH244 QUL244 QKP244 QAT244 PQX244 PHB244 OXF244 ONJ244 ODN244 NTR244 NJV244 MZZ244 MQD244 MGH244 LWL244 LMP244 LCT244 KSX244 KJB244 JZF244 JPJ244 JFN244 IVR244 ILV244 IBZ244 HSD244 HIH244 GYL244 GOP244 GET244 FUX244 FLB244 FBF244 ERJ244 EHN244 DXR244 DNV244 DDZ244 CUD244 CKH244 CAL244 BQP244 BGT244 AWX244 ANB244 ADF244 TJ244 JN244"/>
    <dataValidation allowBlank="1" promptTitle="checkPeriodRange" sqref="WWD109:WWD110 WVY38 WVY74 WVY132 WVY92 R184 WVY150 WVY56 WVY168 Q38 JM38 TI38 ADE38 ANA38 AWW38 BGS38 BQO38 CAK38 CKG38 CUC38 DDY38 DNU38 DXQ38 EHM38 ERI38 FBE38 FLA38 FUW38 GES38 GOO38 GYK38 HIG38 HSC38 IBY38 ILU38 IVQ38 JFM38 JPI38 JZE38 KJA38 KSW38 LCS38 LMO38 LWK38 MGG38 MQC38 MZY38 NJU38 NTQ38 ODM38 ONI38 OXE38 PHA38 PQW38 QAS38 QKO38 QUK38 REG38 ROC38 RXY38 SHU38 SRQ38 TBM38 TLI38 TVE38 UFA38 UOW38 UYS38 VIO38 VSK38 WCG38 WMC38 Q56 JM56 TI56 ADE56 ANA56 AWW56 BGS56 BQO56 CAK56 CKG56 CUC56 DDY56 DNU56 DXQ56 EHM56 ERI56 FBE56 FLA56 FUW56 GES56 GOO56 GYK56 HIG56 HSC56 IBY56 ILU56 IVQ56 JFM56 JPI56 JZE56 KJA56 KSW56 LCS56 LMO56 LWK56 MGG56 MQC56 MZY56 NJU56 NTQ56 ODM56 ONI56 OXE56 PHA56 PQW56 QAS56 QKO56 QUK56 REG56 ROC56 RXY56 SHU56 SRQ56 TBM56 TLI56 TVE56 UFA56 UOW56 UYS56 VIO56 VSK56 WCG56 WMC56 Q74 JM74 TI74 ADE74 ANA74 AWW74 BGS74 BQO74 CAK74 CKG74 CUC74 DDY74 DNU74 DXQ74 EHM74 ERI74 FBE74 FLA74 FUW74 GES74 GOO74 GYK74 HIG74 HSC74 IBY74 ILU74 IVQ74 JFM74 JPI74 JZE74 KJA74 KSW74 LCS74 LMO74 LWK74 MGG74 MQC74 MZY74 NJU74 NTQ74 ODM74 ONI74 OXE74 PHA74 PQW74 QAS74 QKO74 QUK74 REG74 ROC74 RXY74 SHU74 SRQ74 TBM74 TLI74 TVE74 UFA74 UOW74 UYS74 VIO74 VSK74 WCG74 WMC74 Q168 JM168 TI168 ADE168 ANA168 AWW168 BGS168 BQO168 CAK168 CKG168 CUC168 DDY168 DNU168 DXQ168 EHM168 ERI168 FBE168 FLA168 FUW168 GES168 GOO168 GYK168 HIG168 HSC168 IBY168 ILU168 IVQ168 JFM168 JPI168 JZE168 KJA168 KSW168 LCS168 LMO168 LWK168 MGG168 MQC168 MZY168 NJU168 NTQ168 ODM168 ONI168 OXE168 PHA168 PQW168 QAS168 QKO168 QUK168 REG168 ROC168 RXY168 SHU168 SRQ168 TBM168 TLI168 TVE168 UFA168 UOW168 UYS168 VIO168 VSK168 WCG168 WMC168 Q92 JM92 TI92 ADE92 ANA92 AWW92 BGS92 BQO92 CAK92 CKG92 CUC92 DDY92 DNU92 DXQ92 EHM92 ERI92 FBE92 FLA92 FUW92 GES92 GOO92 GYK92 HIG92 HSC92 IBY92 ILU92 IVQ92 JFM92 JPI92 JZE92 KJA92 KSW92 LCS92 LMO92 LWK92 MGG92 MQC92 MZY92 NJU92 NTQ92 ODM92 ONI92 OXE92 PHA92 PQW92 QAS92 QKO92 QUK92 REG92 ROC92 RXY92 SHU92 SRQ92 TBM92 TLI92 TVE92 UFA92 UOW92 UYS92 VIO92 VSK92 WCG92 WMC92 Q132 JM132 TI132 ADE132 ANA132 AWW132 BGS132 BQO132 CAK132 CKG132 CUC132 DDY132 DNU132 DXQ132 EHM132 ERI132 FBE132 FLA132 FUW132 GES132 GOO132 GYK132 HIG132 HSC132 IBY132 ILU132 IVQ132 JFM132 JPI132 JZE132 KJA132 KSW132 LCS132 LMO132 LWK132 MGG132 MQC132 MZY132 NJU132 NTQ132 ODM132 ONI132 OXE132 PHA132 PQW132 QAS132 QKO132 QUK132 REG132 ROC132 RXY132 SHU132 SRQ132 TBM132 TLI132 TVE132 UFA132 UOW132 UYS132 VIO132 VSK132 WCG132 WMC132 Q150 JM150 TI150 ADE150 ANA150 AWW150 BGS150 BQO150 CAK150 CKG150 CUC150 DDY150 DNU150 DXQ150 EHM150 ERI150 FBE150 FLA150 FUW150 GES150 GOO150 GYK150 HIG150 HSC150 IBY150 ILU150 IVQ150 JFM150 JPI150 JZE150 KJA150 KSW150 LCS150 LMO150 LWK150 MGG150 MQC150 MZY150 NJU150 NTQ150 ODM150 ONI150 OXE150 PHA150 PQW150 QAS150 QKO150 QUK150 REG150 ROC150 RXY150 SHU150 SRQ150 TBM150 TLI150 TVE150 UFA150 UOW150 UYS150 VIO150 VSK150 WCG150 WMC150 V109:V110 JR109:JR110 TN109:TN110 ADJ109:ADJ110 ANF109:ANF110 AXB109:AXB110 BGX109:BGX110 BQT109:BQT110 CAP109:CAP110 CKL109:CKL110 CUH109:CUH110 DED109:DED110 DNZ109:DNZ110 DXV109:DXV110 EHR109:EHR110 ERN109:ERN110 FBJ109:FBJ110 FLF109:FLF110 FVB109:FVB110 GEX109:GEX110 GOT109:GOT110 GYP109:GYP110 HIL109:HIL110 HSH109:HSH110 ICD109:ICD110 ILZ109:ILZ110 IVV109:IVV110 JFR109:JFR110 JPN109:JPN110 JZJ109:JZJ110 KJF109:KJF110 KTB109:KTB110 LCX109:LCX110 LMT109:LMT110 LWP109:LWP110 MGL109:MGL110 MQH109:MQH110 NAD109:NAD110 NJZ109:NJZ110 NTV109:NTV110 ODR109:ODR110 ONN109:ONN110 OXJ109:OXJ110 PHF109:PHF110 PRB109:PRB110 QAX109:QAX110 QKT109:QKT110 QUP109:QUP110 REL109:REL110 ROH109:ROH110 RYD109:RYD110 SHZ109:SHZ110 SRV109:SRV110 TBR109:TBR110 TLN109:TLN110 TVJ109:TVJ110 UFF109:UFF110 UPB109:UPB110 UYX109:UYX110 VIT109:VIT110 VSP109:VSP110 WCL109:WCL110 WMH109:WMH110 JN184 TJ184 ADF184 ANB184 AWX184 BGT184 BQP184 CAL184 CKH184 CUD184 DDZ184 DNV184 DXR184 EHN184 ERJ184 FBF184 FLB184 FUX184 GET184 GOP184 GYL184 HIH184 HSD184 IBZ184 ILV184 IVR184 JFN184 JPJ184 JZF184 KJB184 KSX184 LCT184 LMP184 LWL184 MGH184 MQD184 MZZ184 NJV184 NTR184 ODN184 ONJ184 OXF184 PHB184 PQX184 QAT184 QKP184 QUL184 REH184 ROD184 RXZ184 SHV184 SRR184 TBN184 TLJ184 TVF184 UFB184 UOX184 UYT184 VIP184 VSL184 WCH184 WMD184 WVZ184 WWD120 V120 JR120 TN120 ADJ120 ANF120 AXB120 BGX120 BQT120 CAP120 CKL120 CUH120 DED120 DNZ120 DXV120 EHR120 ERN120 FBJ120 FLF120 FVB120 GEX120 GOT120 GYP120 HIL120 HSH120 ICD120 ILZ120 IVV120 JFR120 JPN120 JZJ120 KJF120 KTB120 LCX120 LMT120 LWP120 MGL120 MQH120 NAD120 NJZ120 NTV120 ODR120 ONN120 OXJ120 PHF120 PRB120 QAX120 QKT120 QUP120 REL120 ROH120 RYD120 SHZ120 SRV120 TBR120 TLN120 TVJ120 UFF120 UPB120 UYX120 VIT120 VSP120 WCL120 WMH120 JW198 TS198 ADO198 ANK198 AXG198 BHC198 BQY198 CAU198 CKQ198 CUM198 DEI198 DOE198 DYA198 EHW198 ERS198 FBO198 FLK198 FVG198 GFC198 GOY198 GYU198 HIQ198 HSM198 ICI198 IME198 IWA198 JFW198 JPS198 JZO198 KJK198 KTG198 LDC198 LMY198 LWU198 MGQ198 MQM198 NAI198 NKE198 NUA198 ODW198 ONS198 OXO198 PHK198 PRG198 QBC198 QKY198 QUU198 REQ198 ROM198 RYI198 SIE198 SSA198 TBW198 TLS198 TVO198 UFK198 UPG198 UZC198 VIY198 VSU198 WCQ198 WMM198 WWI198 WVY227 Q227 JM227 TI227 ADE227 ANA227 AWW227 BGS227 BQO227 CAK227 CKG227 CUC227 DDY227 DNU227 DXQ227 EHM227 ERI227 FBE227 FLA227 FUW227 GES227 GOO227 GYK227 HIG227 HSC227 IBY227 ILU227 IVQ227 JFM227 JPI227 JZE227 KJA227 KSW227 LCS227 LMO227 LWK227 MGG227 MQC227 MZY227 NJU227 NTQ227 ODM227 ONI227 OXE227 PHA227 PQW227 QAS227 QKO227 QUK227 REG227 ROC227 RXY227 SHU227 SRQ227 TBM227 TLI227 TVE227 UFA227 UOW227 UYS227 VIO227 VSK227 WCG227 WMC227 Q245 JM245 TI245 ADE245 ANA245 AWW245 BGS245 BQO245 CAK245 CKG245 CUC245 DDY245 DNU245 DXQ245 EHM245 ERI245 FBE245 FLA245 FUW245 GES245 GOO245 GYK245 HIG245 HSC245 IBY245 ILU245 IVQ245 JFM245 JPI245 JZE245 KJA245 KSW245 LCS245 LMO245 LWK245 MGG245 MQC245 MZY245 NJU245 NTQ245 ODM245 ONI245 OXE245 PHA245 PQW245 QAS245 QKO245 QUK245 REG245 ROC245 RXY245 SHU245 SRQ245 TBM245 TLI245 TVE245 UFA245 UOW245 UYS245 VIO245 VSK245 WCG245 WMC245 WVY245"/>
    <dataValidation type="decimal" allowBlank="1" showErrorMessage="1" errorTitle="Ошибка" error="Допускается ввод только неотрицательных чисел!" sqref="WVX183 F268:I268 F264:I264 F260:Q260 O167 JK167 TG167 ADC167 AMY167 AWU167 BGQ167 BQM167 CAI167 CKE167 CUA167 DDW167 DNS167 DXO167 EHK167 ERG167 FBC167 FKY167 FUU167 GEQ167 GOM167 GYI167 HIE167 HSA167 IBW167 ILS167 IVO167 JFK167 JPG167 JZC167 KIY167 KSU167 LCQ167 LMM167 LWI167 MGE167 MQA167 MZW167 NJS167 NTO167 ODK167 ONG167 OXC167 PGY167 PQU167 QAQ167 QKM167 QUI167 REE167 ROA167 RXW167 SHS167 SRO167 TBK167 TLG167 TVC167 UEY167 UOU167 UYQ167 VIM167 VSI167 WCE167 WMA167 WVW167 P183 JL183 TH183 ADD183 AMZ183 AWV183 BGR183 BQN183 CAJ183 CKF183 CUB183 DDX183 DNT183 DXP183 EHL183 ERH183 FBD183 FKZ183 FUV183 GER183 GON183 GYJ183 HIF183 HSB183 IBX183 ILT183 IVP183 JFL183 JPH183 JZD183 KIZ183 KSV183 LCR183 LMN183 LWJ183 MGF183 MQB183 MZX183 NJT183 NTP183 ODL183 ONH183 OXD183 PGZ183 PQV183 QAR183 QKN183 QUJ183 REF183 ROB183 RXX183 SHT183 SRP183 TBL183 TLH183 TVD183 UEZ183 UOV183 UYR183 VIN183 VSJ183 WCF183 WMB183 H216:S216">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G216 M109 M167">
      <formula1>kind_of_heat_transfer</formula1>
    </dataValidation>
    <dataValidation type="list" allowBlank="1" showInputMessage="1" showErrorMessage="1" errorTitle="Ошибка" error="Выберите значение из списка" prompt="Выберите значение из списка" sqref="F216">
      <formula1>kind_of_tariff_unit</formula1>
    </dataValidation>
    <dataValidation type="list" allowBlank="1" showInputMessage="1" errorTitle="Ошибка" error="Выберите значение из списка" prompt="Выберите значение из списка" sqref="WVW130 WVW90 WVW72:WWD72 JK36:JR36 TG36:TN36 ADC36:ADJ36 AMY36:ANF36 AWU36:AXB36 BGQ36:BGX36 BQM36:BQT36 CAI36:CAP36 CKE36:CKL36 CUA36:CUH36 DDW36:DED36 DNS36:DNZ36 DXO36:DXV36 EHK36:EHR36 ERG36:ERN36 FBC36:FBJ36 FKY36:FLF36 FUU36:FVB36 GEQ36:GEX36 GOM36:GOT36 GYI36:GYP36 HIE36:HIL36 HSA36:HSH36 IBW36:ICD36 ILS36:ILZ36 IVO36:IVV36 JFK36:JFR36 JPG36:JPN36 JZC36:JZJ36 KIY36:KJF36 KSU36:KTB36 LCQ36:LCX36 LMM36:LMT36 LWI36:LWP36 MGE36:MGL36 MQA36:MQH36 MZW36:NAD36 NJS36:NJZ36 NTO36:NTV36 ODK36:ODR36 ONG36:ONN36 OXC36:OXJ36 PGY36:PHF36 PQU36:PRB36 QAQ36:QAX36 QKM36:QKT36 QUI36:QUP36 REE36:REL36 ROA36:ROH36 RXW36:RYD36 SHS36:SHZ36 SRO36:SRV36 TBK36:TBR36 TLG36:TLN36 TVC36:TVJ36 UEY36:UFF36 UOU36:UPB36 UYQ36:UYX36 VIM36:VIT36 VSI36:VSP36 WCE36:WCL36 WMA36:WMH36 WVW36:WWD36 JK54:JR54 TG54:TN54 ADC54:ADJ54 AMY54:ANF54 AWU54:AXB54 BGQ54:BGX54 BQM54:BQT54 CAI54:CAP54 CKE54:CKL54 CUA54:CUH54 DDW54:DED54 DNS54:DNZ54 DXO54:DXV54 EHK54:EHR54 ERG54:ERN54 FBC54:FBJ54 FKY54:FLF54 FUU54:FVB54 GEQ54:GEX54 GOM54:GOT54 GYI54:GYP54 HIE54:HIL54 HSA54:HSH54 IBW54:ICD54 ILS54:ILZ54 IVO54:IVV54 JFK54:JFR54 JPG54:JPN54 JZC54:JZJ54 KIY54:KJF54 KSU54:KTB54 LCQ54:LCX54 LMM54:LMT54 LWI54:LWP54 MGE54:MGL54 MQA54:MQH54 MZW54:NAD54 NJS54:NJZ54 NTO54:NTV54 ODK54:ODR54 ONG54:ONN54 OXC54:OXJ54 PGY54:PHF54 PQU54:PRB54 QAQ54:QAX54 QKM54:QKT54 QUI54:QUP54 REE54:REL54 ROA54:ROH54 RXW54:RYD54 SHS54:SHZ54 SRO54:SRV54 TBK54:TBR54 TLG54:TLN54 TVC54:TVJ54 UEY54:UFF54 UOU54:UPB54 UYQ54:UYX54 VIM54:VIT54 VSI54:VSP54 WCE54:WCL54 WMA54:WMH54 WVW54:WWD54 JK72:JR72 TG72:TN72 ADC72:ADJ72 AMY72:ANF72 AWU72:AXB72 BGQ72:BGX72 BQM72:BQT72 CAI72:CAP72 CKE72:CKL72 CUA72:CUH72 DDW72:DED72 DNS72:DNZ72 DXO72:DXV72 EHK72:EHR72 ERG72:ERN72 FBC72:FBJ72 FKY72:FLF72 FUU72:FVB72 GEQ72:GEX72 GOM72:GOT72 GYI72:GYP72 HIE72:HIL72 HSA72:HSH72 IBW72:ICD72 ILS72:ILZ72 IVO72:IVV72 JFK72:JFR72 JPG72:JPN72 JZC72:JZJ72 KIY72:KJF72 KSU72:KTB72 LCQ72:LCX72 LMM72:LMT72 LWI72:LWP72 MGE72:MGL72 MQA72:MQH72 MZW72:NAD72 NJS72:NJZ72 NTO72:NTV72 ODK72:ODR72 ONG72:ONN72 OXC72:OXJ72 PGY72:PHF72 PQU72:PRB72 QAQ72:QAX72 QKM72:QKT72 QUI72:QUP72 REE72:REL72 ROA72:ROH72 RXW72:RYD72 SHS72:SHZ72 SRO72:SRV72 TBK72:TBR72 TLG72:TLN72 TVC72:TVJ72 UEY72:UFF72 UOU72:UPB72 UYQ72:UYX72 VIM72:VIT72 VSI72:VSP72 WCE72:WCL72 WMA72:WMH72 WCE243:WCL243 JK90 TG90 ADC90 AMY90 AWU90 BGQ90 BQM90 CAI90 CKE90 CUA90 DDW90 DNS90 DXO90 EHK90 ERG90 FBC90 FKY90 FUU90 GEQ90 GOM90 GYI90 HIE90 HSA90 IBW90 ILS90 IVO90 JFK90 JPG90 JZC90 KIY90 KSU90 LCQ90 LMM90 LWI90 MGE90 MQA90 MZW90 NJS90 NTO90 ODK90 ONG90 OXC90 PGY90 PQU90 QAQ90 QKM90 QUI90 REE90 ROA90 RXW90 SHS90 SRO90 TBK90 TLG90 TVC90 UEY90 UOU90 UYQ90 VIM90 VSI90 WCE90 WMA90 VSI243:VSP243 JK130 TG130 ADC130 AMY130 AWU130 BGQ130 BQM130 CAI130 CKE130 CUA130 DDW130 DNS130 DXO130 EHK130 ERG130 FBC130 FKY130 FUU130 GEQ130 GOM130 GYI130 HIE130 HSA130 IBW130 ILS130 IVO130 JFK130 JPG130 JZC130 KIY130 KSU130 LCQ130 LMM130 LWI130 MGE130 MQA130 MZW130 NJS130 NTO130 ODK130 ONG130 OXC130 PGY130 PQU130 QAQ130 QKM130 QUI130 REE130 ROA130 RXW130 SHS130 SRO130 TBK130 TLG130 TVC130 UEY130 UOU130 UYQ130 VIM130 VSI130 WCE130 WMA130 UYQ243:UYX243 JK166 TG166 ADC166 AMY166 AWU166 BGQ166 BQM166 CAI166 CKE166 CUA166 DDW166 DNS166 DXO166 EHK166 ERG166 FBC166 FKY166 FUU166 GEQ166 GOM166 GYI166 HIE166 HSA166 IBW166 ILS166 IVO166 JFK166 JPG166 JZC166 KIY166 KSU166 LCQ166 LMM166 LWI166 MGE166 MQA166 MZW166 NJS166 NTO166 ODK166 ONG166 OXC166 PGY166 PQU166 QAQ166 QKM166 QUI166 REE166 ROA166 RXW166 SHS166 SRO166 TBK166 TLG166 TVC166 UEY166 UOU166 UYQ166 VIM166 VSI166 WCE166 WMA166 WVW166 VIM243:VIT243 JK148 TG148 ADC148 AMY148 AWU148 BGQ148 BQM148 CAI148 CKE148 CUA148 DDW148 DNS148 DXO148 EHK148 ERG148 FBC148 FKY148 FUU148 GEQ148 GOM148 GYI148 HIE148 HSA148 IBW148 ILS148 IVO148 JFK148 JPG148 JZC148 KIY148 KSU148 LCQ148 LMM148 LWI148 MGE148 MQA148 MZW148 NJS148 NTO148 ODK148 ONG148 OXC148 PGY148 PQU148 QAQ148 QKM148 QUI148 REE148 ROA148 RXW148 SHS148 SRO148 TBK148 TLG148 TVC148 UEY148 UOU148 UYQ148 VIM148 VSI148 WCE148 WMA148 WVW148 UEY243:UFF243 WVW243:WWD243 WMA243:WMH243 WVW225:WWD225 JK225:JR225 TG225:TN225 ADC225:ADJ225 AMY225:ANF225 AWU225:AXB225 BGQ225:BGX225 BQM225:BQT225 CAI225:CAP225 CKE225:CKL225 CUA225:CUH225 DDW225:DED225 DNS225:DNZ225 DXO225:DXV225 EHK225:EHR225 ERG225:ERN225 FBC225:FBJ225 FKY225:FLF225 FUU225:FVB225 GEQ225:GEX225 GOM225:GOT225 GYI225:GYP225 HIE225:HIL225 HSA225:HSH225 IBW225:ICD225 ILS225:ILZ225 IVO225:IVV225 JFK225:JFR225 JPG225:JPN225 JZC225:JZJ225 KIY225:KJF225 KSU225:KTB225 LCQ225:LCX225 LMM225:LMT225 LWI225:LWP225 MGE225:MGL225 MQA225:MQH225 MZW225:NAD225 NJS225:NJZ225 NTO225:NTV225 ODK225:ODR225 ONG225:ONN225 OXC225:OXJ225 PGY225:PHF225 PQU225:PRB225 QAQ225:QAX225 QKM225:QKT225 QUI225:QUP225 REE225:REL225 ROA225:ROH225 RXW225:RYD225 SHS225:SHZ225 SRO225:SRV225 TBK225:TBR225 TLG225:TLN225 TVC225:TVJ225 UEY225:UFF225 UOU225:UPB225 UYQ225:UYX225 VIM225:VIT225 VSI225:VSP225 WCE225:WCL225 WMA225:WMH225 UOU243:UPB243 JK243:JR243 TG243:TN243 ADC243:ADJ243 AMY243:ANF243 AWU243:AXB243 BGQ243:BGX243 BQM243:BQT243 CAI243:CAP243 CKE243:CKL243 CUA243:CUH243 DDW243:DED243 DNS243:DNZ243 DXO243:DXV243 EHK243:EHR243 ERG243:ERN243 FBC243:FBJ243 FKY243:FLF243 FUU243:FVB243 GEQ243:GEX243 GOM243:GOT243 GYI243:GYP243 HIE243:HIL243 HSA243:HSH243 IBW243:ICD243 ILS243:ILZ243 IVO243:IVV243 JFK243:JFR243 JPG243:JPN243 JZC243:JZJ243 KIY243:KJF243 KSU243:KTB243 LCQ243:LCX243 LMM243:LMT243 LWI243:LWP243 MGE243:MGL243 MQA243:MQH243 MZW243:NAD243 NJS243:NJZ243 NTO243:NTV243 ODK243:ODR243 ONG243:ONN243 OXC243:OXJ243 PGY243:PHF243 PQU243:PRB243 QAQ243:QAX243 QKM243:QKT243 QUI243:QUP243 REE243:REL243 ROA243:ROH243 RXW243:RYD243 SHS243:SHZ243 SRO243:SRV243 TBK243:TBR243 TLG243:TLN243 TVC243:TVJ243">
      <formula1>kind_of_cons</formula1>
    </dataValidation>
    <dataValidation type="list" allowBlank="1" showInputMessage="1" showErrorMessage="1" errorTitle="Ошибка" error="Выберите значение из списка" sqref="WVW71 O35 JK35 TG35 ADC35 AMY35 AWU35 BGQ35 BQM35 CAI35 CKE35 CUA35 DDW35 DNS35 DXO35 EHK35 ERG35 FBC35 FKY35 FUU35 GEQ35 GOM35 GYI35 HIE35 HSA35 IBW35 ILS35 IVO35 JFK35 JPG35 JZC35 KIY35 KSU35 LCQ35 LMM35 LWI35 MGE35 MQA35 MZW35 NJS35 NTO35 ODK35 ONG35 OXC35 PGY35 PQU35 QAQ35 QKM35 QUI35 REE35 ROA35 RXW35 SHS35 SRO35 TBK35 TLG35 TVC35 UEY35 UOU35 UYQ35 VIM35 VSI35 WCE35 WMA35 WVW35 O53 JK53 TG53 ADC53 AMY53 AWU53 BGQ53 BQM53 CAI53 CKE53 CUA53 DDW53 DNS53 DXO53 EHK53 ERG53 FBC53 FKY53 FUU53 GEQ53 GOM53 GYI53 HIE53 HSA53 IBW53 ILS53 IVO53 JFK53 JPG53 JZC53 KIY53 KSU53 LCQ53 LMM53 LWI53 MGE53 MQA53 MZW53 NJS53 NTO53 ODK53 ONG53 OXC53 PGY53 PQU53 QAQ53 QKM53 QUI53 REE53 ROA53 RXW53 SHS53 SRO53 TBK53 TLG53 TVC53 UEY53 UOU53 UYQ53 VIM53 VSI53 WCE53 WMA53 WVW53 O71 JK71 TG71 ADC71 AMY71 AWU71 BGQ71 BQM71 CAI71 CKE71 CUA71 DDW71 DNS71 DXO71 EHK71 ERG71 FBC71 FKY71 FUU71 GEQ71 GOM71 GYI71 HIE71 HSA71 IBW71 ILS71 IVO71 JFK71 JPG71 JZC71 KIY71 KSU71 LCQ71 LMM71 LWI71 MGE71 MQA71 MZW71 NJS71 NTO71 ODK71 ONG71 OXC71 PGY71 PQU71 QAQ71 QKM71 QUI71 REE71 ROA71 RXW71 SHS71 SRO71 TBK71 TLG71 TVC71 UEY71 UOU71 UYQ71 VIM71 VSI71 WCE71 WMA71 O165 JK165 TG165 ADC165 AMY165 AWU165 BGQ165 BQM165 CAI165 CKE165 CUA165 DDW165 DNS165 DXO165 EHK165 ERG165 FBC165 FKY165 FUU165 GEQ165 GOM165 GYI165 HIE165 HSA165 IBW165 ILS165 IVO165 JFK165 JPG165 JZC165 KIY165 KSU165 LCQ165 LMM165 LWI165 MGE165 MQA165 MZW165 NJS165 NTO165 ODK165 ONG165 OXC165 PGY165 PQU165 QAQ165 QKM165 QUI165 REE165 ROA165 RXW165 SHS165 SRO165 TBK165 TLG165 TVC165 UEY165 UOU165 UYQ165 VIM165 VSI165 WCE165 WMA165 WVW165 WVW224 O224 JK224 TG224 ADC224 AMY224 AWU224 BGQ224 BQM224 CAI224 CKE224 CUA224 DDW224 DNS224 DXO224 EHK224 ERG224 FBC224 FKY224 FUU224 GEQ224 GOM224 GYI224 HIE224 HSA224 IBW224 ILS224 IVO224 JFK224 JPG224 JZC224 KIY224 KSU224 LCQ224 LMM224 LWI224 MGE224 MQA224 MZW224 NJS224 NTO224 ODK224 ONG224 OXC224 PGY224 PQU224 QAQ224 QKM224 QUI224 REE224 ROA224 RXW224 SHS224 SRO224 TBK224 TLG224 TVC224 UEY224 UOU224 UYQ224 VIM224 VSI224 WCE224 WMA224 O242 JK242 TG242 ADC242 AMY242 AWU242 BGQ242 BQM242 CAI242 CKE242 CUA242 DDW242 DNS242 DXO242 EHK242 ERG242 FBC242 FKY242 FUU242 GEQ242 GOM242 GYI242 HIE242 HSA242 IBW242 ILS242 IVO242 JFK242 JPG242 JZC242 KIY242 KSU242 LCQ242 LMM242 LWI242 MGE242 MQA242 MZW242 NJS242 NTO242 ODK242 ONG242 OXC242 PGY242 PQU242 QAQ242 QKM242 QUI242 REE242 ROA242 RXW242 SHS242 SRO242 TBK242 TLG242 TVC242 UEY242 UOU242 UYQ242 VIM242 VSI242 WCE242 WMA242 WVW242">
      <formula1>kind_of_scheme_in</formula1>
    </dataValidation>
    <dataValidation type="list" allowBlank="1" showInputMessage="1" showErrorMessage="1" errorTitle="Ошибка" error="Выберите значение из списка" sqref="WVW108 JK108 TG108 ADC108 AMY108 AWU108 BGQ108 BQM108 CAI108 CKE108 CUA108 DDW108 DNS108 DXO108 EHK108 ERG108 FBC108 FKY108 FUU108 GEQ108 GOM108 GYI108 HIE108 HSA108 IBW108 ILS108 IVO108 JFK108 JPG108 JZC108 KIY108 KSU108 LCQ108 LMM108 LWI108 MGE108 MQA108 MZW108 NJS108 NTO108 ODK108 ONG108 OXC108 PGY108 PQU108 QAQ108 QKM108 QUI108 REE108 ROA108 RXW108 SHS108 SRO108 TBK108 TLG108 TVC108 UEY108 UOU108 UYQ108 VIM108 VSI108 WCE108 WMA108 O108">
      <formula1>kind_of_cons</formula1>
    </dataValidation>
    <dataValidation type="list" allowBlank="1" showInputMessage="1" showErrorMessage="1" errorTitle="Ошибка" error="Выберите значение из списка" sqref="WVU91 WVU131 JI244 JI37 TE37 ADA37 AMW37 AWS37 BGO37 BQK37 CAG37 CKC37 CTY37 DDU37 DNQ37 DXM37 EHI37 ERE37 FBA37 FKW37 FUS37 GEO37 GOK37 GYG37 HIC37 HRY37 IBU37 ILQ37 IVM37 JFI37 JPE37 JZA37 KIW37 KSS37 LCO37 LMK37 LWG37 MGC37 MPY37 MZU37 NJQ37 NTM37 ODI37 ONE37 OXA37 PGW37 PQS37 QAO37 QKK37 QUG37 REC37 RNY37 RXU37 SHQ37 SRM37 TBI37 TLE37 TVA37 UEW37 UOS37 UYO37 VIK37 VSG37 WCC37 WLY37 WVU37 TE244 JI55 TE55 ADA55 AMW55 AWS55 BGO55 BQK55 CAG55 CKC55 CTY55 DDU55 DNQ55 DXM55 EHI55 ERE55 FBA55 FKW55 FUS55 GEO55 GOK55 GYG55 HIC55 HRY55 IBU55 ILQ55 IVM55 JFI55 JPE55 JZA55 KIW55 KSS55 LCO55 LMK55 LWG55 MGC55 MPY55 MZU55 NJQ55 NTM55 ODI55 ONE55 OXA55 PGW55 PQS55 QAO55 QKK55 QUG55 REC55 RNY55 RXU55 SHQ55 SRM55 TBI55 TLE55 TVA55 UEW55 UOS55 UYO55 VIK55 VSG55 WCC55 WLY55 WVU55 ADA244 JI73 TE73 ADA73 AMW73 AWS73 BGO73 BQK73 CAG73 CKC73 CTY73 DDU73 DNQ73 DXM73 EHI73 ERE73 FBA73 FKW73 FUS73 GEO73 GOK73 GYG73 HIC73 HRY73 IBU73 ILQ73 IVM73 JFI73 JPE73 JZA73 KIW73 KSS73 LCO73 LMK73 LWG73 MGC73 MPY73 MZU73 NJQ73 NTM73 ODI73 ONE73 OXA73 PGW73 PQS73 QAO73 QKK73 QUG73 REC73 RNY73 RXU73 SHQ73 SRM73 TBI73 TLE73 TVA73 UEW73 UOS73 UYO73 VIK73 VSG73 WCC73 WLY73 WVU73 AMW244 JI91 TE91 ADA91 AMW91 AWS91 BGO91 BQK91 CAG91 CKC91 CTY91 DDU91 DNQ91 DXM91 EHI91 ERE91 FBA91 FKW91 FUS91 GEO91 GOK91 GYG91 HIC91 HRY91 IBU91 ILQ91 IVM91 JFI91 JPE91 JZA91 KIW91 KSS91 LCO91 LMK91 LWG91 MGC91 MPY91 MZU91 NJQ91 NTM91 ODI91 ONE91 OXA91 PGW91 PQS91 QAO91 QKK91 QUG91 REC91 RNY91 RXU91 SHQ91 SRM91 TBI91 TLE91 TVA91 UEW91 UOS91 UYO91 VIK91 VSG91 WCC91 WLY91 AWS244 JI131 TE131 ADA131 AMW131 AWS131 BGO131 BQK131 CAG131 CKC131 CTY131 DDU131 DNQ131 DXM131 EHI131 ERE131 FBA131 FKW131 FUS131 GEO131 GOK131 GYG131 HIC131 HRY131 IBU131 ILQ131 IVM131 JFI131 JPE131 JZA131 KIW131 KSS131 LCO131 LMK131 LWG131 MGC131 MPY131 MZU131 NJQ131 NTM131 ODI131 ONE131 OXA131 PGW131 PQS131 QAO131 QKK131 QUG131 REC131 RNY131 RXU131 SHQ131 SRM131 TBI131 TLE131 TVA131 UEW131 UOS131 UYO131 VIK131 VSG131 WCC131 WLY131 M149 JI149 TE149 ADA149 AMW149 AWS149 BGO149 BQK149 CAG149 CKC149 CTY149 DDU149 DNQ149 DXM149 EHI149 ERE149 FBA149 FKW149 FUS149 GEO149 GOK149 GYG149 HIC149 HRY149 IBU149 ILQ149 IVM149 JFI149 JPE149 JZA149 KIW149 KSS149 LCO149 LMK149 LWG149 MGC149 MPY149 MZU149 NJQ149 NTM149 ODI149 ONE149 OXA149 PGW149 PQS149 QAO149 QKK149 QUG149 REC149 RNY149 RXU149 SHQ149 SRM149 TBI149 TLE149 TVA149 UEW149 UOS149 UYO149 VIK149 VSG149 WCC149 WLY149 WVU149 M226 JI226 TE226 ADA226 AMW226 AWS226 BGO226 BQK226 CAG226 CKC226 CTY226 DDU226 DNQ226 DXM226 EHI226 ERE226 FBA226 FKW226 FUS226 GEO226 GOK226 GYG226 HIC226 HRY226 IBU226 ILQ226 IVM226 JFI226 JPE226 JZA226 KIW226 KSS226 LCO226 LMK226 LWG226 MGC226 MPY226 MZU226 NJQ226 NTM226 ODI226 ONE226 OXA226 PGW226 PQS226 QAO226 QKK226 QUG226 REC226 RNY226 RXU226 SHQ226 SRM226 TBI226 TLE226 TVA226 UEW226 UOS226 UYO226 VIK226 VSG226 WCC226 WLY226 WVU226 M244 WVU244 WLY244 WCC244 VSG244 VIK244 UYO244 UOS244 UEW244 TVA244 TLE244 TBI244 SRM244 SHQ244 RXU244 RNY244 REC244 QUG244 QKK244 QAO244 PQS244 PGW244 OXA244 ONE244 ODI244 NTM244 NJQ244 MZU244 MPY244 MGC244 LWG244 LMK244 LCO244 KSS244 KIW244 JZA244 JPE244 JFI244 IVM244 ILQ244 IBU244 HRY244 HIC244 GYG244 GOK244 GEO244 FUS244 FKW244 FBA244 ERE244 EHI244 DXM244 DNQ244 DDU244 CTY244 CKC244 CAG244 BQK244 BGO244 M37 M55 M73 M91 M131">
      <formula1>kind_of_heat_transfer</formula1>
    </dataValidation>
    <dataValidation type="list" allowBlank="1" showInputMessage="1" showErrorMessage="1" errorTitle="Ошибка" error="Выберите значение из списка" prompt="Выберите значение из списка" sqref="E9:E10">
      <formula1>kind_group_rates_load_filter</formula1>
    </dataValidation>
    <dataValidation allowBlank="1" showInputMessage="1" showErrorMessage="1" prompt="Выберите виды деятельности, выполнив двойной щелчок левой кнопки мыши по ячейке." sqref="F9:F1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9:N11 N15:N17">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17 J292 F31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332">
      <formula1>"a"</formula1>
    </dataValidation>
    <dataValidation allowBlank="1" sqref="WVT94:WWE95 JH39:JS45 TD39:TO45 ACZ39:ADK45 AMV39:ANG45 AWR39:AXC45 BGN39:BGY45 BQJ39:BQU45 CAF39:CAQ45 CKB39:CKM45 CTX39:CUI45 DDT39:DEE45 DNP39:DOA45 DXL39:DXW45 EHH39:EHS45 ERD39:ERO45 FAZ39:FBK45 FKV39:FLG45 FUR39:FVC45 GEN39:GEY45 GOJ39:GOU45 GYF39:GYQ45 HIB39:HIM45 HRX39:HSI45 IBT39:ICE45 ILP39:IMA45 IVL39:IVW45 JFH39:JFS45 JPD39:JPO45 JYZ39:JZK45 KIV39:KJG45 KSR39:KTC45 LCN39:LCY45 LMJ39:LMU45 LWF39:LWQ45 MGB39:MGM45 MPX39:MQI45 MZT39:NAE45 NJP39:NKA45 NTL39:NTW45 ODH39:ODS45 OND39:ONO45 OWZ39:OXK45 PGV39:PHG45 PQR39:PRC45 QAN39:QAY45 QKJ39:QKU45 QUF39:QUQ45 REB39:REM45 RNX39:ROI45 RXT39:RYE45 SHP39:SIA45 SRL39:SRW45 TBH39:TBS45 TLD39:TLO45 TUZ39:TVK45 UEV39:UFG45 UOR39:UPC45 UYN39:UYY45 VIJ39:VIU45 VSF39:VSQ45 WCB39:WCM45 WLX39:WMI45 WVT39:WWE45 JH94:JS95 TD94:TO95 ACZ94:ADK95 AMV94:ANG95 AWR94:AXC95 BGN94:BGY95 BQJ94:BQU95 CAF94:CAQ95 CKB94:CKM95 CTX94:CUI95 DDT94:DEE95 DNP94:DOA95 DXL94:DXW95 EHH94:EHS95 ERD94:ERO95 FAZ94:FBK95 FKV94:FLG95 FUR94:FVC95 GEN94:GEY95 GOJ94:GOU95 GYF94:GYQ95 HIB94:HIM95 HRX94:HSI95 IBT94:ICE95 ILP94:IMA95 IVL94:IVW95 JFH94:JFS95 JPD94:JPO95 JYZ94:JZK95 KIV94:KJG95 KSR94:KTC95 LCN94:LCY95 LMJ94:LMU95 LWF94:LWQ95 MGB94:MGM95 MPX94:MQI95 MZT94:NAE95 NJP94:NKA95 NTL94:NTW95 ODH94:ODS95 OND94:ONO95 OWZ94:OXK95 PGV94:PHG95 PQR94:PRC95 QAN94:QAY95 QKJ94:QKU95 QUF94:QUQ95 REB94:REM95 RNX94:ROI95 RXT94:RYE95 SHP94:SIA95 SRL94:SRW95 TBH94:TBS95 TLD94:TLO95 TUZ94:TVK95 UEV94:UFG95 UOR94:UPC95 UYN94:UYY95 VIJ94:VIU95 VSF94:VSQ95 WCB94:WCM95 WLX94:WMI95 JH115:JX115 TD115:TT115 ACZ115:ADP115 AMV115:ANL115 AWR115:AXH115 BGN115:BHD115 BQJ115:BQZ115 CAF115:CAV115 CKB115:CKR115 CTX115:CUN115 DDT115:DEJ115 DNP115:DOF115 DXL115:DYB115 EHH115:EHX115 ERD115:ERT115 FAZ115:FBP115 FKV115:FLL115 FUR115:FVH115 GEN115:GFD115 GOJ115:GOZ115 GYF115:GYV115 HIB115:HIR115 HRX115:HSN115 IBT115:ICJ115 ILP115:IMF115 IVL115:IWB115 JFH115:JFX115 JPD115:JPT115 JYZ115:JZP115 KIV115:KJL115 KSR115:KTH115 LCN115:LDD115 LMJ115:LMZ115 LWF115:LWV115 MGB115:MGR115 MPX115:MQN115 MZT115:NAJ115 NJP115:NKF115 NTL115:NUB115 ODH115:ODX115 OND115:ONT115 OWZ115:OXP115 PGV115:PHL115 PQR115:PRH115 QAN115:QBD115 QKJ115:QKZ115 QUF115:QUV115 REB115:RER115 RNX115:RON115 RXT115:RYJ115 SHP115:SIF115 SRL115:SSB115 TBH115:TBX115 TLD115:TLT115 TUZ115:TVP115 UEV115:UFL115 UOR115:UPH115 UYN115:UZD115 VIJ115:VIZ115 VSF115:VSV115 WCB115:WCR115 WLX115:WMN115 WVT115:WWJ115 L81:U81 AMV75:ANG81 AWR75:AXC81 BGN75:BGY81 BQJ75:BQU81 CAF75:CAQ81 CKB75:CKM81 CTX75:CUI81 DDT75:DEE81 DNP75:DOA81 DXL75:DXW81 EHH75:EHS81 ERD75:ERO81 FAZ75:FBK81 FKV75:FLG81 FUR75:FVC81 GEN75:GEY81 GOJ75:GOU81 GYF75:GYQ81 HIB75:HIM81 HRX75:HSI81 IBT75:ICE81 ILP75:IMA81 IVL75:IVW81 JFH75:JFS81 JPD75:JPO81 JYZ75:JZK81 KIV75:KJG81 KSR75:KTC81 LCN75:LCY81 LMJ75:LMU81 LWF75:LWQ81 MGB75:MGM81 MPX75:MQI81 MZT75:NAE81 NJP75:NKA81 NTL75:NTW81 ODH75:ODS81 OND75:ONO81 OWZ75:OXK81 PGV75:PHG81 PQR75:PRC81 QAN75:QAY81 QKJ75:QKU81 QUF75:QUQ81 REB75:REM81 RNX75:ROI81 RXT75:RYE81 SHP75:SIA81 SRL75:SRW81 TBH75:TBS81 TLD75:TLO81 TUZ75:TVK81 UEV75:UFG81 UOR75:UPC81 UYN75:UYY81 VIJ75:VIU81 VSF75:VSQ81 WCB75:WCM81 WLX75:WMI81 WVT75:WWE81 JH75:JS81 TD75:TO81 ACZ75:ADK81 ACZ228:ADK234 JH228:JS234 TD228:TO234 WVT228:WWE234 WLX228:WMI234 WCB228:WCM234 VSF228:VSQ234 VIJ228:VIU234 UYN228:UYY234 UOR228:UPC234 UEV228:UFG234 TUZ228:TVK234 TLD228:TLO234 TBH228:TBS234 SRL228:SRW234 SHP228:SIA234 RXT228:RYE234 RNX228:ROI234 REB228:REM234 QUF228:QUQ234 QKJ228:QKU234 QAN228:QAY234 PQR228:PRC234 PGV228:PHG234 OWZ228:OXK234 OND228:ONO234 ODH228:ODS234 NTL228:NTW234 NJP228:NKA234 MZT228:NAE234 MPX228:MQI234 MGB228:MGM234 LWF228:LWQ234 LMJ228:LMU234 LCN228:LCY234 KSR228:KTC234 KIV228:KJG234 JYZ228:JZK234 JPD228:JPO234 JFH228:JFS234 IVL228:IVW234 ILP228:IMA234 IBT228:ICE234 HRX228:HSI234 HIB228:HIM234 GYF228:GYQ234 GOJ228:GOU234 GEN228:GEY234 FUR228:FVC234 FKV228:FLG234 FAZ228:FBK234 ERD228:ERO234 EHH228:EHS234 DXL228:DXW234 DNP228:DOA234 DDT228:DEE234 CTX228:CUI234 CKB228:CKM234 CAF228:CAQ234 BQJ228:BQU234 BGN228:BGY234 AWR228:AXC234 AMV228:ANG234 L234:U234 L253:U253 AMV246:ANG253 MPX246:MQI253 GOJ246:GOU253 MZT246:NAE253 DNP246:DOA253 NJP246:NKA253 GYF246:GYQ253 NTL246:NTW253 CAF246:CAQ253 ODH246:ODS253 HIB246:HIM253 OND246:ONO253 DXL246:DXW253 OWZ246:OXK253 HRX246:HSI253 PGV246:PHG253 BGN246:BGY253 PQR246:PRC253 IBT246:ICE253 QAN246:QAY253 EHH246:EHS253 QKJ246:QKU253 ILP246:IMA253 QUF246:QUQ253 CKB246:CKM253 REB246:REM253 IVL246:IVW253 RNX246:ROI253 ERD246:ERO253 RXT246:RYE253 JFH246:JFS253 SHP246:SIA253 AWR246:AXC253 SRL246:SRW253 JPD246:JPO253 TBH246:TBS253 FAZ246:FBK253 TLD246:TLO253 JYZ246:JZK253 TUZ246:TVK253 CTX246:CUI253 UEV246:UFG253 KIV246:KJG253 UOR246:UPC253 FKV246:FLG253 UYN246:UYY253 KSR246:KTC253 VIJ246:VIU253 BQJ246:BQU253 VSF246:VSQ253 LCN246:LCY253 WCB246:WCM253 FUR246:FVC253 WLX246:WMI253 LMJ246:LMU253 WVT246:WWE253 DDT246:DEE253 TD246:TO253 LWF246:LWQ253 JH246:JS253 GEN246:GEY253 ACZ246:ADK253 MGB246:MGM253 L246:V246 L247:W252 TD57:TO63 ACZ57:ADK63 AMV57:ANG63 AWR57:AXC63 BGN57:BGY63 BQJ57:BQU63 CAF57:CAQ63 CKB57:CKM63 CTX57:CUI63 DDT57:DEE63 DNP57:DOA63 DXL57:DXW63 EHH57:EHS63 ERD57:ERO63 FAZ57:FBK63 FKV57:FLG63 FUR57:FVC63 GEN57:GEY63 GOJ57:GOU63 GYF57:GYQ63 HIB57:HIM63 HRX57:HSI63 IBT57:ICE63 ILP57:IMA63 IVL57:IVW63 JFH57:JFS63 JPD57:JPO63 JYZ57:JZK63 KIV57:KJG63 KSR57:KTC63 LCN57:LCY63 LMJ57:LMU63 LWF57:LWQ63 MGB57:MGM63 MPX57:MQI63 MZT57:NAE63 NJP57:NKA63 NTL57:NTW63 ODH57:ODS63 OND57:ONO63 OWZ57:OXK63 PGV57:PHG63 PQR57:PRC63 QAN57:QAY63 QKJ57:QKU63 QUF57:QUQ63 REB57:REM63 RNX57:ROI63 RXT57:RYE63 SHP57:SIA63 SRL57:SRW63 TBH57:TBS63 TLD57:TLO63 TUZ57:TVK63 UEV57:UFG63 UOR57:UPC63 UYN57:UYY63 VIJ57:VIU63 VSF57:VSQ63 WCB57:WCM63 WLX57:WMI63 WVT57:WWE63 JH57:JS63"/>
    <dataValidation type="list" allowBlank="1" showInputMessage="1" showErrorMessage="1" errorTitle="Ошибка" error="Выберите значение из списка" prompt="Выберите значение из списка" sqref="E292">
      <formula1>kind_of_forms</formula1>
    </dataValidation>
    <dataValidation type="textLength" operator="lessThanOrEqual" allowBlank="1" showInputMessage="1" showErrorMessage="1" errorTitle="Ошибка" error="Допускается ввод не более 900 символов!" prompt="Укажите поставщика" sqref="WVU110 M110 JI110 TE110 ADA110 AMW110 AWS110 BGO110 BQK110 CAG110 CKC110 CTY110 DDU110 DNQ110 DXM110 EHI110 ERE110 FBA110 FKW110 FUS110 GEO110 GOK110 GYG110 HIC110 HRY110 IBU110 ILQ110 IVM110 JFI110 JPE110 JZA110 KIW110 KSS110 LCO110 LMK110 LWG110 MGC110 MPY110 MZU110 NJQ110 NTM110 ODI110 ONE110 OXA110 PGW110 PQS110 QAO110 QKK110 QUG110 REC110 RNY110 RXU110 SHQ110 SRM110 TBI110 TLE110 TVA110 UEW110 UOS110 UYO110 VIK110 VSG110 WCC110 WLY110 WVU120 M120 JI120 TE120 ADA120 AMW120 AWS120 BGO120 BQK120 CAG120 CKC120 CTY120 DDU120 DNQ120 DXM120 EHI120 ERE120 FBA120 FKW120 FUS120 GEO120 GOK120 GYG120 HIC120 HRY120 IBU120 ILQ120 IVM120 JFI120 JPE120 JZA120 KIW120 KSS120 LCO120 LMK120 LWG120 MGC120 MPY120 MZU120 NJQ120 NTM120 ODI120 ONE120 OXA120 PGW120 PQS120 QAO120 QKK120 QUG120 REC120 RNY120 RXU120 SHQ120 SRM120 TBI120 TLE120 TVA120 UEW120 UOS120 UYO120 VIK120 VSG120 WCC120 WLY120">
      <formula1>900</formula1>
    </dataValidation>
    <dataValidation type="list" allowBlank="1" showInputMessage="1" errorTitle="Ошибка" error="Выберите значение из списка" prompt="Выберите значение из списка" sqref="WLY109 JI167 TE167 ADA167 AMW167 AWS167 BGO167 BQK167 CAG167 CKC167 CTY167 DDU167 DNQ167 DXM167 EHI167 ERE167 FBA167 FKW167 FUS167 GEO167 GOK167 GYG167 HIC167 HRY167 IBU167 ILQ167 IVM167 JFI167 JPE167 JZA167 KIW167 KSS167 LCO167 LMK167 LWG167 MGC167 MPY167 MZU167 NJQ167 NTM167 ODI167 ONE167 OXA167 PGW167 PQS167 QAO167 QKK167 QUG167 REC167 RNY167 RXU167 SHQ167 SRM167 TBI167 TLE167 TVA167 UEW167 UOS167 UYO167 VIK167 VSG167 WCC167 WLY167 WVU167 WVU109 JI109 TE109 ADA109 AMW109 AWS109 BGO109 BQK109 CAG109 CKC109 CTY109 DDU109 DNQ109 DXM109 EHI109 ERE109 FBA109 FKW109 FUS109 GEO109 GOK109 GYG109 HIC109 HRY109 IBU109 ILQ109 IVM109 JFI109 JPE109 JZA109 KIW109 KSS109 LCO109 LMK109 LWG109 MGC109 MPY109 MZU109 NJQ109 NTM109 ODI109 ONE109 OXA109 PGW109 PQS109 QAO109 QKK109 QUG109 REC109 RNY109 RXU109 SHQ109 SRM109 TBI109 TLE109 TVA109 UEW109 UOS109 UYO109 VIK109 VSG109 WCC109">
      <formula1>kind_of_heat_transfer</formula1>
    </dataValidation>
    <dataValidation allowBlank="1" prompt="Для выбора выполните двойной щелчок левой клавиши мыши по соответствующей ячейке." sqref="JH93:JS93 TD93:TO93 ACZ93:ADK93 AMV93:ANG93 AWR93:AXC93 BGN93:BGY93 BQJ93:BQU93 CAF93:CAQ93 CKB93:CKM93 CTX93:CUI93 DDT93:DEE93 DNP93:DOA93 DXL93:DXW93 EHH93:EHS93 ERD93:ERO93 FAZ93:FBK93 FKV93:FLG93 FUR93:FVC93 GEN93:GEY93 GOJ93:GOU93 GYF93:GYQ93 HIB93:HIM93 HRX93:HSI93 IBT93:ICE93 ILP93:IMA93 IVL93:IVW93 JFH93:JFS93 JPD93:JPO93 JYZ93:JZK93 KIV93:KJG93 KSR93:KTC93 LCN93:LCY93 LMJ93:LMU93 LWF93:LWQ93 MGB93:MGM93 MPX93:MQI93 MZT93:NAE93 NJP93:NKA93 NTL93:NTW93 ODH93:ODS93 OND93:ONO93 OWZ93:OXK93 PGV93:PHG93 PQR93:PRC93 QAN93:QAY93 QKJ93:QKU93 QUF93:QUQ93 REB93:REM93 RNX93:ROI93 RXT93:RYE93 SHP93:SIA93 SRL93:SRW93 TBH93:TBS93 TLD93:TLO93 TUZ93:TVK93 UEV93:UFG93 UOR93:UPC93 UYN93:UYY93 VIJ93:VIU93 VSF93:VSQ93 WCB93:WCM93 WLX93:WMI93 WVT93:WWE93 JH133:JS139 TD133:TO139 ACZ133:ADK139 AMV133:ANG139 AWR133:AXC139 BGN133:BGY139 BQJ133:BQU139 CAF133:CAQ139 CKB133:CKM139 CTX133:CUI139 DDT133:DEE139 DNP133:DOA139 DXL133:DXW139 EHH133:EHS139 ERD133:ERO139 FAZ133:FBK139 FKV133:FLG139 FUR133:FVC139 GEN133:GEY139 GOJ133:GOU139 GYF133:GYQ139 HIB133:HIM139 HRX133:HSI139 IBT133:ICE139 ILP133:IMA139 IVL133:IVW139 JFH133:JFS139 JPD133:JPO139 JYZ133:JZK139 KIV133:KJG139 KSR133:KTC139 LCN133:LCY139 LMJ133:LMU139 LWF133:LWQ139 MGB133:MGM139 MPX133:MQI139 MZT133:NAE139 NJP133:NKA139 NTL133:NTW139 ODH133:ODS139 OND133:ONO139 OWZ133:OXK139 PGV133:PHG139 PQR133:PRC139 QAN133:QAY139 QKJ133:QKU139 QUF133:QUQ139 REB133:REM139 RNX133:ROI139 RXT133:RYE139 SHP133:SIA139 SRL133:SRW139 TBH133:TBS139 TLD133:TLO139 TUZ133:TVK139 UEV133:UFG139 UOR133:UPC139 UYN133:UYY139 VIJ133:VIU139 VSF133:VSQ139 WCB133:WCM139 WLX133:WMI139 WVT133:WWE139 JH151:JS157 TD151:TO157 ACZ151:ADK157 AMV151:ANG157 AWR151:AXC157 BGN151:BGY157 BQJ151:BQU157 CAF151:CAQ157 CKB151:CKM157 CTX151:CUI157 DDT151:DEE157 DNP151:DOA157 DXL151:DXW157 EHH151:EHS157 ERD151:ERO157 FAZ151:FBK157 FKV151:FLG157 FUR151:FVC157 GEN151:GEY157 GOJ151:GOU157 GYF151:GYQ157 HIB151:HIM157 HRX151:HSI157 IBT151:ICE157 ILP151:IMA157 IVL151:IVW157 JFH151:JFS157 JPD151:JPO157 JYZ151:JZK157 KIV151:KJG157 KSR151:KTC157 LCN151:LCY157 LMJ151:LMU157 LWF151:LWQ157 MGB151:MGM157 MPX151:MQI157 MZT151:NAE157 NJP151:NKA157 NTL151:NTW157 ODH151:ODS157 OND151:ONO157 OWZ151:OXK157 PGV151:PHG157 PQR151:PRC157 QAN151:QAY157 QKJ151:QKU157 QUF151:QUQ157 REB151:REM157 RNX151:ROI157 RXT151:RYE157 SHP151:SIA157 SRL151:SRW157 TBH151:TBS157 TLD151:TLO157 TUZ151:TVK157 UEV151:UFG157 UOR151:UPC157 UYN151:UYY157 VIJ151:VIU157 VSF151:VSQ157 WCB151:WCM157 WLX151:WMI157 WVT151:WWE157 L175:U175 JH116:JX119 TD116:TT119 ACZ116:ADP119 AMV116:ANL119 AWR116:AXH119 BGN116:BHD119 BQJ116:BQZ119 CAF116:CAV119 CKB116:CKR119 CTX116:CUN119 DDT116:DEJ119 DNP116:DOF119 DXL116:DYB119 EHH116:EHX119 ERD116:ERT119 FAZ116:FBP119 FKV116:FLL119 FUR116:FVH119 GEN116:GFD119 GOJ116:GOZ119 GYF116:GYV119 HIB116:HIR119 HRX116:HSN119 IBT116:ICJ119 ILP116:IMF119 IVL116:IWB119 JFH116:JFX119 JPD116:JPT119 JYZ116:JZP119 KIV116:KJL119 KSR116:KTH119 LCN116:LDD119 LMJ116:LMZ119 LWF116:LWV119 MGB116:MGR119 MPX116:MQN119 MZT116:NAJ119 NJP116:NKF119 NTL116:NUB119 ODH116:ODX119 OND116:ONT119 OWZ116:OXP119 PGV116:PHL119 PQR116:PRH119 QAN116:QBD119 QKJ116:QKZ119 QUF116:QUV119 REB116:RER119 RNX116:RON119 RXT116:RYJ119 SHP116:SIF119 SRL116:SSB119 TBH116:TBX119 TLD116:TLT119 TUZ116:TVP119 UEV116:UFL119 UOR116:UPH119 UYN116:UZD119 VIJ116:VIZ119 VSF116:VSV119 WCB116:WCR119 WLX116:WMN119 WVT116:WWJ119 JH112:JX114 TD112:TT114 ACZ112:ADP114 AMV112:ANL114 AWR112:AXH114 BGN112:BHD114 BQJ112:BQZ114 CAF112:CAV114 CKB112:CKR114 CTX112:CUN114 DDT112:DEJ114 DNP112:DOF114 DXL112:DYB114 EHH112:EHX114 ERD112:ERT114 FAZ112:FBP114 FKV112:FLL114 FUR112:FVH114 GEN112:GFD114 GOJ112:GOZ114 GYF112:GYV114 HIB112:HIR114 HRX112:HSN114 IBT112:ICJ114 ILP112:IMF114 IVL112:IWB114 JFH112:JFX114 JPD112:JPT114 JYZ112:JZP114 KIV112:KJL114 KSR112:KTH114 LCN112:LDD114 LMJ112:LMZ114 LWF112:LWV114 MGB112:MGR114 MPX112:MQN114 MZT112:NAJ114 NJP112:NKF114 NTL112:NUB114 ODH112:ODX114 OND112:ONT114 OWZ112:OXP114 PGV112:PHL114 PQR112:PRH114 QAN112:QBD114 QKJ112:QKZ114 QUF112:QUV114 REB112:RER114 RNX112:RON114 RXT112:RYJ114 SHP112:SIF114 SRL112:SSB114 TBH112:TBX114 TLD112:TLT114 TUZ112:TVP114 UEV112:UFL114 UOR112:UPH114 UYN112:UZD114 VIJ112:VIZ114 VSF112:VSV114 WCB112:WCR114 WLX112:WMN114 WVT112:WWJ114 WVT185:WWF189 JH185:JT189 TD185:TP189 ACZ185:ADL189 AMV185:ANH189 AWR185:AXD189 BGN185:BGZ189 BQJ185:BQV189 CAF185:CAR189 CKB185:CKN189 CTX185:CUJ189 DDT185:DEF189 DNP185:DOB189 DXL185:DXX189 EHH185:EHT189 ERD185:ERP189 FAZ185:FBL189 FKV185:FLH189 FUR185:FVD189 GEN185:GEZ189 GOJ185:GOV189 GYF185:GYR189 HIB185:HIN189 HRX185:HSJ189 IBT185:ICF189 ILP185:IMB189 IVL185:IVX189 JFH185:JFT189 JPD185:JPP189 JYZ185:JZL189 KIV185:KJH189 KSR185:KTD189 LCN185:LCZ189 LMJ185:LMV189 LWF185:LWR189 MGB185:MGN189 MPX185:MQJ189 MZT185:NAF189 NJP185:NKB189 NTL185:NTX189 ODH185:ODT189 OND185:ONP189 OWZ185:OXL189 PGV185:PHH189 PQR185:PRD189 QAN185:QAZ189 QKJ185:QKV189 QUF185:QUR189 REB185:REN189 RNX185:ROJ189 RXT185:RYF189 SHP185:SIB189 SRL185:SRX189 TBH185:TBT189 TLD185:TLP189 TUZ185:TVL189 UEV185:UFH189 UOR185:UPD189 UYN185:UYZ189 VIJ185:VIV189 VSF185:VSR189 WCB185:WCN189 WLX185:WMJ189 L100:W100 TD201:TY205 ACZ201:ADU205 JH201:KC205 AWR201:AXM205 AMV201:ANQ205 BGN201:BHI205 WVT201:WWO205 BQJ201:BRE205 WLX201:WMS205 WCB201:WCW205 VSF201:VTA205 VIJ201:VJE205 UYN201:UZI205 UOR201:UPM205 UEV201:UFQ205 TUZ201:TVU205 TLD201:TLY205 TBH201:TCC205 SRL201:SSG205 SHP201:SIK205 RXT201:RYO205 RNX201:ROS205 REB201:REW205 QUF201:QVA205 QKJ201:QLE205 QAN201:QBI205 PQR201:PRM205 PGV201:PHQ205 OWZ201:OXU205 OND201:ONY205 ODH201:OEC205 NTL201:NUG205 NJP201:NKK205 MZT201:NAO205 MPX201:MQS205 MGB201:MGW205 LWF201:LXA205 LMJ201:LNE205 LCN201:LDI205 KSR201:KTM205 KIV201:KJQ205 JYZ201:JZU205 JPD201:JPY205 JFH201:JGC205 IVL201:IWG205 ILP201:IMK205 IBT201:ICO205 HRX201:HSS205 HIB201:HIW205 GYF201:GZA205 GOJ201:GPE205 GEN201:GFI205 FUR201:FVM205 FKV201:FLQ205 FAZ201:FBU205 ERD201:ERY205 EHH201:EIC205 DXL201:DYG205 DNP201:DOK205 DDT201:DEO205 CTX201:CUS205 CKB201:CKW205 CAF201:CBA205 WVT169:WWE175 WLX169:WMI175 WCB169:WCM175 VSF169:VSQ175 VIJ169:VIU175 UYN169:UYY175 UOR169:UPC175 UEV169:UFG175 TUZ169:TVK175 TLD169:TLO175 TBH169:TBS175 SRL169:SRW175 SHP169:SIA175 RXT169:RYE175 RNX169:ROI175 REB169:REM175 QUF169:QUQ175 QKJ169:QKU175 QAN169:QAY175 PQR169:PRC175 PGV169:PHG175 OWZ169:OXK175 OND169:ONO175 ODH169:ODS175 NTL169:NTW175 NJP169:NKA175 MZT169:NAE175 MPX169:MQI175 MGB169:MGM175 LWF169:LWQ175 LMJ169:LMU175 LCN169:LCY175 KSR169:KTC175 KIV169:KJG175 JYZ169:JZK175 JPD169:JPO175 JFH169:JFS175 IVL169:IVW175 ILP169:IMA175 IBT169:ICE175 HRX169:HSI175 HIB169:HIM175 GYF169:GYQ175 GOJ169:GOU175 GEN169:GEY175 FUR169:FVC175 FKV169:FLG175 FAZ169:FBK175 ERD169:ERO175 EHH169:EHS175 DXL169:DXW175 DNP169:DOA175 DDT169:DEE175 CTX169:CUI175 CKB169:CKM175 CAF169:CAQ175 BQJ169:BQU175 BGN169:BGY175 AWR169:AXC175 AMV169:ANG175 ACZ169:ADK175 TD169:TO175 JH169:JS175 WVT96:WWE98 WVT99:WWE100 WLX96:WMI98 WLX99:WMI100 WCB96:WCM98 WCB99:WCM100 VSF96:VSQ98 VSF99:VSQ100 VIJ96:VIU98 VIJ99:VIU100 UYN96:UYY98 UYN99:UYY100 UOR96:UPC98 UOR99:UPC100 UEV96:UFG98 UEV99:UFG100 TUZ96:TVK98 TUZ99:TVK100 TLD96:TLO98 TLD99:TLO100 TBH96:TBS98 TBH99:TBS100 SRL96:SRW98 SRL99:SRW100 SHP96:SIA98 SHP99:SIA100 RXT96:RYE98 RXT99:RYE100 RNX96:ROI98 RNX99:ROI100 REB96:REM98 REB99:REM100 QUF96:QUQ98 QUF99:QUQ100 QKJ96:QKU98 QKJ99:QKU100 QAN96:QAY98 QAN99:QAY100 PQR96:PRC98 PQR99:PRC100 PGV96:PHG98 PGV99:PHG100 OWZ96:OXK98 OWZ99:OXK100 OND96:ONO98 OND99:ONO100 ODH96:ODS98 ODH99:ODS100 NTL96:NTW98 NTL99:NTW100 NJP96:NKA98 NJP99:NKA100 MZT96:NAE98 MZT99:NAE100 MPX96:MQI98 MPX99:MQI100 MGB96:MGM98 MGB99:MGM100 LWF96:LWQ98 LWF99:LWQ100 LMJ96:LMU98 LMJ99:LMU100 LCN96:LCY98 LCN99:LCY100 KSR96:KTC98 KSR99:KTC100 KIV96:KJG98 KIV99:KJG100 JYZ96:JZK98 JYZ99:JZK100 JPD96:JPO98 JPD99:JPO100 JFH96:JFS98 JFH99:JFS100 IVL96:IVW98 IVL99:IVW100 ILP96:IMA98 ILP99:IMA100 IBT96:ICE98 IBT99:ICE100 HRX96:HSI98 HRX99:HSI100 HIB96:HIM98 HIB99:HIM100 GYF96:GYQ98 GYF99:GYQ100 GOJ96:GOU98 GOJ99:GOU100 GEN96:GEY98 GEN99:GEY100 FUR96:FVC98 FUR99:FVC100 FKV96:FLG98 FKV99:FLG100 FAZ96:FBK98 FAZ99:FBK100 ERD96:ERO98 ERD99:ERO100 EHH96:EHS98 EHH99:EHS100 DXL96:DXW98 DXL99:DXW100 DNP96:DOA98 DNP99:DOA100 DDT96:DEE98 DDT99:DEE100 CTX96:CUI98 CTX99:CUI100 CKB96:CKM98 CKB99:CKM100 CAF96:CAQ98 CAF99:CAQ100 BQJ96:BQU98 BQJ99:BQU100 BGN96:BGY98 BGN99:BGY100 AWR96:AXC98 AWR99:AXC100 AMV96:ANG98 AMV99:ANG100 ACZ96:ADK98 ACZ99:ADK100 TD96:TO98 TD99:TO100 JH96:JS98 JH99:JS100"/>
    <dataValidation type="textLength" operator="lessThanOrEqual" allowBlank="1" showErrorMessage="1" errorTitle="Ошибка" error="Допускается ввод не более 900 символов!" sqref="M197 JI197 TE197 ADA197 AMW197 AWS197 BGO197 BQK197 CAG197 CKC197 CTY197 DDU197 DNQ197 DXM197 EHI197 ERE197 FBA197 FKW197 FUS197 GEO197 GOK197 GYG197 HIC197 HRY197 IBU197 ILQ197 IVM197 JFI197 JPE197 JZA197 KIW197 KSS197 LCO197 LMK197 LWG197 MGC197 MPY197 MZU197 NJQ197 NTM197 ODI197 ONE197 OXA197 PGW197 PQS197 QAO197 QKK197 QUG197 REC197 RNY197 RXU197 SHQ197 SRM197 TBI197 TLE197 TVA197 UEW197 UOS197 UYO197 VIK197 VSG197 WCC197 WLY197 WVU197">
      <formula1>900</formula1>
    </dataValidation>
    <dataValidation type="textLength" operator="lessThanOrEqual" allowBlank="1" showInputMessage="1" showErrorMessage="1" errorTitle="Ошибка" error="Допускается ввод не более 900 символов!" prompt="Укажите заявителя" sqref="M183 JI183 TE183 ADA183 AMW183 AWS183 BGO183 BQK183 CAG183 CKC183 CTY183 DDU183 DNQ183 DXM183 EHI183 ERE183 FBA183 FKW183 FUS183 GEO183 GOK183 GYG183 HIC183 HRY183 IBU183 ILQ183 IVM183 JFI183 JPE183 JZA183 KIW183 KSS183 LCO183 LMK183 LWG183 MGC183 MPY183 MZU183 NJQ183 NTM183 ODI183 ONE183 OXA183 PGW183 PQS183 QAO183 QKK183 QUG183 REC183 RNY183 RXU183 SHQ183 SRM183 TBI183 TLE183 TVA183 UEW183 UOS183 UYO183 VIK183 VSG183 WCC183 WLY183 WVU183">
      <formula1>900</formula1>
    </dataValidation>
    <dataValidation type="list" allowBlank="1" showInputMessage="1" showErrorMessage="1" errorTitle="Ошибка" error="Выберите значение из списка" prompt="Выберите значение из списка" sqref="Q207:Q209">
      <formula1>kind_of_load4</formula1>
    </dataValidation>
    <dataValidation type="list" allowBlank="1" showInputMessage="1" showErrorMessage="1" errorTitle="Ошибка" error="Выберите значение из списка" prompt="Выберите значение из списка" sqref="U207:U208 U211:U212">
      <formula1>kind_of_nets</formula1>
    </dataValidation>
    <dataValidation type="list" allowBlank="1" showInputMessage="1" showErrorMessage="1" errorTitle="Ошибка" error="Выберите значение из списка" prompt="Выберите значение из списка" sqref="Y207 Y211">
      <formula1>kind_of_diameters</formula1>
    </dataValidation>
    <dataValidation type="list" allowBlank="1" showInputMessage="1" showErrorMessage="1" errorTitle="Ошибка" error="Выберите значение из списка" prompt="Выберите значение из списка" sqref="O36:V36 O54:V54 O72:V72 O130:V130 O148:V148 O225:V225 O243:V243 O166 O90">
      <formula1>kind_of_cons</formula1>
    </dataValidation>
    <dataValidation type="decimal" allowBlank="1" showErrorMessage="1" errorTitle="Ошибка" error="Допускается ввод только действительных чисел!" sqref="O244">
      <formula1>-9.99999999999999E+23</formula1>
      <formula2>9.99999999999999E+23</formula2>
    </dataValidation>
  </dataValidations>
  <pageMargins left="0.75" right="0.75" top="1" bottom="1" header="0.5" footer="0.5"/>
  <pageSetup paperSize="9" orientation="portrait" horizontalDpi="200" verticalDpi="200"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EHSHEET">
    <tabColor indexed="47"/>
  </sheetPr>
  <dimension ref="A1:BC87"/>
  <sheetViews>
    <sheetView showGridLines="0" zoomScaleNormal="100" workbookViewId="0"/>
  </sheetViews>
  <sheetFormatPr defaultRowHeight="11.25"/>
  <cols>
    <col min="1" max="1" width="32.5703125" style="7" customWidth="1"/>
    <col min="2" max="2" width="9.140625" style="142"/>
    <col min="3" max="3" width="9.140625" style="145"/>
    <col min="4" max="4" width="26.5703125" style="145" customWidth="1"/>
    <col min="5" max="6" width="26.5703125" style="82" customWidth="1"/>
    <col min="7" max="7" width="31.42578125" style="82" customWidth="1"/>
    <col min="8" max="8" width="40.85546875" style="82" customWidth="1"/>
    <col min="9" max="9" width="14.5703125" style="82" customWidth="1"/>
    <col min="10" max="10" width="26.85546875" style="82" customWidth="1"/>
    <col min="11" max="11" width="50" style="82" customWidth="1"/>
    <col min="12" max="13" width="10.7109375" style="82" customWidth="1"/>
    <col min="14" max="14" width="55.140625" style="82" customWidth="1"/>
    <col min="15" max="15" width="31.85546875" style="82" customWidth="1"/>
    <col min="16" max="16" width="23.85546875" style="82" customWidth="1"/>
    <col min="17" max="17" width="46.5703125" style="82" customWidth="1"/>
    <col min="18" max="18" width="24" style="82" bestFit="1" customWidth="1"/>
    <col min="19" max="19" width="20.5703125" style="82" customWidth="1"/>
    <col min="20" max="20" width="22" style="82" customWidth="1"/>
    <col min="21" max="22" width="26.42578125" style="82" customWidth="1"/>
    <col min="23" max="23" width="8.28515625" style="82" hidden="1" customWidth="1"/>
    <col min="24" max="24" width="59.7109375" style="82" customWidth="1"/>
    <col min="25" max="25" width="49.140625" style="82" customWidth="1"/>
    <col min="26" max="26" width="11.140625" style="82" customWidth="1"/>
    <col min="27" max="30" width="29" style="82" customWidth="1"/>
    <col min="31" max="31" width="9.140625" style="82"/>
    <col min="32" max="32" width="34.7109375" style="82" customWidth="1"/>
    <col min="33" max="33" width="9.140625" style="82"/>
    <col min="34" max="35" width="34.42578125" style="82" customWidth="1"/>
    <col min="36" max="36" width="9.140625" style="82"/>
    <col min="37" max="37" width="24.5703125" style="82" customWidth="1"/>
    <col min="38" max="38" width="9.140625" style="82"/>
    <col min="39" max="39" width="26.140625" style="82" customWidth="1"/>
    <col min="40" max="40" width="1.7109375" style="82" customWidth="1"/>
    <col min="41" max="41" width="9.140625" style="82"/>
    <col min="42" max="43" width="47.85546875" style="82" customWidth="1"/>
    <col min="44" max="44" width="1.7109375" style="82" customWidth="1"/>
    <col min="45" max="45" width="21.42578125" style="82" customWidth="1"/>
    <col min="46" max="46" width="1.7109375" style="82" customWidth="1"/>
    <col min="47" max="47" width="31.28515625" style="82" bestFit="1" customWidth="1"/>
    <col min="48" max="48" width="1.7109375" style="82" customWidth="1"/>
    <col min="49" max="50" width="9.140625" style="406"/>
    <col min="51" max="51" width="3.7109375" style="82" customWidth="1"/>
    <col min="52" max="52" width="20" style="82" customWidth="1"/>
    <col min="53" max="53" width="42.85546875" style="82" bestFit="1" customWidth="1"/>
    <col min="54" max="54" width="3.7109375" style="82" customWidth="1"/>
    <col min="55" max="55" width="55" style="82" customWidth="1"/>
    <col min="56" max="16384" width="9.140625" style="82"/>
  </cols>
  <sheetData>
    <row r="1" spans="1:55" s="141" customFormat="1" ht="43.5" customHeight="1">
      <c r="A1" s="148" t="s">
        <v>67</v>
      </c>
      <c r="B1" s="148" t="s">
        <v>362</v>
      </c>
      <c r="C1" s="148" t="s">
        <v>86</v>
      </c>
      <c r="D1" s="148" t="s">
        <v>83</v>
      </c>
      <c r="E1" s="148" t="s">
        <v>185</v>
      </c>
      <c r="F1" s="148" t="s">
        <v>225</v>
      </c>
      <c r="G1" s="148" t="s">
        <v>202</v>
      </c>
      <c r="H1" s="148" t="s">
        <v>206</v>
      </c>
      <c r="I1" s="148" t="s">
        <v>224</v>
      </c>
      <c r="J1" s="148" t="s">
        <v>241</v>
      </c>
      <c r="K1" s="148" t="s">
        <v>245</v>
      </c>
      <c r="L1" s="148"/>
      <c r="M1" s="148"/>
      <c r="N1" s="99" t="s">
        <v>281</v>
      </c>
      <c r="O1" s="148" t="s">
        <v>272</v>
      </c>
      <c r="P1" s="148" t="s">
        <v>296</v>
      </c>
      <c r="Q1" s="148" t="s">
        <v>340</v>
      </c>
      <c r="R1" s="148" t="s">
        <v>21</v>
      </c>
      <c r="S1" s="148" t="s">
        <v>29</v>
      </c>
      <c r="T1" s="161" t="s">
        <v>35</v>
      </c>
      <c r="U1" s="161" t="s">
        <v>40</v>
      </c>
      <c r="V1" s="456"/>
      <c r="W1" s="457" t="s">
        <v>325</v>
      </c>
      <c r="X1" s="405" t="s">
        <v>294</v>
      </c>
      <c r="Y1" s="405" t="s">
        <v>308</v>
      </c>
      <c r="Z1" s="148"/>
      <c r="AA1" s="207" t="s">
        <v>363</v>
      </c>
      <c r="AB1" s="207"/>
      <c r="AC1" s="207" t="s">
        <v>364</v>
      </c>
      <c r="AD1" s="207"/>
      <c r="AF1" s="161" t="s">
        <v>337</v>
      </c>
      <c r="AH1" s="148" t="s">
        <v>338</v>
      </c>
      <c r="AI1" s="148" t="s">
        <v>339</v>
      </c>
      <c r="AK1" s="148" t="s">
        <v>354</v>
      </c>
      <c r="AM1" s="148" t="s">
        <v>355</v>
      </c>
      <c r="AP1" s="148" t="s">
        <v>371</v>
      </c>
      <c r="AQ1" s="148" t="s">
        <v>370</v>
      </c>
      <c r="AS1" s="405" t="s">
        <v>376</v>
      </c>
      <c r="AU1" s="161" t="s">
        <v>384</v>
      </c>
      <c r="AW1" s="407" t="s">
        <v>548</v>
      </c>
      <c r="AX1" s="407" t="s">
        <v>549</v>
      </c>
      <c r="AZ1" s="1322" t="s">
        <v>581</v>
      </c>
      <c r="BA1" s="1322"/>
      <c r="BC1" s="825" t="s">
        <v>724</v>
      </c>
    </row>
    <row r="2" spans="1:55" ht="90">
      <c r="A2" s="6" t="s">
        <v>101</v>
      </c>
      <c r="B2" s="44">
        <v>2000</v>
      </c>
      <c r="C2" s="44">
        <v>2013</v>
      </c>
      <c r="D2" s="44" t="s">
        <v>84</v>
      </c>
      <c r="E2" s="143" t="s">
        <v>186</v>
      </c>
      <c r="F2" s="143" t="s">
        <v>226</v>
      </c>
      <c r="G2" s="143" t="s">
        <v>200</v>
      </c>
      <c r="H2" s="143" t="s">
        <v>204</v>
      </c>
      <c r="I2" s="143" t="s">
        <v>93</v>
      </c>
      <c r="J2" s="143" t="s">
        <v>242</v>
      </c>
      <c r="K2" s="144" t="s">
        <v>246</v>
      </c>
      <c r="L2" s="178" t="s">
        <v>246</v>
      </c>
      <c r="M2" s="144">
        <v>1</v>
      </c>
      <c r="N2" s="656" t="s">
        <v>285</v>
      </c>
      <c r="O2" s="526" t="s">
        <v>642</v>
      </c>
      <c r="P2" s="660" t="s">
        <v>42</v>
      </c>
      <c r="Q2" s="180" t="s">
        <v>3</v>
      </c>
      <c r="R2" s="183" t="s">
        <v>24</v>
      </c>
      <c r="S2" s="181" t="s">
        <v>26</v>
      </c>
      <c r="T2" s="182" t="s">
        <v>30</v>
      </c>
      <c r="U2" s="178" t="s">
        <v>36</v>
      </c>
      <c r="V2" s="1037">
        <v>1</v>
      </c>
      <c r="W2" s="458"/>
      <c r="X2" s="459" t="s">
        <v>612</v>
      </c>
      <c r="Y2" s="44" t="s">
        <v>637</v>
      </c>
      <c r="Z2" s="160"/>
      <c r="AA2" s="751" t="s">
        <v>717</v>
      </c>
      <c r="AB2" s="753" t="s">
        <v>717</v>
      </c>
      <c r="AC2" s="44" t="s">
        <v>310</v>
      </c>
      <c r="AD2" s="209" t="s">
        <v>310</v>
      </c>
      <c r="AF2" s="45" t="s">
        <v>36</v>
      </c>
      <c r="AH2" s="143" t="s">
        <v>342</v>
      </c>
      <c r="AI2" s="143" t="s">
        <v>342</v>
      </c>
      <c r="AK2" s="143" t="s">
        <v>346</v>
      </c>
      <c r="AM2" s="143" t="s">
        <v>356</v>
      </c>
      <c r="AP2" s="1123" t="s">
        <v>612</v>
      </c>
      <c r="AQ2" s="1033" t="s">
        <v>770</v>
      </c>
      <c r="AS2" s="44" t="s">
        <v>374</v>
      </c>
      <c r="AU2" s="45" t="s">
        <v>377</v>
      </c>
      <c r="AW2" s="408" t="s">
        <v>550</v>
      </c>
      <c r="AX2" s="409" t="s">
        <v>550</v>
      </c>
      <c r="AZ2" s="444" t="s">
        <v>582</v>
      </c>
      <c r="BA2" s="445" t="s">
        <v>583</v>
      </c>
      <c r="BC2" s="802" t="s">
        <v>725</v>
      </c>
    </row>
    <row r="3" spans="1:55" ht="101.25">
      <c r="A3" s="6" t="s">
        <v>102</v>
      </c>
      <c r="B3" s="44">
        <v>2001</v>
      </c>
      <c r="C3" s="44">
        <v>2014</v>
      </c>
      <c r="D3" s="44" t="s">
        <v>85</v>
      </c>
      <c r="E3" s="143" t="s">
        <v>187</v>
      </c>
      <c r="F3" s="143" t="s">
        <v>227</v>
      </c>
      <c r="G3" s="143" t="s">
        <v>201</v>
      </c>
      <c r="H3" s="143" t="s">
        <v>205</v>
      </c>
      <c r="I3" s="143" t="s">
        <v>49</v>
      </c>
      <c r="J3" s="143" t="s">
        <v>282</v>
      </c>
      <c r="K3" s="144" t="s">
        <v>248</v>
      </c>
      <c r="L3" s="144" t="s">
        <v>248</v>
      </c>
      <c r="M3" s="144">
        <v>2</v>
      </c>
      <c r="N3" s="656" t="s">
        <v>259</v>
      </c>
      <c r="O3" s="526" t="s">
        <v>643</v>
      </c>
      <c r="P3" s="660" t="s">
        <v>43</v>
      </c>
      <c r="Q3" s="180" t="s">
        <v>301</v>
      </c>
      <c r="R3" s="179" t="s">
        <v>303</v>
      </c>
      <c r="S3" s="181" t="s">
        <v>27</v>
      </c>
      <c r="T3" s="182" t="s">
        <v>31</v>
      </c>
      <c r="U3" s="178" t="s">
        <v>37</v>
      </c>
      <c r="V3" s="1037">
        <v>2</v>
      </c>
      <c r="W3" s="458"/>
      <c r="X3" s="459" t="s">
        <v>770</v>
      </c>
      <c r="Y3" s="44" t="s">
        <v>637</v>
      </c>
      <c r="Z3" s="160"/>
      <c r="AA3" s="751" t="s">
        <v>718</v>
      </c>
      <c r="AB3" s="753" t="s">
        <v>718</v>
      </c>
      <c r="AC3" s="44" t="s">
        <v>311</v>
      </c>
      <c r="AD3" s="209" t="s">
        <v>311</v>
      </c>
      <c r="AF3" s="45" t="s">
        <v>37</v>
      </c>
      <c r="AH3" s="143" t="s">
        <v>365</v>
      </c>
      <c r="AI3" s="143" t="s">
        <v>344</v>
      </c>
      <c r="AK3" s="143" t="s">
        <v>347</v>
      </c>
      <c r="AM3" s="143" t="s">
        <v>357</v>
      </c>
      <c r="AP3" s="1123" t="s">
        <v>771</v>
      </c>
      <c r="AQ3" s="1033" t="s">
        <v>613</v>
      </c>
      <c r="AS3" s="44" t="s">
        <v>375</v>
      </c>
      <c r="AU3" s="45" t="s">
        <v>378</v>
      </c>
      <c r="AW3" s="408" t="s">
        <v>551</v>
      </c>
      <c r="AX3" s="409" t="s">
        <v>551</v>
      </c>
      <c r="AZ3" s="146" t="s">
        <v>653</v>
      </c>
      <c r="BA3" s="179" t="s">
        <v>652</v>
      </c>
      <c r="BC3" s="802" t="s">
        <v>726</v>
      </c>
    </row>
    <row r="4" spans="1:55" ht="101.25">
      <c r="A4" s="6" t="s">
        <v>103</v>
      </c>
      <c r="B4" s="44">
        <v>2002</v>
      </c>
      <c r="C4" s="44">
        <v>2015</v>
      </c>
      <c r="E4" s="143" t="s">
        <v>188</v>
      </c>
      <c r="F4" s="143" t="s">
        <v>228</v>
      </c>
      <c r="H4" s="143" t="s">
        <v>2</v>
      </c>
      <c r="I4" s="143" t="s">
        <v>50</v>
      </c>
      <c r="J4" s="143" t="s">
        <v>283</v>
      </c>
      <c r="K4" s="144" t="s">
        <v>249</v>
      </c>
      <c r="L4" s="144" t="s">
        <v>249</v>
      </c>
      <c r="M4" s="144">
        <v>3</v>
      </c>
      <c r="N4" s="656" t="s">
        <v>286</v>
      </c>
      <c r="O4" s="543" t="s">
        <v>644</v>
      </c>
      <c r="Q4" s="180" t="s">
        <v>23</v>
      </c>
      <c r="R4" s="179" t="s">
        <v>773</v>
      </c>
      <c r="S4" s="181" t="s">
        <v>28</v>
      </c>
      <c r="T4" s="182" t="s">
        <v>32</v>
      </c>
      <c r="U4" s="178" t="s">
        <v>38</v>
      </c>
      <c r="V4" s="1037">
        <v>3</v>
      </c>
      <c r="W4" s="458"/>
      <c r="X4" s="459" t="s">
        <v>761</v>
      </c>
      <c r="Y4" s="751" t="s">
        <v>637</v>
      </c>
      <c r="Z4" s="208"/>
      <c r="AC4" s="44" t="s">
        <v>312</v>
      </c>
      <c r="AD4" s="209" t="s">
        <v>312</v>
      </c>
      <c r="AF4" s="45" t="s">
        <v>38</v>
      </c>
      <c r="AH4" s="45" t="s">
        <v>368</v>
      </c>
      <c r="AK4" s="143" t="s">
        <v>348</v>
      </c>
      <c r="AM4" s="143" t="s">
        <v>358</v>
      </c>
      <c r="AP4" s="1123" t="s">
        <v>770</v>
      </c>
      <c r="AQ4" s="1033" t="s">
        <v>614</v>
      </c>
      <c r="AS4" s="44" t="s">
        <v>345</v>
      </c>
      <c r="AU4" s="45" t="s">
        <v>379</v>
      </c>
      <c r="AW4" s="408" t="s">
        <v>552</v>
      </c>
      <c r="AX4" s="409" t="s">
        <v>552</v>
      </c>
      <c r="AZ4" s="146" t="s">
        <v>663</v>
      </c>
      <c r="BA4" s="179" t="s">
        <v>662</v>
      </c>
      <c r="BC4" s="802" t="s">
        <v>727</v>
      </c>
    </row>
    <row r="5" spans="1:55" ht="33.75">
      <c r="A5" s="6" t="s">
        <v>104</v>
      </c>
      <c r="B5" s="44">
        <v>2003</v>
      </c>
      <c r="C5" s="44">
        <v>2016</v>
      </c>
      <c r="E5" s="143" t="s">
        <v>189</v>
      </c>
      <c r="F5" s="143" t="s">
        <v>229</v>
      </c>
      <c r="I5" s="143" t="s">
        <v>51</v>
      </c>
      <c r="K5" s="144" t="s">
        <v>247</v>
      </c>
      <c r="L5" s="144" t="s">
        <v>247</v>
      </c>
      <c r="M5" s="144">
        <v>4</v>
      </c>
      <c r="N5" s="657" t="s">
        <v>287</v>
      </c>
      <c r="O5" s="543" t="s">
        <v>645</v>
      </c>
      <c r="Q5" s="180" t="s">
        <v>302</v>
      </c>
      <c r="R5" s="179" t="s">
        <v>304</v>
      </c>
      <c r="T5" s="45" t="s">
        <v>33</v>
      </c>
      <c r="U5" s="178" t="s">
        <v>39</v>
      </c>
      <c r="V5" s="1037">
        <v>4</v>
      </c>
      <c r="W5" s="458"/>
      <c r="X5" s="459" t="s">
        <v>613</v>
      </c>
      <c r="Y5" s="751" t="s">
        <v>661</v>
      </c>
      <c r="Z5" s="208">
        <v>1</v>
      </c>
      <c r="AF5" s="45" t="s">
        <v>327</v>
      </c>
      <c r="AH5" s="143" t="s">
        <v>366</v>
      </c>
      <c r="AK5" s="143" t="s">
        <v>349</v>
      </c>
      <c r="AM5" s="143" t="s">
        <v>359</v>
      </c>
      <c r="AP5" s="1123" t="s">
        <v>613</v>
      </c>
      <c r="AQ5" s="1033" t="s">
        <v>761</v>
      </c>
      <c r="AU5" s="45" t="s">
        <v>380</v>
      </c>
      <c r="AW5" s="408" t="s">
        <v>553</v>
      </c>
      <c r="AX5" s="409" t="s">
        <v>553</v>
      </c>
      <c r="AZ5" s="544" t="s">
        <v>664</v>
      </c>
      <c r="BA5" s="568" t="s">
        <v>670</v>
      </c>
      <c r="BC5" s="802" t="s">
        <v>728</v>
      </c>
    </row>
    <row r="6" spans="1:55" ht="45">
      <c r="A6" s="6" t="s">
        <v>105</v>
      </c>
      <c r="B6" s="44">
        <v>2004</v>
      </c>
      <c r="C6" s="44">
        <v>2017</v>
      </c>
      <c r="E6" s="143" t="s">
        <v>190</v>
      </c>
      <c r="F6" s="147"/>
      <c r="G6" s="148" t="s">
        <v>291</v>
      </c>
      <c r="H6" s="148" t="s">
        <v>258</v>
      </c>
      <c r="I6" s="143" t="s">
        <v>68</v>
      </c>
      <c r="J6" s="148" t="s">
        <v>264</v>
      </c>
      <c r="N6" s="657" t="s">
        <v>288</v>
      </c>
      <c r="O6" s="543" t="s">
        <v>646</v>
      </c>
      <c r="R6" s="179" t="s">
        <v>3</v>
      </c>
      <c r="T6" s="45" t="s">
        <v>34</v>
      </c>
      <c r="U6" s="178" t="s">
        <v>327</v>
      </c>
      <c r="V6" s="1037">
        <v>5</v>
      </c>
      <c r="W6" s="458"/>
      <c r="X6" s="751" t="s">
        <v>614</v>
      </c>
      <c r="Y6" s="751" t="s">
        <v>671</v>
      </c>
      <c r="Z6" s="208"/>
      <c r="AA6" s="219"/>
      <c r="AH6" s="143" t="s">
        <v>367</v>
      </c>
      <c r="AK6" s="143" t="s">
        <v>350</v>
      </c>
      <c r="AM6" s="143" t="s">
        <v>360</v>
      </c>
      <c r="AP6" s="1123" t="s">
        <v>614</v>
      </c>
      <c r="AQ6" s="1033" t="s">
        <v>615</v>
      </c>
      <c r="AU6" s="220" t="s">
        <v>381</v>
      </c>
      <c r="AW6" s="408" t="s">
        <v>554</v>
      </c>
      <c r="AX6" s="409" t="s">
        <v>554</v>
      </c>
      <c r="AZ6" s="544" t="s">
        <v>665</v>
      </c>
      <c r="BA6" s="568" t="s">
        <v>675</v>
      </c>
    </row>
    <row r="7" spans="1:55" ht="33.75">
      <c r="A7" s="6" t="s">
        <v>106</v>
      </c>
      <c r="B7" s="44">
        <v>2005</v>
      </c>
      <c r="E7" s="143" t="s">
        <v>191</v>
      </c>
      <c r="F7" s="147"/>
      <c r="G7" s="143" t="s">
        <v>255</v>
      </c>
      <c r="H7" s="143" t="s">
        <v>257</v>
      </c>
      <c r="I7" s="143" t="s">
        <v>69</v>
      </c>
      <c r="J7" s="143" t="s">
        <v>284</v>
      </c>
      <c r="N7" s="658" t="s">
        <v>289</v>
      </c>
      <c r="O7" s="543" t="s">
        <v>647</v>
      </c>
      <c r="U7" s="178" t="s">
        <v>85</v>
      </c>
      <c r="V7" s="1038" t="s">
        <v>69</v>
      </c>
      <c r="W7" s="458"/>
      <c r="X7" s="751" t="s">
        <v>615</v>
      </c>
      <c r="Y7" s="751" t="s">
        <v>661</v>
      </c>
      <c r="Z7" s="208"/>
      <c r="AA7" s="219"/>
      <c r="AH7" s="143" t="s">
        <v>343</v>
      </c>
      <c r="AK7" s="143" t="s">
        <v>351</v>
      </c>
      <c r="AM7" s="143" t="s">
        <v>361</v>
      </c>
      <c r="AP7" s="1123" t="s">
        <v>761</v>
      </c>
      <c r="AQ7" s="1033" t="s">
        <v>616</v>
      </c>
      <c r="AU7" s="220" t="s">
        <v>382</v>
      </c>
      <c r="AW7" s="408" t="s">
        <v>555</v>
      </c>
      <c r="AX7" s="409" t="s">
        <v>555</v>
      </c>
      <c r="AZ7" s="544" t="s">
        <v>683</v>
      </c>
      <c r="BA7" s="568" t="s">
        <v>684</v>
      </c>
    </row>
    <row r="8" spans="1:55" ht="33.75">
      <c r="A8" s="6" t="s">
        <v>107</v>
      </c>
      <c r="B8" s="44">
        <v>2006</v>
      </c>
      <c r="E8" s="143" t="s">
        <v>192</v>
      </c>
      <c r="F8" s="147"/>
      <c r="G8" s="143" t="s">
        <v>256</v>
      </c>
      <c r="H8" s="143" t="s">
        <v>263</v>
      </c>
      <c r="I8" s="143" t="s">
        <v>183</v>
      </c>
      <c r="J8" s="143" t="s">
        <v>280</v>
      </c>
      <c r="N8" s="659" t="s">
        <v>290</v>
      </c>
      <c r="O8" s="543" t="s">
        <v>648</v>
      </c>
      <c r="V8" s="1038" t="s">
        <v>183</v>
      </c>
      <c r="W8" s="458"/>
      <c r="X8" s="751" t="s">
        <v>616</v>
      </c>
      <c r="Y8" s="751" t="s">
        <v>661</v>
      </c>
      <c r="Z8" s="208"/>
      <c r="AA8" s="219"/>
      <c r="AK8" s="143" t="s">
        <v>352</v>
      </c>
      <c r="AP8" s="1123" t="s">
        <v>615</v>
      </c>
      <c r="AQ8" s="1033" t="s">
        <v>619</v>
      </c>
      <c r="AU8" s="220" t="s">
        <v>383</v>
      </c>
      <c r="AW8" s="408" t="s">
        <v>556</v>
      </c>
      <c r="AX8" s="409" t="s">
        <v>556</v>
      </c>
      <c r="AZ8" s="146" t="s">
        <v>691</v>
      </c>
      <c r="BA8" s="179" t="s">
        <v>690</v>
      </c>
    </row>
    <row r="9" spans="1:55" ht="56.25">
      <c r="A9" s="6" t="s">
        <v>108</v>
      </c>
      <c r="B9" s="44">
        <v>2007</v>
      </c>
      <c r="E9" s="143" t="s">
        <v>193</v>
      </c>
      <c r="F9" s="147"/>
      <c r="G9" s="143" t="s">
        <v>263</v>
      </c>
      <c r="I9" s="143" t="s">
        <v>184</v>
      </c>
      <c r="O9" s="543" t="s">
        <v>649</v>
      </c>
      <c r="V9" s="1038" t="s">
        <v>184</v>
      </c>
      <c r="W9" s="458"/>
      <c r="X9" s="751" t="s">
        <v>617</v>
      </c>
      <c r="Y9" s="751" t="s">
        <v>637</v>
      </c>
      <c r="Z9" s="208">
        <v>1</v>
      </c>
      <c r="AA9" s="219"/>
      <c r="AK9" s="143" t="s">
        <v>353</v>
      </c>
      <c r="AP9" s="1123" t="s">
        <v>616</v>
      </c>
      <c r="AQ9" s="1033" t="s">
        <v>618</v>
      </c>
      <c r="AW9" s="408" t="s">
        <v>557</v>
      </c>
      <c r="AX9" s="409" t="s">
        <v>557</v>
      </c>
      <c r="AZ9" s="146" t="s">
        <v>768</v>
      </c>
      <c r="BA9" s="179" t="s">
        <v>602</v>
      </c>
    </row>
    <row r="10" spans="1:55" ht="45">
      <c r="A10" s="6" t="s">
        <v>109</v>
      </c>
      <c r="B10" s="44">
        <v>2008</v>
      </c>
      <c r="E10" s="143" t="s">
        <v>194</v>
      </c>
      <c r="F10" s="147"/>
      <c r="I10" s="143" t="s">
        <v>208</v>
      </c>
      <c r="O10" s="543" t="s">
        <v>650</v>
      </c>
      <c r="V10" s="1039" t="s">
        <v>208</v>
      </c>
      <c r="W10" s="1036"/>
      <c r="X10" s="1034" t="s">
        <v>618</v>
      </c>
      <c r="Y10" s="1035" t="s">
        <v>685</v>
      </c>
      <c r="Z10" s="208"/>
      <c r="AP10" s="1123" t="s">
        <v>619</v>
      </c>
      <c r="AQ10" s="1033" t="s">
        <v>617</v>
      </c>
      <c r="AW10" s="408" t="s">
        <v>558</v>
      </c>
      <c r="AX10" s="409" t="s">
        <v>558</v>
      </c>
    </row>
    <row r="11" spans="1:55" ht="112.5">
      <c r="A11" s="6" t="s">
        <v>110</v>
      </c>
      <c r="B11" s="44">
        <v>2009</v>
      </c>
      <c r="E11" s="143" t="s">
        <v>195</v>
      </c>
      <c r="F11" s="147"/>
      <c r="I11" s="143" t="s">
        <v>209</v>
      </c>
      <c r="O11" s="526" t="s">
        <v>651</v>
      </c>
      <c r="V11" s="1038" t="s">
        <v>209</v>
      </c>
      <c r="W11" s="460"/>
      <c r="X11" s="459" t="s">
        <v>619</v>
      </c>
      <c r="Y11" s="751" t="s">
        <v>673</v>
      </c>
      <c r="Z11" s="208"/>
      <c r="AP11" s="1123" t="s">
        <v>618</v>
      </c>
      <c r="AQ11" s="740" t="s">
        <v>612</v>
      </c>
      <c r="AW11" s="408" t="s">
        <v>559</v>
      </c>
      <c r="AX11" s="409" t="s">
        <v>559</v>
      </c>
    </row>
    <row r="12" spans="1:55" ht="33.75">
      <c r="A12" s="6" t="s">
        <v>65</v>
      </c>
      <c r="B12" s="44">
        <v>2010</v>
      </c>
      <c r="E12" s="143" t="s">
        <v>196</v>
      </c>
      <c r="F12" s="147"/>
      <c r="G12" s="148" t="s">
        <v>292</v>
      </c>
      <c r="H12" s="148" t="s">
        <v>260</v>
      </c>
      <c r="I12" s="143" t="s">
        <v>210</v>
      </c>
      <c r="O12" s="526" t="s">
        <v>3</v>
      </c>
      <c r="V12" s="1038" t="s">
        <v>210</v>
      </c>
      <c r="W12" s="544"/>
      <c r="X12" s="459" t="s">
        <v>764</v>
      </c>
      <c r="Y12" s="751" t="s">
        <v>637</v>
      </c>
      <c r="AP12" s="1123" t="s">
        <v>617</v>
      </c>
      <c r="AW12" s="408" t="s">
        <v>209</v>
      </c>
      <c r="AX12" s="409" t="s">
        <v>209</v>
      </c>
    </row>
    <row r="13" spans="1:55" ht="22.5">
      <c r="A13" s="6" t="s">
        <v>111</v>
      </c>
      <c r="B13" s="44">
        <v>2011</v>
      </c>
      <c r="E13" s="143" t="s">
        <v>197</v>
      </c>
      <c r="F13" s="147"/>
      <c r="G13" s="143" t="s">
        <v>261</v>
      </c>
      <c r="H13" s="143" t="s">
        <v>262</v>
      </c>
      <c r="I13" s="143" t="s">
        <v>211</v>
      </c>
      <c r="V13" s="1038" t="s">
        <v>211</v>
      </c>
      <c r="W13" s="544"/>
      <c r="X13" s="544"/>
      <c r="Y13" s="544"/>
      <c r="AW13" s="408" t="s">
        <v>210</v>
      </c>
      <c r="AX13" s="409" t="s">
        <v>210</v>
      </c>
    </row>
    <row r="14" spans="1:55" ht="45">
      <c r="A14" s="6" t="s">
        <v>66</v>
      </c>
      <c r="B14" s="44">
        <v>2012</v>
      </c>
      <c r="G14" s="143" t="s">
        <v>263</v>
      </c>
      <c r="H14" s="143" t="s">
        <v>263</v>
      </c>
      <c r="I14" s="143" t="s">
        <v>212</v>
      </c>
      <c r="N14" s="99" t="s">
        <v>316</v>
      </c>
      <c r="V14" s="1037">
        <v>13</v>
      </c>
      <c r="W14" s="458"/>
      <c r="X14" s="459" t="s">
        <v>771</v>
      </c>
      <c r="Y14" s="751" t="s">
        <v>637</v>
      </c>
      <c r="AW14" s="408" t="s">
        <v>211</v>
      </c>
      <c r="AX14" s="409" t="s">
        <v>211</v>
      </c>
    </row>
    <row r="15" spans="1:55" ht="63.75">
      <c r="A15" s="6" t="s">
        <v>441</v>
      </c>
      <c r="B15" s="44">
        <v>2013</v>
      </c>
      <c r="I15" s="143" t="s">
        <v>213</v>
      </c>
      <c r="N15" s="177" t="s">
        <v>324</v>
      </c>
      <c r="V15" s="527"/>
      <c r="W15" s="527"/>
      <c r="X15" s="218"/>
      <c r="Y15" s="527"/>
      <c r="AW15" s="408" t="s">
        <v>212</v>
      </c>
      <c r="AX15" s="409" t="s">
        <v>212</v>
      </c>
    </row>
    <row r="16" spans="1:55" ht="21" customHeight="1">
      <c r="A16" s="6" t="s">
        <v>112</v>
      </c>
      <c r="B16" s="44">
        <v>2014</v>
      </c>
      <c r="I16" s="143" t="s">
        <v>214</v>
      </c>
      <c r="N16" s="177" t="s">
        <v>323</v>
      </c>
      <c r="AW16" s="408" t="s">
        <v>213</v>
      </c>
      <c r="AX16" s="409" t="s">
        <v>213</v>
      </c>
    </row>
    <row r="17" spans="1:50" ht="21" customHeight="1">
      <c r="A17" s="6" t="s">
        <v>113</v>
      </c>
      <c r="B17" s="44">
        <v>2015</v>
      </c>
      <c r="I17" s="143" t="s">
        <v>215</v>
      </c>
      <c r="N17" s="177" t="s">
        <v>322</v>
      </c>
      <c r="X17" s="218"/>
      <c r="AW17" s="408" t="s">
        <v>214</v>
      </c>
      <c r="AX17" s="409" t="s">
        <v>214</v>
      </c>
    </row>
    <row r="18" spans="1:50" ht="21" customHeight="1">
      <c r="A18" s="6" t="s">
        <v>114</v>
      </c>
      <c r="B18" s="44">
        <v>2016</v>
      </c>
      <c r="I18" s="143" t="s">
        <v>216</v>
      </c>
      <c r="N18" s="177" t="s">
        <v>321</v>
      </c>
      <c r="X18" s="218"/>
      <c r="AW18" s="408" t="s">
        <v>215</v>
      </c>
      <c r="AX18" s="409" t="s">
        <v>215</v>
      </c>
    </row>
    <row r="19" spans="1:50" ht="21" customHeight="1">
      <c r="A19" s="6" t="s">
        <v>115</v>
      </c>
      <c r="B19" s="44">
        <v>2017</v>
      </c>
      <c r="I19" s="143" t="s">
        <v>217</v>
      </c>
      <c r="N19" s="177" t="s">
        <v>320</v>
      </c>
      <c r="X19" s="218"/>
      <c r="AW19" s="408" t="s">
        <v>216</v>
      </c>
      <c r="AX19" s="409" t="s">
        <v>216</v>
      </c>
    </row>
    <row r="20" spans="1:50" ht="21" customHeight="1">
      <c r="A20" s="6" t="s">
        <v>116</v>
      </c>
      <c r="B20" s="44">
        <v>2018</v>
      </c>
      <c r="I20" s="143" t="s">
        <v>218</v>
      </c>
      <c r="N20" s="177" t="s">
        <v>319</v>
      </c>
      <c r="AW20" s="408" t="s">
        <v>217</v>
      </c>
      <c r="AX20" s="409" t="s">
        <v>217</v>
      </c>
    </row>
    <row r="21" spans="1:50" ht="21" customHeight="1">
      <c r="A21" s="6" t="s">
        <v>117</v>
      </c>
      <c r="B21" s="44">
        <v>2019</v>
      </c>
      <c r="I21" s="143" t="s">
        <v>219</v>
      </c>
      <c r="N21" s="177" t="s">
        <v>318</v>
      </c>
      <c r="AW21" s="408" t="s">
        <v>218</v>
      </c>
      <c r="AX21" s="409" t="s">
        <v>218</v>
      </c>
    </row>
    <row r="22" spans="1:50" ht="21" customHeight="1">
      <c r="A22" s="6" t="s">
        <v>118</v>
      </c>
      <c r="B22" s="44">
        <v>2020</v>
      </c>
      <c r="N22" s="177" t="s">
        <v>317</v>
      </c>
      <c r="AW22" s="408" t="s">
        <v>219</v>
      </c>
      <c r="AX22" s="409" t="s">
        <v>219</v>
      </c>
    </row>
    <row r="23" spans="1:50" ht="21" customHeight="1">
      <c r="A23" s="6" t="s">
        <v>119</v>
      </c>
      <c r="B23" s="44">
        <v>2021</v>
      </c>
      <c r="AW23" s="408" t="s">
        <v>560</v>
      </c>
      <c r="AX23" s="409" t="s">
        <v>560</v>
      </c>
    </row>
    <row r="24" spans="1:50" ht="21" customHeight="1">
      <c r="A24" s="6" t="s">
        <v>120</v>
      </c>
      <c r="B24" s="44">
        <v>2022</v>
      </c>
      <c r="AW24" s="408" t="s">
        <v>561</v>
      </c>
      <c r="AX24" s="409" t="s">
        <v>561</v>
      </c>
    </row>
    <row r="25" spans="1:50">
      <c r="A25" s="6" t="s">
        <v>121</v>
      </c>
      <c r="B25" s="44">
        <v>2023</v>
      </c>
      <c r="AW25" s="408" t="s">
        <v>562</v>
      </c>
      <c r="AX25" s="409" t="s">
        <v>562</v>
      </c>
    </row>
    <row r="26" spans="1:50">
      <c r="A26" s="6" t="s">
        <v>122</v>
      </c>
      <c r="B26" s="44">
        <v>2024</v>
      </c>
      <c r="AX26" s="409" t="s">
        <v>563</v>
      </c>
    </row>
    <row r="27" spans="1:50">
      <c r="A27" s="6" t="s">
        <v>123</v>
      </c>
      <c r="B27" s="44">
        <v>2025</v>
      </c>
      <c r="AX27" s="409" t="s">
        <v>564</v>
      </c>
    </row>
    <row r="28" spans="1:50">
      <c r="A28" s="6" t="s">
        <v>124</v>
      </c>
      <c r="D28" s="270"/>
      <c r="E28" s="271"/>
      <c r="F28" s="271"/>
      <c r="H28" s="272" t="s">
        <v>408</v>
      </c>
      <c r="AX28" s="409" t="s">
        <v>565</v>
      </c>
    </row>
    <row r="29" spans="1:50">
      <c r="A29" s="6" t="s">
        <v>125</v>
      </c>
      <c r="D29" s="273" t="s">
        <v>409</v>
      </c>
      <c r="E29" s="274" t="str">
        <f>IF(periodStart = "","", periodStart)</f>
        <v>01.01.2022</v>
      </c>
      <c r="F29" s="274" t="str">
        <f>IF(periodEnd = "","", periodEnd)</f>
        <v>31.12.2026</v>
      </c>
      <c r="H29" s="275" t="s">
        <v>3041</v>
      </c>
      <c r="AX29" s="409" t="s">
        <v>566</v>
      </c>
    </row>
    <row r="30" spans="1:50">
      <c r="A30" s="6" t="s">
        <v>126</v>
      </c>
      <c r="D30" s="276"/>
      <c r="E30" s="277"/>
      <c r="F30" s="277"/>
      <c r="AX30" s="409" t="s">
        <v>567</v>
      </c>
    </row>
    <row r="31" spans="1:50" ht="12.75">
      <c r="A31" s="6" t="s">
        <v>127</v>
      </c>
      <c r="D31" s="270"/>
      <c r="E31" s="271"/>
      <c r="F31" s="271"/>
      <c r="H31" s="278"/>
      <c r="AX31" s="409" t="s">
        <v>568</v>
      </c>
    </row>
    <row r="32" spans="1:50">
      <c r="A32" s="6" t="s">
        <v>128</v>
      </c>
      <c r="D32" s="273" t="s">
        <v>410</v>
      </c>
      <c r="E32" s="279"/>
      <c r="F32" s="279"/>
      <c r="H32" s="280" t="s">
        <v>411</v>
      </c>
      <c r="O32" s="527" t="s">
        <v>642</v>
      </c>
      <c r="AX32" s="409" t="s">
        <v>569</v>
      </c>
    </row>
    <row r="33" spans="1:50">
      <c r="A33" s="6" t="s">
        <v>129</v>
      </c>
      <c r="O33" s="527" t="s">
        <v>643</v>
      </c>
      <c r="AX33" s="409" t="s">
        <v>570</v>
      </c>
    </row>
    <row r="34" spans="1:50">
      <c r="A34" s="6" t="s">
        <v>130</v>
      </c>
      <c r="O34" s="527" t="s">
        <v>644</v>
      </c>
      <c r="AX34" s="409" t="s">
        <v>571</v>
      </c>
    </row>
    <row r="35" spans="1:50">
      <c r="A35" s="6" t="s">
        <v>131</v>
      </c>
      <c r="O35" s="527" t="s">
        <v>645</v>
      </c>
      <c r="X35" s="527"/>
      <c r="Y35" s="527"/>
      <c r="AX35" s="409" t="s">
        <v>572</v>
      </c>
    </row>
    <row r="36" spans="1:50">
      <c r="A36" s="6" t="s">
        <v>95</v>
      </c>
      <c r="O36" s="527" t="s">
        <v>646</v>
      </c>
      <c r="AX36" s="409" t="s">
        <v>573</v>
      </c>
    </row>
    <row r="37" spans="1:50">
      <c r="A37" s="6" t="s">
        <v>96</v>
      </c>
      <c r="O37" s="527" t="s">
        <v>647</v>
      </c>
      <c r="AX37" s="409" t="s">
        <v>574</v>
      </c>
    </row>
    <row r="38" spans="1:50">
      <c r="A38" s="6" t="s">
        <v>97</v>
      </c>
      <c r="O38" s="527" t="s">
        <v>648</v>
      </c>
      <c r="AX38" s="409" t="s">
        <v>575</v>
      </c>
    </row>
    <row r="39" spans="1:50">
      <c r="A39" s="6" t="s">
        <v>98</v>
      </c>
      <c r="O39" s="527" t="s">
        <v>649</v>
      </c>
      <c r="AX39" s="409" t="s">
        <v>523</v>
      </c>
    </row>
    <row r="40" spans="1:50">
      <c r="A40" s="6" t="s">
        <v>99</v>
      </c>
      <c r="O40" s="527" t="s">
        <v>650</v>
      </c>
      <c r="AX40" s="409" t="s">
        <v>524</v>
      </c>
    </row>
    <row r="41" spans="1:50">
      <c r="A41" s="6" t="s">
        <v>100</v>
      </c>
      <c r="O41" s="527" t="s">
        <v>651</v>
      </c>
      <c r="AX41" s="409" t="s">
        <v>525</v>
      </c>
    </row>
    <row r="42" spans="1:50">
      <c r="A42" s="6" t="s">
        <v>132</v>
      </c>
      <c r="AX42" s="409" t="s">
        <v>526</v>
      </c>
    </row>
    <row r="43" spans="1:50">
      <c r="A43" s="6" t="s">
        <v>133</v>
      </c>
      <c r="AX43" s="409" t="s">
        <v>527</v>
      </c>
    </row>
    <row r="44" spans="1:50">
      <c r="A44" s="6" t="s">
        <v>134</v>
      </c>
      <c r="AX44" s="409" t="s">
        <v>528</v>
      </c>
    </row>
    <row r="45" spans="1:50">
      <c r="A45" s="6" t="s">
        <v>135</v>
      </c>
      <c r="AX45" s="409" t="s">
        <v>529</v>
      </c>
    </row>
    <row r="46" spans="1:50">
      <c r="A46" s="6" t="s">
        <v>136</v>
      </c>
      <c r="AX46" s="409" t="s">
        <v>530</v>
      </c>
    </row>
    <row r="47" spans="1:50">
      <c r="A47" s="6" t="s">
        <v>157</v>
      </c>
      <c r="AX47" s="409" t="s">
        <v>531</v>
      </c>
    </row>
    <row r="48" spans="1:50">
      <c r="A48" s="6" t="s">
        <v>158</v>
      </c>
      <c r="AX48" s="409" t="s">
        <v>532</v>
      </c>
    </row>
    <row r="49" spans="1:50">
      <c r="A49" s="6" t="s">
        <v>159</v>
      </c>
      <c r="AX49" s="409" t="s">
        <v>533</v>
      </c>
    </row>
    <row r="50" spans="1:50">
      <c r="A50" s="6" t="s">
        <v>137</v>
      </c>
      <c r="AX50" s="409" t="s">
        <v>534</v>
      </c>
    </row>
    <row r="51" spans="1:50">
      <c r="A51" s="6" t="s">
        <v>138</v>
      </c>
      <c r="AX51" s="409" t="s">
        <v>535</v>
      </c>
    </row>
    <row r="52" spans="1:50">
      <c r="A52" s="6" t="s">
        <v>139</v>
      </c>
      <c r="AX52" s="409" t="s">
        <v>536</v>
      </c>
    </row>
    <row r="53" spans="1:50">
      <c r="A53" s="6" t="s">
        <v>140</v>
      </c>
      <c r="X53" s="479"/>
      <c r="AX53" s="409" t="s">
        <v>537</v>
      </c>
    </row>
    <row r="54" spans="1:50">
      <c r="A54" s="6" t="s">
        <v>141</v>
      </c>
      <c r="X54" s="479"/>
      <c r="AX54" s="409" t="s">
        <v>538</v>
      </c>
    </row>
    <row r="55" spans="1:50">
      <c r="A55" s="6" t="s">
        <v>142</v>
      </c>
      <c r="X55" s="479"/>
      <c r="AX55" s="409" t="s">
        <v>539</v>
      </c>
    </row>
    <row r="56" spans="1:50">
      <c r="A56" s="6" t="s">
        <v>143</v>
      </c>
      <c r="X56" s="479"/>
      <c r="AX56" s="409" t="s">
        <v>540</v>
      </c>
    </row>
    <row r="57" spans="1:50">
      <c r="A57" s="6" t="s">
        <v>388</v>
      </c>
      <c r="X57" s="479"/>
      <c r="AX57" s="409" t="s">
        <v>541</v>
      </c>
    </row>
    <row r="58" spans="1:50">
      <c r="A58" s="6" t="s">
        <v>144</v>
      </c>
      <c r="X58" s="479"/>
      <c r="AX58" s="409" t="s">
        <v>542</v>
      </c>
    </row>
    <row r="59" spans="1:50">
      <c r="A59" s="6" t="s">
        <v>145</v>
      </c>
      <c r="X59" s="479"/>
      <c r="AX59" s="409" t="s">
        <v>543</v>
      </c>
    </row>
    <row r="60" spans="1:50">
      <c r="A60" s="6" t="s">
        <v>146</v>
      </c>
      <c r="X60" s="479"/>
      <c r="AX60" s="409" t="s">
        <v>544</v>
      </c>
    </row>
    <row r="61" spans="1:50">
      <c r="A61" s="6" t="s">
        <v>147</v>
      </c>
      <c r="X61" s="479"/>
      <c r="AX61" s="409" t="s">
        <v>545</v>
      </c>
    </row>
    <row r="62" spans="1:50">
      <c r="A62" s="6" t="s">
        <v>90</v>
      </c>
      <c r="X62" s="479"/>
    </row>
    <row r="63" spans="1:50">
      <c r="A63" s="6" t="s">
        <v>148</v>
      </c>
    </row>
    <row r="64" spans="1:50">
      <c r="A64" s="6" t="s">
        <v>149</v>
      </c>
    </row>
    <row r="65" spans="1:1">
      <c r="A65" s="6" t="s">
        <v>150</v>
      </c>
    </row>
    <row r="66" spans="1:1">
      <c r="A66" s="6" t="s">
        <v>151</v>
      </c>
    </row>
    <row r="67" spans="1:1">
      <c r="A67" s="6" t="s">
        <v>152</v>
      </c>
    </row>
    <row r="68" spans="1:1">
      <c r="A68" s="6" t="s">
        <v>153</v>
      </c>
    </row>
    <row r="69" spans="1:1">
      <c r="A69" s="6" t="s">
        <v>154</v>
      </c>
    </row>
    <row r="70" spans="1:1">
      <c r="A70" s="6" t="s">
        <v>155</v>
      </c>
    </row>
    <row r="71" spans="1:1">
      <c r="A71" s="6" t="s">
        <v>156</v>
      </c>
    </row>
    <row r="72" spans="1:1">
      <c r="A72" s="6" t="s">
        <v>160</v>
      </c>
    </row>
    <row r="73" spans="1:1">
      <c r="A73" s="6" t="s">
        <v>161</v>
      </c>
    </row>
    <row r="74" spans="1:1">
      <c r="A74" s="6" t="s">
        <v>162</v>
      </c>
    </row>
    <row r="75" spans="1:1">
      <c r="A75" s="6" t="s">
        <v>163</v>
      </c>
    </row>
    <row r="76" spans="1:1">
      <c r="A76" s="6" t="s">
        <v>164</v>
      </c>
    </row>
    <row r="77" spans="1:1">
      <c r="A77" s="6" t="s">
        <v>165</v>
      </c>
    </row>
    <row r="78" spans="1:1">
      <c r="A78" s="6" t="s">
        <v>166</v>
      </c>
    </row>
    <row r="79" spans="1:1">
      <c r="A79" s="6" t="s">
        <v>94</v>
      </c>
    </row>
    <row r="80" spans="1:1">
      <c r="A80" s="6" t="s">
        <v>167</v>
      </c>
    </row>
    <row r="81" spans="1:1">
      <c r="A81" s="6" t="s">
        <v>168</v>
      </c>
    </row>
    <row r="82" spans="1:1">
      <c r="A82" s="6" t="s">
        <v>169</v>
      </c>
    </row>
    <row r="83" spans="1:1">
      <c r="A83" s="6" t="s">
        <v>44</v>
      </c>
    </row>
    <row r="84" spans="1:1">
      <c r="A84" s="6" t="s">
        <v>45</v>
      </c>
    </row>
    <row r="85" spans="1:1">
      <c r="A85" s="6" t="s">
        <v>46</v>
      </c>
    </row>
    <row r="86" spans="1:1">
      <c r="A86" s="6" t="s">
        <v>47</v>
      </c>
    </row>
    <row r="87" spans="1:1">
      <c r="A87" s="6" t="s">
        <v>48</v>
      </c>
    </row>
  </sheetData>
  <sheetProtection formatColumns="0" formatRows="0"/>
  <mergeCells count="1">
    <mergeCell ref="AZ1:BA1"/>
  </mergeCells>
  <phoneticPr fontId="14" type="noConversion"/>
  <pageMargins left="0.75" right="0.75" top="1" bottom="1" header="0.5" footer="0.5"/>
  <pageSetup paperSize="9" orientation="portrait" r:id="rId1"/>
  <headerFooter alignWithMargins="0"/>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TempFilter">
    <tabColor rgb="FFFFCC99"/>
  </sheetPr>
  <dimension ref="A1"/>
  <sheetViews>
    <sheetView showGridLines="0" workbookViewId="0"/>
  </sheetViews>
  <sheetFormatPr defaultRowHeight="11.25"/>
  <sheetData/>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heckCyan">
    <tabColor indexed="47"/>
  </sheetPr>
  <dimension ref="A1:A121"/>
  <sheetViews>
    <sheetView showGridLines="0" workbookViewId="0"/>
  </sheetViews>
  <sheetFormatPr defaultRowHeight="11.25"/>
  <sheetData>
    <row r="1" spans="1:1">
      <c r="A1" s="1032">
        <f>IF('Форма 4.2.1 | Т-ТЭ | &gt;=25МВт'!$O$22="",1,0)</f>
        <v>1</v>
      </c>
    </row>
    <row r="2" spans="1:1">
      <c r="A2" s="1032">
        <f>IF('Форма 4.2.1 | Т-ТЭ | &gt;=25МВт'!$O$23="",1,0)</f>
        <v>1</v>
      </c>
    </row>
    <row r="3" spans="1:1">
      <c r="A3" s="1032">
        <f>IF('Форма 4.2.1 | Т-ТЭ | &gt;=25МВт'!$M$24="",1,0)</f>
        <v>1</v>
      </c>
    </row>
    <row r="4" spans="1:1">
      <c r="A4" s="1032">
        <f>IF('Форма 4.2.1 | Т-ТЭ | &gt;=25МВт'!$R$24="",1,0)</f>
        <v>1</v>
      </c>
    </row>
    <row r="5" spans="1:1">
      <c r="A5" s="1032">
        <f>IF('Форма 4.2.1 | Т-ТЭ | &gt;=25МВт'!$T$24="",1,0)</f>
        <v>1</v>
      </c>
    </row>
    <row r="6" spans="1:1">
      <c r="A6" s="1032">
        <f>IF('Форма 4.2.1 | Т-ТЭ | &gt;=25МВт'!$S$24="",1,0)</f>
        <v>0</v>
      </c>
    </row>
    <row r="7" spans="1:1">
      <c r="A7" s="1032">
        <f>IF('Форма 4.2.1 | Т-ТЭ | &gt;=25МВт'!$U$24="",1,0)</f>
        <v>0</v>
      </c>
    </row>
    <row r="8" spans="1:1">
      <c r="A8" s="1032">
        <f>IF('Форма 4.2.1 | Т-ТЭ | ТСО'!$O$22="",1,0)</f>
        <v>1</v>
      </c>
    </row>
    <row r="9" spans="1:1">
      <c r="A9" s="1032">
        <f>IF('Форма 4.2.1 | Т-ТЭ | ТСО'!$O$23="",1,0)</f>
        <v>1</v>
      </c>
    </row>
    <row r="10" spans="1:1">
      <c r="A10" s="1032">
        <f>IF('Форма 4.2.1 | Т-ТЭ | ТСО'!$M$24="",1,0)</f>
        <v>1</v>
      </c>
    </row>
    <row r="11" spans="1:1">
      <c r="A11" s="1032">
        <f>IF('Форма 4.2.1 | Т-ТЭ | ТСО'!$R$24="",1,0)</f>
        <v>1</v>
      </c>
    </row>
    <row r="12" spans="1:1">
      <c r="A12" s="1032">
        <f>IF('Форма 4.2.1 | Т-ТЭ | ТСО'!$T$24="",1,0)</f>
        <v>1</v>
      </c>
    </row>
    <row r="13" spans="1:1">
      <c r="A13" s="1032">
        <f>IF('Форма 4.2.1 | Т-ТЭ | ТСО'!$S$24="",1,0)</f>
        <v>0</v>
      </c>
    </row>
    <row r="14" spans="1:1">
      <c r="A14" s="1032">
        <f>IF('Форма 4.2.1 | Т-ТЭ | ТСО'!$U$24="",1,0)</f>
        <v>0</v>
      </c>
    </row>
    <row r="15" spans="1:1">
      <c r="A15" s="1032">
        <f>IF('Форма 4.2.1 | Т-ТЭ | потр'!$O$22="",1,0)</f>
        <v>0</v>
      </c>
    </row>
    <row r="16" spans="1:1">
      <c r="A16" s="1032">
        <f>IF('Форма 4.2.1 | Т-ТЭ | потр'!$O$23="",1,0)</f>
        <v>0</v>
      </c>
    </row>
    <row r="17" spans="1:1">
      <c r="A17" s="1032">
        <f>IF('Форма 4.2.1 | Т-ТЭ | потр'!$M$24="",1,0)</f>
        <v>0</v>
      </c>
    </row>
    <row r="18" spans="1:1">
      <c r="A18" s="1032">
        <f>IF('Форма 4.2.1 | Т-ТЭ | потр'!$R$24="",1,0)</f>
        <v>0</v>
      </c>
    </row>
    <row r="19" spans="1:1">
      <c r="A19" s="1032">
        <f>IF('Форма 4.2.1 | Т-ТЭ | потр'!$T$24="",1,0)</f>
        <v>0</v>
      </c>
    </row>
    <row r="20" spans="1:1">
      <c r="A20" s="1032">
        <f>IF('Форма 4.2.1 | Т-ТЭ | потр'!$S$24="",1,0)</f>
        <v>0</v>
      </c>
    </row>
    <row r="21" spans="1:1">
      <c r="A21" s="1032">
        <f>IF('Форма 4.2.1 | Т-ТЭ | потр'!$U$24="",1,0)</f>
        <v>0</v>
      </c>
    </row>
    <row r="22" spans="1:1">
      <c r="A22" s="1032">
        <f>IF('Форма 4.2.1 | Т-ТЭ | предел'!$O$24="",1,0)</f>
        <v>1</v>
      </c>
    </row>
    <row r="23" spans="1:1">
      <c r="A23" s="1032">
        <f>IF('Форма 4.2.1 | Т-ТЭ | предел'!$O$25="",1,0)</f>
        <v>1</v>
      </c>
    </row>
    <row r="24" spans="1:1">
      <c r="A24" s="1032">
        <f>IF('Форма 4.2.1 | Т-ТЭ | предел'!$M$26="",1,0)</f>
        <v>1</v>
      </c>
    </row>
    <row r="25" spans="1:1">
      <c r="A25" s="1032">
        <f>IF('Форма 4.2.1 | Т-ТЭ | предел'!$R$26="",1,0)</f>
        <v>1</v>
      </c>
    </row>
    <row r="26" spans="1:1">
      <c r="A26" s="1032">
        <f>IF('Форма 4.2.1 | Т-ТЭ | предел'!$T$26="",1,0)</f>
        <v>1</v>
      </c>
    </row>
    <row r="27" spans="1:1">
      <c r="A27" s="1032">
        <f>IF('Форма 4.2.1 | Т-ТЭ | предел'!$O$7="",1,0)</f>
        <v>0</v>
      </c>
    </row>
    <row r="28" spans="1:1">
      <c r="A28" s="1032">
        <f>IF('Форма 4.2.1 | Т-ТЭ | предел'!$S$26="",1,0)</f>
        <v>0</v>
      </c>
    </row>
    <row r="29" spans="1:1">
      <c r="A29" s="1032">
        <f>IF('Форма 4.2.1 | Т-ТЭ | предел'!$U$26="",1,0)</f>
        <v>0</v>
      </c>
    </row>
    <row r="30" spans="1:1">
      <c r="A30" s="1032">
        <f>IF('Форма 4.2.1 | Т-ТЭ | индикат'!$O$7="",1,0)</f>
        <v>1</v>
      </c>
    </row>
    <row r="31" spans="1:1">
      <c r="A31" s="1032">
        <f>IF('Форма 4.2.1 | Т-ТЭ | индикат'!$O$24="",1,0)</f>
        <v>1</v>
      </c>
    </row>
    <row r="32" spans="1:1">
      <c r="A32" s="1032">
        <f>IF('Форма 4.2.1 | Т-ТЭ | индикат'!$O$25="",1,0)</f>
        <v>1</v>
      </c>
    </row>
    <row r="33" spans="1:1">
      <c r="A33" s="1032">
        <f>IF('Форма 4.2.1 | Т-ТЭ | индикат'!$M$26="",1,0)</f>
        <v>1</v>
      </c>
    </row>
    <row r="34" spans="1:1">
      <c r="A34" s="1032">
        <f>IF('Форма 4.2.1 | Т-ТЭ | индикат'!$R$26="",1,0)</f>
        <v>1</v>
      </c>
    </row>
    <row r="35" spans="1:1">
      <c r="A35" s="1032">
        <f>IF('Форма 4.2.1 | Т-ТЭ | индикат'!$T$26="",1,0)</f>
        <v>1</v>
      </c>
    </row>
    <row r="36" spans="1:1">
      <c r="A36" s="1032">
        <f>IF('Форма 4.2.1 | Т-ТЭ | индикат'!$S$26="",1,0)</f>
        <v>0</v>
      </c>
    </row>
    <row r="37" spans="1:1">
      <c r="A37" s="1032">
        <f>IF('Форма 4.2.1 | Т-ТЭ | индикат'!$U$26="",1,0)</f>
        <v>0</v>
      </c>
    </row>
    <row r="38" spans="1:1">
      <c r="A38" s="1032">
        <f>IF('Форма 4.2.1 | Резерв мощности'!$O$22="",1,0)</f>
        <v>1</v>
      </c>
    </row>
    <row r="39" spans="1:1">
      <c r="A39" s="1032">
        <f>IF('Форма 4.2.1 | Резерв мощности'!$O$23="",1,0)</f>
        <v>1</v>
      </c>
    </row>
    <row r="40" spans="1:1">
      <c r="A40" s="1032">
        <f>IF('Форма 4.2.1 | Резерв мощности'!$M$24="",1,0)</f>
        <v>1</v>
      </c>
    </row>
    <row r="41" spans="1:1">
      <c r="A41" s="1032">
        <f>IF('Форма 4.2.1 | Резерв мощности'!$O$24="",1,0)</f>
        <v>1</v>
      </c>
    </row>
    <row r="42" spans="1:1">
      <c r="A42" s="1032">
        <f>IF('Форма 4.2.1 | Резерв мощности'!$R$24="",1,0)</f>
        <v>1</v>
      </c>
    </row>
    <row r="43" spans="1:1">
      <c r="A43" s="1032">
        <f>IF('Форма 4.2.1 | Резерв мощности'!$T$24="",1,0)</f>
        <v>1</v>
      </c>
    </row>
    <row r="44" spans="1:1">
      <c r="A44" s="1032">
        <f>IF('Форма 4.2.1 | Резерв мощности'!$S$24="",1,0)</f>
        <v>0</v>
      </c>
    </row>
    <row r="45" spans="1:1">
      <c r="A45" s="1032">
        <f>IF('Форма 4.2.1 | Резерв мощности'!$U$24="",1,0)</f>
        <v>0</v>
      </c>
    </row>
    <row r="46" spans="1:1">
      <c r="A46" s="1032">
        <f>IF('Форма 4.2.2 | Т-ТН'!$O$23="",1,0)</f>
        <v>1</v>
      </c>
    </row>
    <row r="47" spans="1:1">
      <c r="A47" s="1032">
        <f>IF('Форма 4.2.2 | Т-ТН'!$M$24="",1,0)</f>
        <v>1</v>
      </c>
    </row>
    <row r="48" spans="1:1">
      <c r="A48" s="1032">
        <f>IF('Форма 4.2.2 | Т-ТН'!$R$24="",1,0)</f>
        <v>1</v>
      </c>
    </row>
    <row r="49" spans="1:1">
      <c r="A49" s="1032">
        <f>IF('Форма 4.2.2 | Т-ТН'!$T$24="",1,0)</f>
        <v>1</v>
      </c>
    </row>
    <row r="50" spans="1:1">
      <c r="A50" s="1032">
        <f>IF('Форма 4.2.2 | Т-ТН'!$S$24="",1,0)</f>
        <v>0</v>
      </c>
    </row>
    <row r="51" spans="1:1">
      <c r="A51" s="1032">
        <f>IF('Форма 4.2.2 | Т-ТН'!$U$24="",1,0)</f>
        <v>0</v>
      </c>
    </row>
    <row r="52" spans="1:1">
      <c r="A52" s="1032">
        <f>IF('Форма 4.2.2 | Т-передача ТЭ'!$O$23="",1,0)</f>
        <v>1</v>
      </c>
    </row>
    <row r="53" spans="1:1">
      <c r="A53" s="1032">
        <f>IF('Форма 4.2.2 | Т-передача ТЭ'!$M$24="",1,0)</f>
        <v>1</v>
      </c>
    </row>
    <row r="54" spans="1:1">
      <c r="A54" s="1032">
        <f>IF('Форма 4.2.2 | Т-передача ТЭ'!$R$24="",1,0)</f>
        <v>1</v>
      </c>
    </row>
    <row r="55" spans="1:1">
      <c r="A55" s="1032">
        <f>IF('Форма 4.2.2 | Т-передача ТЭ'!$T$24="",1,0)</f>
        <v>1</v>
      </c>
    </row>
    <row r="56" spans="1:1">
      <c r="A56" s="1032">
        <f>IF('Форма 4.2.2 | Т-передача ТЭ'!$S$24="",1,0)</f>
        <v>0</v>
      </c>
    </row>
    <row r="57" spans="1:1">
      <c r="A57" s="1032">
        <f>IF('Форма 4.2.2 | Т-передача ТЭ'!$U$24="",1,0)</f>
        <v>0</v>
      </c>
    </row>
    <row r="58" spans="1:1">
      <c r="A58" s="1032">
        <f>IF('Форма 4.2.2 | Т-передача ТН'!$O$23="",1,0)</f>
        <v>1</v>
      </c>
    </row>
    <row r="59" spans="1:1">
      <c r="A59" s="1032">
        <f>IF('Форма 4.2.2 | Т-передача ТН'!$M$24="",1,0)</f>
        <v>1</v>
      </c>
    </row>
    <row r="60" spans="1:1">
      <c r="A60" s="1032">
        <f>IF('Форма 4.2.2 | Т-передача ТН'!$R$24="",1,0)</f>
        <v>1</v>
      </c>
    </row>
    <row r="61" spans="1:1">
      <c r="A61" s="1032">
        <f>IF('Форма 4.2.2 | Т-передача ТН'!$T$24="",1,0)</f>
        <v>1</v>
      </c>
    </row>
    <row r="62" spans="1:1">
      <c r="A62" s="1032">
        <f>IF('Форма 4.2.2 | Т-передача ТН'!$S$24="",1,0)</f>
        <v>0</v>
      </c>
    </row>
    <row r="63" spans="1:1">
      <c r="A63" s="1032">
        <f>IF('Форма 4.2.2 | Т-передача ТН'!$U$24="",1,0)</f>
        <v>0</v>
      </c>
    </row>
    <row r="64" spans="1:1">
      <c r="A64" s="1032">
        <f>IF('Форма 4.2.3 | Т-гор.вода'!$O$23="",1,0)</f>
        <v>1</v>
      </c>
    </row>
    <row r="65" spans="1:1">
      <c r="A65" s="1032">
        <f>IF('Форма 4.2.3 | Т-гор.вода'!$M$24="",1,0)</f>
        <v>0</v>
      </c>
    </row>
    <row r="66" spans="1:1">
      <c r="A66" s="1032">
        <f>IF('Форма 4.2.3 | Т-гор.вода'!$W$24="",1,0)</f>
        <v>1</v>
      </c>
    </row>
    <row r="67" spans="1:1">
      <c r="A67" s="1032">
        <f>IF('Форма 4.2.3 | Т-гор.вода'!$Y$24="",1,0)</f>
        <v>1</v>
      </c>
    </row>
    <row r="68" spans="1:1">
      <c r="A68" s="1032">
        <f>IF('Форма 4.2.3 | Т-гор.вода'!$M$25="",1,0)</f>
        <v>1</v>
      </c>
    </row>
    <row r="69" spans="1:1">
      <c r="A69" s="1032">
        <f>IF('Форма 4.2.3 | Т-гор.вода'!$X$24="",1,0)</f>
        <v>0</v>
      </c>
    </row>
    <row r="70" spans="1:1">
      <c r="A70" s="1032">
        <f>IF('Форма 4.2.3 | Т-гор.вода'!$Z$24="",1,0)</f>
        <v>0</v>
      </c>
    </row>
    <row r="71" spans="1:1">
      <c r="A71" s="1032">
        <f>IF('Форма 4.2.4 | Т-подкл'!$AB$23="",1,0)</f>
        <v>1</v>
      </c>
    </row>
    <row r="72" spans="1:1">
      <c r="A72" s="1032">
        <f>IF('Форма 4.2.4 | Т-подкл'!$AD$23="",1,0)</f>
        <v>1</v>
      </c>
    </row>
    <row r="73" spans="1:1">
      <c r="A73" s="1032">
        <f>IF('Форма 4.2.4 | Т-подкл'!$N$23="",1,0)</f>
        <v>0</v>
      </c>
    </row>
    <row r="74" spans="1:1">
      <c r="A74" s="1032">
        <f>IF('Форма 4.2.4 | Т-подкл'!$R$23="",1,0)</f>
        <v>0</v>
      </c>
    </row>
    <row r="75" spans="1:1">
      <c r="A75" s="1032">
        <f>IF('Форма 4.2.4 | Т-подкл'!$V$23="",1,0)</f>
        <v>0</v>
      </c>
    </row>
    <row r="76" spans="1:1">
      <c r="A76" s="1032">
        <f>IF('Форма 4.2.4 | Т-подкл'!$AC$23="",1,0)</f>
        <v>0</v>
      </c>
    </row>
    <row r="77" spans="1:1">
      <c r="A77" s="1032">
        <f>IF('Форма 4.2.4 | Т-подкл'!$AE$23="",1,0)</f>
        <v>0</v>
      </c>
    </row>
    <row r="78" spans="1:1">
      <c r="A78" s="1032">
        <f>IF('Форма 4.2.5 | Т-подкл(инд)'!$M$23="",1,0)</f>
        <v>1</v>
      </c>
    </row>
    <row r="79" spans="1:1">
      <c r="A79" s="1032">
        <f>IF('Форма 4.2.5 | Т-подкл(инд)'!$P$23="",1,0)</f>
        <v>1</v>
      </c>
    </row>
    <row r="80" spans="1:1">
      <c r="A80" s="1032">
        <f>IF('Форма 4.2.5 | Т-подкл(инд)'!$Q$23="",1,0)</f>
        <v>1</v>
      </c>
    </row>
    <row r="81" spans="1:1">
      <c r="A81" s="1032">
        <f>IF('Форма 4.2.5 | Т-подкл(инд)'!$R$23="",1,0)</f>
        <v>1</v>
      </c>
    </row>
    <row r="82" spans="1:1">
      <c r="A82" s="1032">
        <f>IF('Форма 4.2.5 | Т-подкл(инд)'!$S$23="",1,0)</f>
        <v>1</v>
      </c>
    </row>
    <row r="83" spans="1:1">
      <c r="A83" s="1032">
        <f>IF('Форма 4.2.5 | Т-подкл(инд)'!$T$23="",1,0)</f>
        <v>0</v>
      </c>
    </row>
    <row r="84" spans="1:1">
      <c r="A84" s="1032">
        <f>IF('Форма 4.2.5 | Т-подкл(инд)'!$V$23="",1,0)</f>
        <v>0</v>
      </c>
    </row>
    <row r="85" spans="1:1">
      <c r="A85" s="1032">
        <f>IF('Форма 4.7'!$E$12="",1,0)</f>
        <v>0</v>
      </c>
    </row>
    <row r="86" spans="1:1">
      <c r="A86" s="1032">
        <f>IF('Форма 4.7'!$F$12="",1,0)</f>
        <v>0</v>
      </c>
    </row>
    <row r="87" spans="1:1">
      <c r="A87" s="1032">
        <f>IF('Форма 4.8'!$G$11="",1,0)</f>
        <v>0</v>
      </c>
    </row>
    <row r="88" spans="1:1">
      <c r="A88" s="1032">
        <f>IF('Форма 4.8'!$G$12="",1,0)</f>
        <v>0</v>
      </c>
    </row>
    <row r="89" spans="1:1">
      <c r="A89" s="1032">
        <f>IF('Форма 4.8'!$H$12="",1,0)</f>
        <v>0</v>
      </c>
    </row>
    <row r="90" spans="1:1">
      <c r="A90" s="1032">
        <f>IF('Форма 4.8'!$H$13="",1,0)</f>
        <v>0</v>
      </c>
    </row>
    <row r="91" spans="1:1">
      <c r="A91" s="1032">
        <f>IF('Форма 4.8'!$E$15="",1,0)</f>
        <v>0</v>
      </c>
    </row>
    <row r="92" spans="1:1">
      <c r="A92" s="1032">
        <f>IF('Форма 4.8'!$H$15="",1,0)</f>
        <v>0</v>
      </c>
    </row>
    <row r="93" spans="1:1">
      <c r="A93" s="1032">
        <f>IF('Форма 4.8'!$G$18="",1,0)</f>
        <v>0</v>
      </c>
    </row>
    <row r="94" spans="1:1">
      <c r="A94" s="1032">
        <f>IF('Форма 4.8'!$G$23="",1,0)</f>
        <v>0</v>
      </c>
    </row>
    <row r="95" spans="1:1">
      <c r="A95" s="1032">
        <f>IF('Форма 4.8'!$G$28="",1,0)</f>
        <v>0</v>
      </c>
    </row>
    <row r="96" spans="1:1">
      <c r="A96" s="1032">
        <f>IF('Форма 4.8'!$E$34="",1,0)</f>
        <v>0</v>
      </c>
    </row>
    <row r="97" spans="1:1">
      <c r="A97" s="1032">
        <f>IF('Форма 4.8'!$H$34="",1,0)</f>
        <v>0</v>
      </c>
    </row>
    <row r="98" spans="1:1">
      <c r="A98" s="1032">
        <f>IF('Форма 4.8'!$G$31="",1,0)</f>
        <v>0</v>
      </c>
    </row>
    <row r="99" spans="1:1">
      <c r="A99" s="1032">
        <f>IF('Форма 1.0.2'!$E$12="",1,0)</f>
        <v>1</v>
      </c>
    </row>
    <row r="100" spans="1:1">
      <c r="A100" s="1032">
        <f>IF('Форма 1.0.2'!$F$12="",1,0)</f>
        <v>1</v>
      </c>
    </row>
    <row r="101" spans="1:1">
      <c r="A101" s="1032">
        <f>IF('Форма 1.0.2'!$G$12="",1,0)</f>
        <v>1</v>
      </c>
    </row>
    <row r="102" spans="1:1">
      <c r="A102" s="1032">
        <f>IF('Форма 1.0.2'!$H$12="",1,0)</f>
        <v>1</v>
      </c>
    </row>
    <row r="103" spans="1:1">
      <c r="A103" s="1032">
        <f>IF('Форма 1.0.2'!$I$12="",1,0)</f>
        <v>1</v>
      </c>
    </row>
    <row r="104" spans="1:1">
      <c r="A104" s="1032">
        <f>IF('Форма 1.0.2'!$J$12="",1,0)</f>
        <v>1</v>
      </c>
    </row>
    <row r="105" spans="1:1">
      <c r="A105" s="1032">
        <f>IF('Сведения об изменении'!$E$12="",1,0)</f>
        <v>0</v>
      </c>
    </row>
    <row r="106" spans="1:1">
      <c r="A106" s="1092">
        <f>IF('Форма 4.2.4 | Т-подкл'!$AA$23="",1,0)</f>
        <v>1</v>
      </c>
    </row>
    <row r="107" spans="1:1">
      <c r="A107" s="1092">
        <f>IF('Форма 4.2.4 | Т-подкл'!$Z$23="",1,0)</f>
        <v>1</v>
      </c>
    </row>
    <row r="108" spans="1:1">
      <c r="A108" s="1100">
        <f>IF('Форма 4.7'!$F$15="",1,0)</f>
        <v>0</v>
      </c>
    </row>
    <row r="109" spans="1:1">
      <c r="A109" s="1100">
        <f>IF('Форма 4.7'!$E$15="",1,0)</f>
        <v>0</v>
      </c>
    </row>
    <row r="110" spans="1:1">
      <c r="A110" s="1100">
        <f>IF(Территории!$E$12="",1,0)</f>
        <v>0</v>
      </c>
    </row>
    <row r="111" spans="1:1">
      <c r="A111" s="1100">
        <f>IF('Перечень тарифов'!$E$21="",1,0)</f>
        <v>0</v>
      </c>
    </row>
    <row r="112" spans="1:1">
      <c r="A112" s="1100">
        <f>IF('Перечень тарифов'!$F$21="",1,0)</f>
        <v>0</v>
      </c>
    </row>
    <row r="113" spans="1:1">
      <c r="A113" s="1100">
        <f>IF('Перечень тарифов'!$G$21="",1,0)</f>
        <v>0</v>
      </c>
    </row>
    <row r="114" spans="1:1">
      <c r="A114" s="1100">
        <f>IF('Перечень тарифов'!$K$21="",1,0)</f>
        <v>0</v>
      </c>
    </row>
    <row r="115" spans="1:1">
      <c r="A115" s="1100">
        <f>IF('Перечень тарифов'!$O$21="",1,0)</f>
        <v>0</v>
      </c>
    </row>
    <row r="116" spans="1:1">
      <c r="A116" s="1100">
        <f>IF('Перечень тарифов'!$S$21="",1,0)</f>
        <v>0</v>
      </c>
    </row>
    <row r="117" spans="1:1">
      <c r="A117" s="1100">
        <f>IF('Перечень тарифов'!$R$21="",1,0)</f>
        <v>0</v>
      </c>
    </row>
    <row r="118" spans="1:1">
      <c r="A118" s="1100">
        <f>IF('Форма 4.2.1 | Т-ТЭ | потр'!$O$24="",1,0)</f>
        <v>0</v>
      </c>
    </row>
    <row r="119" spans="1:1">
      <c r="A119" s="1100">
        <f>IF('Форма 4.8'!$G$19="",1,0)</f>
        <v>0</v>
      </c>
    </row>
    <row r="120" spans="1:1">
      <c r="A120" s="1100">
        <f>IF('Форма 4.8'!$G$24="",1,0)</f>
        <v>0</v>
      </c>
    </row>
    <row r="121" spans="1:1">
      <c r="A121" s="1100">
        <f>IF('Форма 4.8'!$G$25="",1,0)</f>
        <v>0</v>
      </c>
    </row>
  </sheetData>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LINK">
    <tabColor indexed="47"/>
  </sheetPr>
  <dimension ref="A1:C3"/>
  <sheetViews>
    <sheetView showGridLines="0" zoomScaleNormal="100" workbookViewId="0"/>
  </sheetViews>
  <sheetFormatPr defaultRowHeight="11.25"/>
  <cols>
    <col min="1" max="16384" width="9.140625" style="1123"/>
  </cols>
  <sheetData>
    <row r="1" spans="1:3">
      <c r="A1" s="1123" t="s">
        <v>512</v>
      </c>
      <c r="B1" s="1123" t="s">
        <v>513</v>
      </c>
      <c r="C1" s="1123" t="s">
        <v>67</v>
      </c>
    </row>
    <row r="2" spans="1:3">
      <c r="A2" s="1123">
        <v>4189678</v>
      </c>
      <c r="B2" s="1123" t="s">
        <v>1426</v>
      </c>
      <c r="C2" s="1123" t="s">
        <v>1427</v>
      </c>
    </row>
    <row r="3" spans="1:3">
      <c r="A3" s="1123">
        <v>4190415</v>
      </c>
      <c r="B3" s="1123" t="s">
        <v>1428</v>
      </c>
      <c r="C3" s="1123" t="s">
        <v>1427</v>
      </c>
    </row>
  </sheetData>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DS">
    <tabColor rgb="FFFFCC99"/>
  </sheetPr>
  <dimension ref="B3:B6"/>
  <sheetViews>
    <sheetView showGridLines="0" zoomScaleNormal="100" workbookViewId="0"/>
  </sheetViews>
  <sheetFormatPr defaultRowHeight="11.25"/>
  <cols>
    <col min="1" max="1" width="9.140625" style="259"/>
    <col min="2" max="2" width="66" style="259" customWidth="1"/>
    <col min="3" max="16384" width="9.140625" style="259"/>
  </cols>
  <sheetData>
    <row r="3" spans="2:2">
      <c r="B3" s="352" t="s">
        <v>2926</v>
      </c>
    </row>
    <row r="4" spans="2:2">
      <c r="B4" s="352" t="s">
        <v>516</v>
      </c>
    </row>
    <row r="5" spans="2:2">
      <c r="B5" s="352" t="s">
        <v>517</v>
      </c>
    </row>
    <row r="6" spans="2:2">
      <c r="B6" s="352" t="s">
        <v>518</v>
      </c>
    </row>
  </sheetData>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HTTP">
    <tabColor rgb="FFFFCC99"/>
  </sheetPr>
  <dimension ref="A1"/>
  <sheetViews>
    <sheetView showGridLines="0" zoomScaleNormal="100" workbookViewId="0"/>
  </sheetViews>
  <sheetFormatPr defaultRowHeight="11.25"/>
  <sheetData/>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zimChoose">
    <tabColor indexed="47"/>
  </sheetPr>
  <dimension ref="A1"/>
  <sheetViews>
    <sheetView showGridLines="0" zoomScaleNormal="85" workbookViewId="0"/>
  </sheetViews>
  <sheetFormatPr defaultRowHeight="11.25"/>
  <cols>
    <col min="1" max="1" width="9.140625" style="290"/>
    <col min="2" max="16384" width="9.140625" style="192"/>
  </cols>
  <sheetData/>
  <sheetProtection formatColumns="0" formatRows="0"/>
  <pageMargins left="0.75" right="0.75" top="1" bottom="1" header="0.5" footer="0.5"/>
  <pageSetup paperSize="9" orientation="portrait"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SheetMain">
    <tabColor rgb="FFFFCC99"/>
  </sheetPr>
  <dimension ref="A1:E8"/>
  <sheetViews>
    <sheetView showGridLines="0" zoomScaleNormal="100" workbookViewId="0"/>
  </sheetViews>
  <sheetFormatPr defaultRowHeight="15"/>
  <cols>
    <col min="1" max="1" width="38.42578125" style="228" customWidth="1"/>
    <col min="2" max="16384" width="9.140625" style="228"/>
  </cols>
  <sheetData>
    <row r="1" spans="1:5">
      <c r="A1" s="229" t="s">
        <v>392</v>
      </c>
      <c r="B1" s="229" t="s">
        <v>393</v>
      </c>
      <c r="C1" s="229"/>
      <c r="D1" s="229"/>
      <c r="E1" s="229"/>
    </row>
    <row r="2" spans="1:5">
      <c r="A2" s="229"/>
      <c r="B2" s="229"/>
      <c r="C2" s="229"/>
      <c r="D2" s="229"/>
      <c r="E2" s="229"/>
    </row>
    <row r="3" spans="1:5">
      <c r="A3" s="229"/>
      <c r="B3" s="229"/>
      <c r="C3" s="229"/>
      <c r="D3" s="229"/>
      <c r="E3" s="229"/>
    </row>
    <row r="4" spans="1:5">
      <c r="A4" s="229"/>
      <c r="B4" s="229"/>
      <c r="C4" s="229"/>
      <c r="D4" s="229"/>
      <c r="E4" s="229"/>
    </row>
    <row r="5" spans="1:5">
      <c r="A5" s="229"/>
      <c r="B5" s="229"/>
      <c r="C5" s="229"/>
      <c r="D5" s="229"/>
      <c r="E5" s="229"/>
    </row>
    <row r="6" spans="1:5">
      <c r="A6" s="229"/>
      <c r="B6" s="229"/>
      <c r="C6" s="229"/>
      <c r="D6" s="229"/>
      <c r="E6" s="229"/>
    </row>
    <row r="7" spans="1:5">
      <c r="A7" s="229"/>
      <c r="B7" s="229"/>
      <c r="C7" s="229"/>
      <c r="D7" s="229"/>
      <c r="E7" s="229"/>
    </row>
    <row r="8" spans="1:5">
      <c r="A8" s="229"/>
      <c r="B8" s="229"/>
      <c r="C8" s="229"/>
      <c r="D8" s="229"/>
      <c r="E8" s="229"/>
    </row>
  </sheetData>
  <sheetProtection formatColumns="0" formatRows="0"/>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VT">
    <tabColor indexed="47"/>
  </sheetPr>
  <dimension ref="A1:B12"/>
  <sheetViews>
    <sheetView showGridLines="0" zoomScaleNormal="100" workbookViewId="0"/>
  </sheetViews>
  <sheetFormatPr defaultRowHeight="11.25"/>
  <cols>
    <col min="1" max="1" width="9.140625" style="1123"/>
    <col min="2" max="2" width="65.28515625" style="1123" customWidth="1"/>
    <col min="3" max="3" width="41" style="1123" customWidth="1"/>
    <col min="4" max="16384" width="9.140625" style="1123"/>
  </cols>
  <sheetData>
    <row r="1" spans="1:2">
      <c r="A1" s="1123" t="s">
        <v>330</v>
      </c>
      <c r="B1" s="1123" t="s">
        <v>331</v>
      </c>
    </row>
    <row r="2" spans="1:2">
      <c r="A2" s="1123">
        <v>4213775</v>
      </c>
      <c r="B2" s="1123" t="s">
        <v>612</v>
      </c>
    </row>
    <row r="3" spans="1:2">
      <c r="A3" s="1123">
        <v>4213784</v>
      </c>
      <c r="B3" s="1123" t="s">
        <v>771</v>
      </c>
    </row>
    <row r="4" spans="1:2">
      <c r="A4" s="1123">
        <v>4213781</v>
      </c>
      <c r="B4" s="1123" t="s">
        <v>770</v>
      </c>
    </row>
    <row r="5" spans="1:2">
      <c r="A5" s="1123">
        <v>4213776</v>
      </c>
      <c r="B5" s="1123" t="s">
        <v>613</v>
      </c>
    </row>
    <row r="6" spans="1:2">
      <c r="A6" s="1123">
        <v>4213777</v>
      </c>
      <c r="B6" s="1123" t="s">
        <v>614</v>
      </c>
    </row>
    <row r="7" spans="1:2">
      <c r="A7" s="1123">
        <v>4238670</v>
      </c>
      <c r="B7" s="1123" t="s">
        <v>761</v>
      </c>
    </row>
    <row r="8" spans="1:2">
      <c r="A8" s="1123">
        <v>4213778</v>
      </c>
      <c r="B8" s="1123" t="s">
        <v>615</v>
      </c>
    </row>
    <row r="9" spans="1:2">
      <c r="A9" s="1123">
        <v>4213780</v>
      </c>
      <c r="B9" s="1123" t="s">
        <v>616</v>
      </c>
    </row>
    <row r="10" spans="1:2">
      <c r="A10" s="1123">
        <v>4213779</v>
      </c>
      <c r="B10" s="1123" t="s">
        <v>619</v>
      </c>
    </row>
    <row r="11" spans="1:2">
      <c r="A11" s="1123">
        <v>4213783</v>
      </c>
      <c r="B11" s="1123" t="s">
        <v>618</v>
      </c>
    </row>
    <row r="12" spans="1:2">
      <c r="A12" s="1123">
        <v>4213782</v>
      </c>
      <c r="B12" s="1123" t="s">
        <v>617</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0">
    <tabColor rgb="FFCCCCFF"/>
  </sheetPr>
  <dimension ref="A1:L54"/>
  <sheetViews>
    <sheetView showGridLines="0" tabSelected="1" topLeftCell="D10" zoomScaleNormal="100" workbookViewId="0">
      <selection activeCell="F44" sqref="F44"/>
    </sheetView>
  </sheetViews>
  <sheetFormatPr defaultRowHeight="11.25"/>
  <cols>
    <col min="1" max="1" width="10.7109375" style="198" hidden="1" customWidth="1"/>
    <col min="2" max="2" width="10.7109375" style="90" hidden="1" customWidth="1"/>
    <col min="3" max="3" width="3.7109375" style="20" hidden="1" customWidth="1"/>
    <col min="4" max="4" width="1.7109375" style="23" customWidth="1"/>
    <col min="5" max="5" width="55.28515625" style="23" customWidth="1"/>
    <col min="6" max="6" width="50.7109375" style="23" customWidth="1"/>
    <col min="7" max="7" width="3.7109375" style="22" customWidth="1"/>
    <col min="8" max="8" width="9.140625" style="23"/>
    <col min="9" max="9" width="9.140625" style="55"/>
    <col min="10" max="10" width="30" style="23" customWidth="1"/>
    <col min="11" max="16384" width="9.140625" style="23"/>
  </cols>
  <sheetData>
    <row r="1" spans="1:12" s="385" customFormat="1" ht="3" customHeight="1">
      <c r="A1" s="383"/>
      <c r="B1" s="384"/>
      <c r="F1" s="385">
        <v>31211886</v>
      </c>
      <c r="G1" s="386"/>
      <c r="I1" s="386"/>
    </row>
    <row r="2" spans="1:12" s="18" customFormat="1" ht="14.25">
      <c r="A2" s="197"/>
      <c r="B2" s="90"/>
      <c r="E2" s="391" t="str">
        <f>"Код шаблона: " &amp; GetCode()</f>
        <v>Код шаблона: FAS.JKH.OPEN.INFO.PRICE.WARM</v>
      </c>
      <c r="F2" s="440"/>
      <c r="G2" s="390"/>
      <c r="H2" s="390"/>
      <c r="I2" s="390"/>
      <c r="J2" s="390"/>
      <c r="K2" s="390"/>
      <c r="L2" s="390"/>
    </row>
    <row r="3" spans="1:12" ht="14.25">
      <c r="E3" s="392" t="str">
        <f>"Версия " &amp; GetVersion()</f>
        <v>Версия 1.0.2</v>
      </c>
      <c r="F3" s="440"/>
      <c r="G3" s="43"/>
      <c r="H3" s="43"/>
      <c r="I3" s="43"/>
      <c r="J3" s="43"/>
      <c r="K3" s="43"/>
      <c r="L3" s="261"/>
    </row>
    <row r="4" spans="1:12" s="370" customFormat="1" ht="6">
      <c r="A4" s="364"/>
      <c r="B4" s="365"/>
      <c r="C4" s="366"/>
      <c r="D4" s="367"/>
      <c r="E4" s="387"/>
      <c r="F4" s="388"/>
      <c r="G4" s="389"/>
      <c r="I4" s="371"/>
    </row>
    <row r="5" spans="1:12" ht="22.5">
      <c r="D5" s="24"/>
      <c r="E5" s="1144" t="s">
        <v>769</v>
      </c>
      <c r="F5" s="1145"/>
      <c r="G5" s="433"/>
      <c r="J5" s="308"/>
    </row>
    <row r="6" spans="1:12" s="370" customFormat="1" ht="6">
      <c r="A6" s="364"/>
      <c r="B6" s="365"/>
      <c r="C6" s="366"/>
      <c r="D6" s="367"/>
      <c r="E6" s="372"/>
      <c r="F6" s="373"/>
      <c r="G6" s="374"/>
      <c r="I6" s="371"/>
    </row>
    <row r="7" spans="1:12" ht="27">
      <c r="D7" s="24"/>
      <c r="E7" s="25" t="s">
        <v>52</v>
      </c>
      <c r="F7" s="327" t="s">
        <v>169</v>
      </c>
      <c r="G7" s="382"/>
    </row>
    <row r="8" spans="1:12" s="370" customFormat="1" ht="6">
      <c r="A8" s="364"/>
      <c r="B8" s="365"/>
      <c r="C8" s="366"/>
      <c r="D8" s="367"/>
      <c r="E8" s="368"/>
      <c r="F8" s="369"/>
      <c r="G8" s="367"/>
      <c r="I8" s="371"/>
    </row>
    <row r="9" spans="1:12" ht="27">
      <c r="D9" s="24"/>
      <c r="E9" s="25" t="s">
        <v>474</v>
      </c>
      <c r="F9" s="347" t="s">
        <v>85</v>
      </c>
      <c r="G9" s="381"/>
    </row>
    <row r="10" spans="1:12" s="370" customFormat="1" ht="6">
      <c r="A10" s="375"/>
      <c r="B10" s="365"/>
      <c r="C10" s="366"/>
      <c r="D10" s="376"/>
      <c r="E10" s="372"/>
      <c r="F10" s="377"/>
      <c r="G10" s="378"/>
      <c r="I10" s="371"/>
    </row>
    <row r="11" spans="1:12" ht="27">
      <c r="A11" s="200"/>
      <c r="D11" s="24"/>
      <c r="E11" s="81" t="s">
        <v>472</v>
      </c>
      <c r="F11" s="1114" t="s">
        <v>1429</v>
      </c>
      <c r="G11" s="379"/>
    </row>
    <row r="12" spans="1:12" ht="27">
      <c r="D12" s="24"/>
      <c r="E12" s="81" t="s">
        <v>473</v>
      </c>
      <c r="F12" s="1114" t="s">
        <v>1430</v>
      </c>
      <c r="G12" s="381"/>
    </row>
    <row r="13" spans="1:12" s="370" customFormat="1" ht="6">
      <c r="A13" s="375"/>
      <c r="B13" s="365"/>
      <c r="C13" s="366"/>
      <c r="D13" s="376"/>
      <c r="E13" s="372"/>
      <c r="F13" s="377"/>
      <c r="G13" s="378"/>
      <c r="I13" s="371"/>
    </row>
    <row r="14" spans="1:12" ht="27">
      <c r="D14" s="24"/>
      <c r="E14" s="81" t="s">
        <v>369</v>
      </c>
      <c r="F14" s="328" t="s">
        <v>43</v>
      </c>
      <c r="G14" s="381"/>
    </row>
    <row r="15" spans="1:12" ht="27">
      <c r="D15" s="24"/>
      <c r="E15" s="81" t="s">
        <v>299</v>
      </c>
      <c r="F15" s="329" t="s">
        <v>2949</v>
      </c>
      <c r="G15" s="381"/>
    </row>
    <row r="16" spans="1:12" ht="27">
      <c r="D16" s="24"/>
      <c r="E16" s="81" t="s">
        <v>599</v>
      </c>
      <c r="F16" s="329" t="s">
        <v>776</v>
      </c>
      <c r="G16" s="381"/>
    </row>
    <row r="17" spans="1:9" ht="19.5">
      <c r="D17" s="24"/>
      <c r="E17" s="25"/>
      <c r="F17" s="443" t="s">
        <v>607</v>
      </c>
      <c r="G17" s="21"/>
    </row>
    <row r="18" spans="1:9" ht="27">
      <c r="D18" s="24"/>
      <c r="E18" s="81" t="s">
        <v>502</v>
      </c>
      <c r="F18" s="1115" t="s">
        <v>1431</v>
      </c>
      <c r="G18" s="381"/>
    </row>
    <row r="19" spans="1:9" ht="27">
      <c r="D19" s="24"/>
      <c r="E19" s="81" t="s">
        <v>596</v>
      </c>
      <c r="F19" s="329" t="s">
        <v>1434</v>
      </c>
      <c r="G19" s="381"/>
    </row>
    <row r="20" spans="1:9" ht="27">
      <c r="D20" s="24"/>
      <c r="E20" s="81" t="s">
        <v>595</v>
      </c>
      <c r="F20" s="328" t="s">
        <v>1432</v>
      </c>
      <c r="G20" s="381"/>
    </row>
    <row r="21" spans="1:9" ht="27">
      <c r="D21" s="24"/>
      <c r="E21" s="81" t="s">
        <v>501</v>
      </c>
      <c r="F21" s="1115" t="s">
        <v>1433</v>
      </c>
      <c r="G21" s="381"/>
    </row>
    <row r="22" spans="1:9" ht="19.5">
      <c r="D22" s="24"/>
      <c r="E22" s="25"/>
      <c r="F22" s="443" t="s">
        <v>608</v>
      </c>
      <c r="G22" s="21"/>
    </row>
    <row r="23" spans="1:9" ht="27">
      <c r="D23" s="24"/>
      <c r="E23" s="81" t="s">
        <v>611</v>
      </c>
      <c r="F23" s="1115" t="s">
        <v>1431</v>
      </c>
      <c r="G23" s="381"/>
    </row>
    <row r="24" spans="1:9" ht="27">
      <c r="D24" s="24"/>
      <c r="E24" s="81" t="s">
        <v>610</v>
      </c>
      <c r="F24" s="329" t="s">
        <v>2949</v>
      </c>
      <c r="G24" s="381"/>
    </row>
    <row r="25" spans="1:9" ht="27">
      <c r="D25" s="24"/>
      <c r="E25" s="81" t="s">
        <v>609</v>
      </c>
      <c r="F25" s="328" t="s">
        <v>2948</v>
      </c>
      <c r="G25" s="381"/>
    </row>
    <row r="26" spans="1:9" ht="27">
      <c r="D26" s="24"/>
      <c r="E26" s="81" t="s">
        <v>501</v>
      </c>
      <c r="F26" s="1115" t="s">
        <v>1433</v>
      </c>
      <c r="G26" s="381"/>
    </row>
    <row r="27" spans="1:9" s="370" customFormat="1" ht="35.1" customHeight="1">
      <c r="A27" s="375"/>
      <c r="B27" s="365"/>
      <c r="C27" s="366"/>
      <c r="D27" s="376"/>
      <c r="E27" s="372"/>
      <c r="F27" s="377"/>
      <c r="G27" s="378"/>
      <c r="I27" s="371"/>
    </row>
    <row r="28" spans="1:9" ht="27">
      <c r="D28" s="24"/>
      <c r="E28" s="81" t="s">
        <v>170</v>
      </c>
      <c r="F28" s="347" t="s">
        <v>85</v>
      </c>
      <c r="G28" s="381"/>
    </row>
    <row r="29" spans="1:9" ht="27">
      <c r="C29" s="28"/>
      <c r="D29" s="29"/>
      <c r="E29" s="30" t="s">
        <v>79</v>
      </c>
      <c r="F29" s="330" t="s">
        <v>1519</v>
      </c>
      <c r="G29" s="380"/>
    </row>
    <row r="30" spans="1:9" ht="27" hidden="1">
      <c r="C30" s="28"/>
      <c r="D30" s="29"/>
      <c r="E30" s="52" t="s">
        <v>203</v>
      </c>
      <c r="F30" s="331"/>
      <c r="G30" s="380"/>
    </row>
    <row r="31" spans="1:9" ht="27">
      <c r="C31" s="28"/>
      <c r="D31" s="29"/>
      <c r="E31" s="30" t="s">
        <v>53</v>
      </c>
      <c r="F31" s="330" t="s">
        <v>1520</v>
      </c>
      <c r="G31" s="380"/>
    </row>
    <row r="32" spans="1:9" ht="27">
      <c r="C32" s="28"/>
      <c r="D32" s="29"/>
      <c r="E32" s="30" t="s">
        <v>54</v>
      </c>
      <c r="F32" s="330" t="s">
        <v>1456</v>
      </c>
      <c r="G32" s="380"/>
      <c r="H32" s="31"/>
    </row>
    <row r="33" spans="1:9" s="370" customFormat="1" ht="6">
      <c r="A33" s="375"/>
      <c r="B33" s="365"/>
      <c r="C33" s="366"/>
      <c r="D33" s="376"/>
      <c r="E33" s="372"/>
      <c r="F33" s="377"/>
      <c r="G33" s="378"/>
      <c r="I33" s="371"/>
    </row>
    <row r="34" spans="1:9" ht="27">
      <c r="A34" s="199"/>
      <c r="D34" s="26"/>
      <c r="E34" s="797" t="s">
        <v>723</v>
      </c>
      <c r="F34" s="1116" t="s">
        <v>726</v>
      </c>
      <c r="G34" s="379"/>
    </row>
    <row r="35" spans="1:9" s="370" customFormat="1" ht="6">
      <c r="A35" s="375"/>
      <c r="B35" s="365"/>
      <c r="C35" s="366"/>
      <c r="D35" s="376"/>
      <c r="E35" s="372"/>
      <c r="F35" s="377"/>
      <c r="G35" s="378"/>
      <c r="I35" s="371"/>
    </row>
    <row r="36" spans="1:9" ht="27">
      <c r="A36" s="199"/>
      <c r="D36" s="26"/>
      <c r="E36" s="81" t="s">
        <v>243</v>
      </c>
      <c r="F36" s="826" t="s">
        <v>204</v>
      </c>
      <c r="G36" s="379"/>
    </row>
    <row r="37" spans="1:9" s="370" customFormat="1" ht="6">
      <c r="A37" s="364"/>
      <c r="B37" s="365"/>
      <c r="C37" s="366"/>
      <c r="D37" s="367"/>
      <c r="E37" s="368"/>
      <c r="F37" s="369"/>
      <c r="G37" s="367"/>
      <c r="I37" s="371"/>
    </row>
    <row r="38" spans="1:9" ht="27">
      <c r="B38" s="189"/>
      <c r="D38" s="24"/>
      <c r="E38" s="81" t="s">
        <v>729</v>
      </c>
      <c r="F38" s="347" t="s">
        <v>84</v>
      </c>
      <c r="G38" s="381"/>
      <c r="I38" s="19"/>
    </row>
    <row r="39" spans="1:9" s="370" customFormat="1" ht="6">
      <c r="A39" s="375"/>
      <c r="B39" s="365"/>
      <c r="C39" s="366"/>
      <c r="D39" s="376"/>
      <c r="E39" s="372"/>
      <c r="F39" s="377"/>
      <c r="G39" s="378"/>
      <c r="I39" s="371"/>
    </row>
    <row r="40" spans="1:9" ht="27">
      <c r="A40" s="201"/>
      <c r="B40" s="92"/>
      <c r="D40" s="33"/>
      <c r="E40" s="32" t="s">
        <v>546</v>
      </c>
      <c r="F40" s="1115" t="s">
        <v>2920</v>
      </c>
      <c r="G40" s="379"/>
    </row>
    <row r="41" spans="1:9" ht="27">
      <c r="A41" s="201"/>
      <c r="B41" s="92"/>
      <c r="D41" s="33"/>
      <c r="E41" s="41" t="s">
        <v>547</v>
      </c>
      <c r="F41" s="1115" t="s">
        <v>2921</v>
      </c>
      <c r="G41" s="379"/>
    </row>
    <row r="42" spans="1:9" ht="19.5">
      <c r="D42" s="24"/>
      <c r="E42" s="25"/>
      <c r="F42" s="443" t="s">
        <v>578</v>
      </c>
      <c r="G42" s="21"/>
    </row>
    <row r="43" spans="1:9" ht="27">
      <c r="A43" s="201"/>
      <c r="D43" s="21"/>
      <c r="E43" s="441" t="s">
        <v>87</v>
      </c>
      <c r="F43" s="447" t="s">
        <v>2922</v>
      </c>
      <c r="G43" s="379"/>
    </row>
    <row r="44" spans="1:9" ht="27">
      <c r="A44" s="201"/>
      <c r="B44" s="92"/>
      <c r="D44" s="33"/>
      <c r="E44" s="441" t="s">
        <v>88</v>
      </c>
      <c r="F44" s="447" t="s">
        <v>2952</v>
      </c>
      <c r="G44" s="379"/>
    </row>
    <row r="45" spans="1:9" ht="27">
      <c r="A45" s="201"/>
      <c r="B45" s="92"/>
      <c r="D45" s="33"/>
      <c r="E45" s="441" t="s">
        <v>579</v>
      </c>
      <c r="F45" s="447" t="s">
        <v>2923</v>
      </c>
      <c r="G45" s="379"/>
    </row>
    <row r="46" spans="1:9" ht="27">
      <c r="D46" s="24"/>
      <c r="E46" s="442" t="s">
        <v>580</v>
      </c>
      <c r="F46" s="447" t="s">
        <v>2924</v>
      </c>
      <c r="G46" s="381"/>
    </row>
    <row r="47" spans="1:9" ht="20.100000000000001" customHeight="1">
      <c r="A47" s="201"/>
      <c r="D47" s="21"/>
      <c r="F47" s="163"/>
      <c r="G47" s="27"/>
    </row>
    <row r="48" spans="1:9" ht="19.5">
      <c r="A48" s="201"/>
      <c r="B48" s="92"/>
      <c r="D48" s="33"/>
      <c r="E48" s="32"/>
      <c r="F48" s="164"/>
      <c r="G48" s="27"/>
    </row>
    <row r="49" spans="1:9" ht="19.5">
      <c r="A49" s="201"/>
      <c r="B49" s="92"/>
      <c r="D49" s="33"/>
      <c r="E49" s="32"/>
      <c r="F49" s="164"/>
      <c r="G49" s="27"/>
    </row>
    <row r="50" spans="1:9" ht="19.5">
      <c r="A50" s="201"/>
      <c r="B50" s="92"/>
      <c r="D50" s="33"/>
      <c r="E50" s="41"/>
      <c r="F50" s="164"/>
      <c r="G50" s="27"/>
    </row>
    <row r="51" spans="1:9" ht="19.5">
      <c r="A51" s="201"/>
      <c r="B51" s="92"/>
      <c r="D51" s="33"/>
      <c r="E51" s="32"/>
      <c r="F51" s="164"/>
      <c r="G51" s="27"/>
    </row>
    <row r="54" spans="1:9">
      <c r="E54" s="1146"/>
      <c r="F54" s="1146"/>
      <c r="G54" s="1146"/>
      <c r="H54" s="1146"/>
      <c r="I54" s="1146"/>
    </row>
  </sheetData>
  <sheetProtection password="FA9C" sheet="1" objects="1" scenarios="1" formatColumns="0" formatRows="0"/>
  <dataConsolidate leftLabels="1"/>
  <mergeCells count="2">
    <mergeCell ref="E5:F5"/>
    <mergeCell ref="E54:I54"/>
  </mergeCells>
  <phoneticPr fontId="13" type="noConversion"/>
  <dataValidations xWindow="446" yWindow="425" count="5">
    <dataValidation type="textLength" operator="lessThanOrEqual" allowBlank="1" showInputMessage="1" showErrorMessage="1" errorTitle="Ошибка" error="Допускается ввод не более 900 символов!" sqref="F48:F51 F30 F40:F41 F18 F43:F46 F20:F21 F23 F25:F26">
      <formula1>900</formula1>
    </dataValidation>
    <dataValidation type="list" allowBlank="1" showInputMessage="1" showErrorMessage="1" errorTitle="Ошибка" error="Выберите значение из списка" prompt="Выберите значение из списка" sqref="F36">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11:F12 F19 F15:F16 F24"/>
    <dataValidation type="list" allowBlank="1" showInputMessage="1" showErrorMessage="1" errorTitle="Ошибка" error="Выберите значение из списка" prompt="Выберите значение из списка" sqref="F14">
      <formula1>kind_of_data_type</formula1>
    </dataValidation>
    <dataValidation allowBlank="1" showInputMessage="1" showErrorMessage="1" prompt="Для выбора выполните двойной щелчок левой клавиши мыши по соответствующей ячейке." sqref="F28 F9 F38"/>
  </dataValidations>
  <pageMargins left="0.75" right="0.75" top="1" bottom="1" header="0.5" footer="0.5"/>
  <pageSetup paperSize="8" orientation="portrait" r:id="rId1"/>
  <headerFooter alignWithMargins="0"/>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VED">
    <tabColor indexed="47"/>
  </sheetPr>
  <dimension ref="A1:B11"/>
  <sheetViews>
    <sheetView showGridLines="0" zoomScaleNormal="100" workbookViewId="0"/>
  </sheetViews>
  <sheetFormatPr defaultRowHeight="11.25"/>
  <cols>
    <col min="1" max="1" width="9.140625" style="1123"/>
    <col min="2" max="2" width="65.28515625" style="1123" customWidth="1"/>
    <col min="3" max="3" width="41" style="1123" customWidth="1"/>
    <col min="4" max="16384" width="9.140625" style="1123"/>
  </cols>
  <sheetData>
    <row r="1" spans="1:2">
      <c r="A1" s="1123" t="s">
        <v>330</v>
      </c>
      <c r="B1" s="1123" t="s">
        <v>332</v>
      </c>
    </row>
    <row r="2" spans="1:2">
      <c r="A2" s="1123">
        <v>4190064</v>
      </c>
      <c r="B2" s="1123" t="s">
        <v>1416</v>
      </c>
    </row>
    <row r="3" spans="1:2">
      <c r="A3" s="1123">
        <v>4190065</v>
      </c>
      <c r="B3" s="1123" t="s">
        <v>1417</v>
      </c>
    </row>
    <row r="4" spans="1:2">
      <c r="A4" s="1123">
        <v>4190066</v>
      </c>
      <c r="B4" s="1123" t="s">
        <v>1418</v>
      </c>
    </row>
    <row r="5" spans="1:2">
      <c r="A5" s="1123">
        <v>4190067</v>
      </c>
      <c r="B5" s="1123" t="s">
        <v>1419</v>
      </c>
    </row>
    <row r="6" spans="1:2">
      <c r="A6" s="1123">
        <v>4190068</v>
      </c>
      <c r="B6" s="1123" t="s">
        <v>1420</v>
      </c>
    </row>
    <row r="7" spans="1:2">
      <c r="A7" s="1123">
        <v>4190069</v>
      </c>
      <c r="B7" s="1123" t="s">
        <v>1421</v>
      </c>
    </row>
    <row r="8" spans="1:2">
      <c r="A8" s="1123">
        <v>4190070</v>
      </c>
      <c r="B8" s="1123" t="s">
        <v>1422</v>
      </c>
    </row>
    <row r="9" spans="1:2">
      <c r="A9" s="1123">
        <v>4190071</v>
      </c>
      <c r="B9" s="1123" t="s">
        <v>1423</v>
      </c>
    </row>
    <row r="10" spans="1:2">
      <c r="A10" s="1123">
        <v>4190072</v>
      </c>
      <c r="B10" s="1123" t="s">
        <v>1424</v>
      </c>
    </row>
    <row r="11" spans="1:2">
      <c r="A11" s="1123">
        <v>4190073</v>
      </c>
      <c r="B11" s="1123" t="s">
        <v>1425</v>
      </c>
    </row>
  </sheetData>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Obj">
    <tabColor indexed="47"/>
  </sheetPr>
  <dimension ref="A1"/>
  <sheetViews>
    <sheetView showGridLines="0" zoomScaleNormal="100" workbookViewId="0"/>
  </sheetViews>
  <sheetFormatPr defaultRowHeight="12.75"/>
  <cols>
    <col min="1" max="16384" width="9.140625" style="184"/>
  </cols>
  <sheetData>
    <row r="1" spans="1:1">
      <c r="A1" s="54"/>
    </row>
  </sheetData>
  <pageMargins left="0.75" right="0.75" top="1" bottom="1" header="0.5" footer="0.5"/>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llSheetsInThisWorkbook">
    <tabColor indexed="47"/>
  </sheetPr>
  <dimension ref="A1:B245"/>
  <sheetViews>
    <sheetView showGridLines="0" zoomScaleNormal="100" workbookViewId="0"/>
  </sheetViews>
  <sheetFormatPr defaultRowHeight="11.25"/>
  <cols>
    <col min="1" max="1" width="36.28515625" style="3" customWidth="1"/>
    <col min="2" max="2" width="21.140625" style="3" customWidth="1"/>
    <col min="3" max="16384" width="9.140625" style="2"/>
  </cols>
  <sheetData>
    <row r="1" spans="1:2">
      <c r="A1" s="4" t="s">
        <v>57</v>
      </c>
      <c r="B1" s="4" t="s">
        <v>58</v>
      </c>
    </row>
    <row r="2" spans="1:2">
      <c r="A2" t="s">
        <v>413</v>
      </c>
      <c r="B2" t="s">
        <v>76</v>
      </c>
    </row>
    <row r="3" spans="1:2">
      <c r="A3" t="s">
        <v>414</v>
      </c>
      <c r="B3" t="s">
        <v>82</v>
      </c>
    </row>
    <row r="4" spans="1:2">
      <c r="A4" t="s">
        <v>415</v>
      </c>
      <c r="B4" t="s">
        <v>386</v>
      </c>
    </row>
    <row r="5" spans="1:2">
      <c r="A5" t="s">
        <v>417</v>
      </c>
      <c r="B5" t="s">
        <v>59</v>
      </c>
    </row>
    <row r="6" spans="1:2">
      <c r="A6" t="s">
        <v>416</v>
      </c>
      <c r="B6" t="s">
        <v>576</v>
      </c>
    </row>
    <row r="7" spans="1:2">
      <c r="A7" t="s">
        <v>747</v>
      </c>
      <c r="B7" t="s">
        <v>488</v>
      </c>
    </row>
    <row r="8" spans="1:2">
      <c r="A8" t="s">
        <v>748</v>
      </c>
      <c r="B8" t="s">
        <v>426</v>
      </c>
    </row>
    <row r="9" spans="1:2">
      <c r="A9" t="s">
        <v>508</v>
      </c>
      <c r="B9" t="s">
        <v>427</v>
      </c>
    </row>
    <row r="10" spans="1:2">
      <c r="A10" t="s">
        <v>418</v>
      </c>
      <c r="B10" t="s">
        <v>428</v>
      </c>
    </row>
    <row r="11" spans="1:2">
      <c r="A11" t="s">
        <v>762</v>
      </c>
      <c r="B11" t="s">
        <v>489</v>
      </c>
    </row>
    <row r="12" spans="1:2">
      <c r="A12" t="s">
        <v>763</v>
      </c>
      <c r="B12" t="s">
        <v>429</v>
      </c>
    </row>
    <row r="13" spans="1:2">
      <c r="A13" t="s">
        <v>749</v>
      </c>
      <c r="B13" t="s">
        <v>430</v>
      </c>
    </row>
    <row r="14" spans="1:2">
      <c r="A14" t="s">
        <v>750</v>
      </c>
      <c r="B14" t="s">
        <v>431</v>
      </c>
    </row>
    <row r="15" spans="1:2">
      <c r="A15" t="s">
        <v>751</v>
      </c>
      <c r="B15" t="s">
        <v>335</v>
      </c>
    </row>
    <row r="16" spans="1:2">
      <c r="A16" t="s">
        <v>752</v>
      </c>
      <c r="B16" t="s">
        <v>61</v>
      </c>
    </row>
    <row r="17" spans="1:2">
      <c r="A17" t="s">
        <v>753</v>
      </c>
      <c r="B17" t="s">
        <v>387</v>
      </c>
    </row>
    <row r="18" spans="1:2">
      <c r="A18" t="s">
        <v>754</v>
      </c>
      <c r="B18" t="s">
        <v>440</v>
      </c>
    </row>
    <row r="19" spans="1:2">
      <c r="A19" t="s">
        <v>755</v>
      </c>
      <c r="B19" t="s">
        <v>250</v>
      </c>
    </row>
    <row r="20" spans="1:2">
      <c r="A20" t="s">
        <v>756</v>
      </c>
      <c r="B20" t="s">
        <v>74</v>
      </c>
    </row>
    <row r="21" spans="1:2">
      <c r="A21" t="s">
        <v>757</v>
      </c>
      <c r="B21" t="s">
        <v>63</v>
      </c>
    </row>
    <row r="22" spans="1:2">
      <c r="A22" t="s">
        <v>758</v>
      </c>
      <c r="B22" t="s">
        <v>75</v>
      </c>
    </row>
    <row r="23" spans="1:2">
      <c r="A23" t="s">
        <v>759</v>
      </c>
      <c r="B23" t="s">
        <v>432</v>
      </c>
    </row>
    <row r="24" spans="1:2">
      <c r="A24" t="s">
        <v>760</v>
      </c>
      <c r="B24" t="s">
        <v>73</v>
      </c>
    </row>
    <row r="25" spans="1:2">
      <c r="A25" t="s">
        <v>600</v>
      </c>
      <c r="B25" t="s">
        <v>62</v>
      </c>
    </row>
    <row r="26" spans="1:2">
      <c r="A26" t="s">
        <v>601</v>
      </c>
      <c r="B26" t="s">
        <v>64</v>
      </c>
    </row>
    <row r="27" spans="1:2">
      <c r="A27" t="s">
        <v>510</v>
      </c>
      <c r="B27" t="s">
        <v>385</v>
      </c>
    </row>
    <row r="28" spans="1:2">
      <c r="A28" t="s">
        <v>420</v>
      </c>
      <c r="B28" t="s">
        <v>14</v>
      </c>
    </row>
    <row r="29" spans="1:2">
      <c r="A29" t="s">
        <v>509</v>
      </c>
      <c r="B29" t="s">
        <v>15</v>
      </c>
    </row>
    <row r="30" spans="1:2">
      <c r="A30" t="s">
        <v>419</v>
      </c>
      <c r="B30" t="s">
        <v>577</v>
      </c>
    </row>
    <row r="31" spans="1:2">
      <c r="A31" t="s">
        <v>585</v>
      </c>
      <c r="B31" t="s">
        <v>433</v>
      </c>
    </row>
    <row r="32" spans="1:2">
      <c r="A32" t="s">
        <v>487</v>
      </c>
      <c r="B32" t="s">
        <v>180</v>
      </c>
    </row>
    <row r="33" spans="1:2">
      <c r="A33" t="s">
        <v>421</v>
      </c>
      <c r="B33" t="s">
        <v>511</v>
      </c>
    </row>
    <row r="34" spans="1:2">
      <c r="A34" t="s">
        <v>422</v>
      </c>
      <c r="B34" t="s">
        <v>490</v>
      </c>
    </row>
    <row r="35" spans="1:2">
      <c r="A35" t="s">
        <v>423</v>
      </c>
      <c r="B35" t="s">
        <v>336</v>
      </c>
    </row>
    <row r="36" spans="1:2">
      <c r="A36" t="s">
        <v>424</v>
      </c>
      <c r="B36" t="s">
        <v>279</v>
      </c>
    </row>
    <row r="37" spans="1:2">
      <c r="A37" t="s">
        <v>425</v>
      </c>
      <c r="B37" t="s">
        <v>334</v>
      </c>
    </row>
    <row r="38" spans="1:2">
      <c r="A38"/>
      <c r="B38" t="s">
        <v>199</v>
      </c>
    </row>
    <row r="39" spans="1:2">
      <c r="A39"/>
      <c r="B39" t="s">
        <v>181</v>
      </c>
    </row>
    <row r="40" spans="1:2">
      <c r="A40"/>
      <c r="B40" t="s">
        <v>178</v>
      </c>
    </row>
    <row r="41" spans="1:2">
      <c r="A41"/>
      <c r="B41" t="s">
        <v>221</v>
      </c>
    </row>
    <row r="42" spans="1:2">
      <c r="A42"/>
      <c r="B42" t="s">
        <v>179</v>
      </c>
    </row>
    <row r="43" spans="1:2">
      <c r="A43"/>
      <c r="B43"/>
    </row>
    <row r="44" spans="1:2">
      <c r="A44"/>
      <c r="B44"/>
    </row>
    <row r="45" spans="1:2">
      <c r="A45"/>
      <c r="B45"/>
    </row>
    <row r="46" spans="1:2">
      <c r="A46"/>
      <c r="B46"/>
    </row>
    <row r="47" spans="1:2">
      <c r="A47"/>
      <c r="B47"/>
    </row>
    <row r="48" spans="1:2">
      <c r="A48"/>
      <c r="B48"/>
    </row>
    <row r="49" spans="1:2">
      <c r="A49"/>
      <c r="B49"/>
    </row>
    <row r="50" spans="1:2">
      <c r="A50"/>
      <c r="B50"/>
    </row>
    <row r="51" spans="1:2">
      <c r="A51"/>
      <c r="B51"/>
    </row>
    <row r="52" spans="1:2">
      <c r="A52"/>
      <c r="B52"/>
    </row>
    <row r="53" spans="1:2">
      <c r="A53"/>
      <c r="B53"/>
    </row>
    <row r="54" spans="1:2">
      <c r="A54"/>
      <c r="B54"/>
    </row>
    <row r="55" spans="1:2">
      <c r="A55"/>
      <c r="B55"/>
    </row>
    <row r="56" spans="1:2">
      <c r="A56"/>
      <c r="B56"/>
    </row>
    <row r="57" spans="1:2">
      <c r="A57"/>
      <c r="B57"/>
    </row>
    <row r="58" spans="1:2">
      <c r="A58"/>
      <c r="B58"/>
    </row>
    <row r="59" spans="1:2">
      <c r="A59"/>
      <c r="B59"/>
    </row>
    <row r="60" spans="1:2">
      <c r="A60"/>
      <c r="B60"/>
    </row>
    <row r="61" spans="1:2">
      <c r="A61"/>
      <c r="B61"/>
    </row>
    <row r="62" spans="1:2">
      <c r="A62"/>
      <c r="B62"/>
    </row>
    <row r="63" spans="1:2">
      <c r="A63"/>
      <c r="B63"/>
    </row>
    <row r="64" spans="1:2">
      <c r="A64"/>
      <c r="B64"/>
    </row>
    <row r="65" spans="1:2">
      <c r="A65"/>
      <c r="B65"/>
    </row>
    <row r="66" spans="1:2">
      <c r="A66"/>
      <c r="B66"/>
    </row>
    <row r="67" spans="1:2">
      <c r="A67"/>
      <c r="B67"/>
    </row>
    <row r="68" spans="1:2">
      <c r="A68"/>
      <c r="B68"/>
    </row>
    <row r="69" spans="1:2">
      <c r="A69"/>
      <c r="B69"/>
    </row>
    <row r="70" spans="1:2">
      <c r="A70"/>
      <c r="B70"/>
    </row>
    <row r="71" spans="1:2">
      <c r="A71"/>
      <c r="B71"/>
    </row>
    <row r="72" spans="1:2">
      <c r="A72"/>
      <c r="B72"/>
    </row>
    <row r="73" spans="1:2">
      <c r="A73"/>
      <c r="B73"/>
    </row>
    <row r="74" spans="1:2">
      <c r="A74"/>
      <c r="B74"/>
    </row>
    <row r="75" spans="1:2">
      <c r="A75"/>
      <c r="B75"/>
    </row>
    <row r="76" spans="1:2">
      <c r="A76"/>
      <c r="B76"/>
    </row>
    <row r="77" spans="1:2">
      <c r="A77"/>
      <c r="B77"/>
    </row>
    <row r="78" spans="1:2">
      <c r="A78"/>
      <c r="B78"/>
    </row>
    <row r="79" spans="1:2">
      <c r="A79"/>
      <c r="B79"/>
    </row>
    <row r="80" spans="1:2">
      <c r="A80"/>
      <c r="B80"/>
    </row>
    <row r="81" spans="1:2">
      <c r="A81"/>
      <c r="B81"/>
    </row>
    <row r="82" spans="1:2">
      <c r="A82"/>
      <c r="B82"/>
    </row>
    <row r="83" spans="1:2">
      <c r="A83"/>
      <c r="B83"/>
    </row>
    <row r="84" spans="1:2">
      <c r="A84"/>
      <c r="B84"/>
    </row>
    <row r="85" spans="1:2">
      <c r="A85"/>
      <c r="B85"/>
    </row>
    <row r="86" spans="1:2">
      <c r="A86"/>
      <c r="B86"/>
    </row>
    <row r="87" spans="1:2">
      <c r="A87"/>
      <c r="B87"/>
    </row>
    <row r="88" spans="1:2">
      <c r="A88"/>
      <c r="B88"/>
    </row>
    <row r="89" spans="1:2">
      <c r="A89"/>
      <c r="B89"/>
    </row>
    <row r="90" spans="1:2">
      <c r="A90"/>
      <c r="B90"/>
    </row>
    <row r="91" spans="1:2">
      <c r="A91"/>
      <c r="B91"/>
    </row>
    <row r="92" spans="1:2">
      <c r="A92"/>
      <c r="B92"/>
    </row>
    <row r="93" spans="1:2">
      <c r="A93"/>
      <c r="B93"/>
    </row>
    <row r="94" spans="1:2">
      <c r="A94"/>
      <c r="B94"/>
    </row>
    <row r="95" spans="1:2">
      <c r="A95"/>
      <c r="B95"/>
    </row>
    <row r="96" spans="1:2">
      <c r="A96"/>
      <c r="B96"/>
    </row>
    <row r="97" spans="1:2">
      <c r="A97"/>
      <c r="B97"/>
    </row>
    <row r="98" spans="1:2">
      <c r="A98"/>
      <c r="B98"/>
    </row>
    <row r="99" spans="1:2">
      <c r="A99"/>
      <c r="B99"/>
    </row>
    <row r="100" spans="1:2">
      <c r="A100"/>
      <c r="B100"/>
    </row>
    <row r="101" spans="1:2">
      <c r="A101"/>
      <c r="B101"/>
    </row>
    <row r="102" spans="1:2">
      <c r="A102"/>
      <c r="B102"/>
    </row>
    <row r="103" spans="1:2">
      <c r="A103"/>
      <c r="B103"/>
    </row>
    <row r="104" spans="1:2">
      <c r="A104"/>
      <c r="B104"/>
    </row>
    <row r="105" spans="1:2">
      <c r="A105"/>
      <c r="B105"/>
    </row>
    <row r="106" spans="1:2">
      <c r="A106"/>
      <c r="B106"/>
    </row>
    <row r="107" spans="1:2">
      <c r="A107"/>
      <c r="B107"/>
    </row>
    <row r="108" spans="1:2">
      <c r="A108"/>
      <c r="B108"/>
    </row>
    <row r="109" spans="1:2">
      <c r="A109"/>
      <c r="B109"/>
    </row>
    <row r="110" spans="1:2">
      <c r="A110"/>
      <c r="B110"/>
    </row>
    <row r="111" spans="1:2">
      <c r="A111"/>
      <c r="B111"/>
    </row>
    <row r="112" spans="1:2">
      <c r="A112"/>
      <c r="B112"/>
    </row>
    <row r="113" spans="1:2">
      <c r="A113"/>
      <c r="B113"/>
    </row>
    <row r="114" spans="1:2">
      <c r="A114"/>
      <c r="B114"/>
    </row>
    <row r="115" spans="1:2">
      <c r="A115"/>
      <c r="B115"/>
    </row>
    <row r="116" spans="1:2">
      <c r="A116"/>
      <c r="B116"/>
    </row>
    <row r="117" spans="1:2">
      <c r="A117"/>
      <c r="B117"/>
    </row>
    <row r="118" spans="1:2">
      <c r="A118"/>
      <c r="B118"/>
    </row>
    <row r="119" spans="1:2">
      <c r="A119"/>
      <c r="B119"/>
    </row>
    <row r="120" spans="1:2">
      <c r="A120"/>
      <c r="B120"/>
    </row>
    <row r="121" spans="1:2">
      <c r="A121"/>
      <c r="B121"/>
    </row>
    <row r="122" spans="1:2">
      <c r="A122"/>
      <c r="B122"/>
    </row>
    <row r="123" spans="1:2">
      <c r="A123"/>
      <c r="B123"/>
    </row>
    <row r="124" spans="1:2">
      <c r="A124"/>
      <c r="B124"/>
    </row>
    <row r="125" spans="1:2">
      <c r="A125"/>
      <c r="B125"/>
    </row>
    <row r="126" spans="1:2">
      <c r="A126"/>
      <c r="B126"/>
    </row>
    <row r="127" spans="1:2">
      <c r="A127"/>
      <c r="B127"/>
    </row>
    <row r="128" spans="1:2">
      <c r="A128"/>
      <c r="B128"/>
    </row>
    <row r="129" spans="1:2">
      <c r="A129"/>
      <c r="B129"/>
    </row>
    <row r="130" spans="1:2">
      <c r="A130"/>
      <c r="B130"/>
    </row>
    <row r="131" spans="1:2">
      <c r="A131"/>
      <c r="B131"/>
    </row>
    <row r="132" spans="1:2">
      <c r="A132"/>
      <c r="B132"/>
    </row>
    <row r="133" spans="1:2">
      <c r="A133"/>
      <c r="B133"/>
    </row>
    <row r="134" spans="1:2">
      <c r="A134"/>
      <c r="B134"/>
    </row>
    <row r="135" spans="1:2">
      <c r="A135"/>
      <c r="B135"/>
    </row>
    <row r="136" spans="1:2">
      <c r="A136"/>
      <c r="B136"/>
    </row>
    <row r="137" spans="1:2">
      <c r="A137"/>
      <c r="B137"/>
    </row>
    <row r="138" spans="1:2">
      <c r="A138"/>
      <c r="B138"/>
    </row>
    <row r="139" spans="1:2">
      <c r="A139"/>
      <c r="B139"/>
    </row>
    <row r="140" spans="1:2">
      <c r="A140"/>
      <c r="B140"/>
    </row>
    <row r="141" spans="1:2">
      <c r="A141"/>
      <c r="B141"/>
    </row>
    <row r="142" spans="1:2">
      <c r="A142"/>
      <c r="B142"/>
    </row>
    <row r="143" spans="1:2">
      <c r="A143"/>
      <c r="B143"/>
    </row>
    <row r="144" spans="1:2">
      <c r="A144"/>
      <c r="B144"/>
    </row>
    <row r="145" spans="1:2">
      <c r="A145"/>
      <c r="B145"/>
    </row>
    <row r="146" spans="1:2">
      <c r="A146"/>
      <c r="B146"/>
    </row>
    <row r="147" spans="1:2">
      <c r="A147"/>
      <c r="B147"/>
    </row>
    <row r="148" spans="1:2">
      <c r="A148"/>
      <c r="B148"/>
    </row>
    <row r="149" spans="1:2">
      <c r="A149"/>
      <c r="B149"/>
    </row>
    <row r="150" spans="1:2">
      <c r="A150"/>
      <c r="B150"/>
    </row>
    <row r="151" spans="1:2">
      <c r="A151"/>
      <c r="B151"/>
    </row>
    <row r="152" spans="1:2">
      <c r="A152"/>
      <c r="B152"/>
    </row>
    <row r="153" spans="1:2">
      <c r="A153"/>
      <c r="B153"/>
    </row>
    <row r="154" spans="1:2">
      <c r="A154"/>
      <c r="B154"/>
    </row>
    <row r="155" spans="1:2">
      <c r="A155"/>
      <c r="B155"/>
    </row>
    <row r="156" spans="1:2">
      <c r="A156"/>
      <c r="B156"/>
    </row>
    <row r="157" spans="1:2">
      <c r="A157"/>
      <c r="B157"/>
    </row>
    <row r="158" spans="1:2">
      <c r="A158"/>
      <c r="B158"/>
    </row>
    <row r="159" spans="1:2">
      <c r="A159"/>
      <c r="B159"/>
    </row>
    <row r="160" spans="1:2">
      <c r="A160"/>
      <c r="B160"/>
    </row>
    <row r="161" spans="1:2">
      <c r="A161"/>
      <c r="B161"/>
    </row>
    <row r="162" spans="1:2">
      <c r="A162"/>
      <c r="B162"/>
    </row>
    <row r="163" spans="1:2">
      <c r="A163"/>
      <c r="B163"/>
    </row>
    <row r="164" spans="1:2">
      <c r="A164"/>
      <c r="B164"/>
    </row>
    <row r="165" spans="1:2">
      <c r="A165"/>
      <c r="B165"/>
    </row>
    <row r="166" spans="1:2">
      <c r="A166"/>
      <c r="B166"/>
    </row>
    <row r="167" spans="1:2">
      <c r="A167"/>
      <c r="B167"/>
    </row>
    <row r="168" spans="1:2">
      <c r="A168"/>
      <c r="B168"/>
    </row>
    <row r="169" spans="1:2">
      <c r="A169"/>
      <c r="B169"/>
    </row>
    <row r="170" spans="1:2">
      <c r="A170"/>
      <c r="B170"/>
    </row>
    <row r="171" spans="1:2">
      <c r="A171"/>
      <c r="B171"/>
    </row>
    <row r="172" spans="1:2">
      <c r="A172"/>
      <c r="B172"/>
    </row>
    <row r="173" spans="1:2">
      <c r="A173"/>
      <c r="B173"/>
    </row>
    <row r="174" spans="1:2">
      <c r="A174"/>
      <c r="B174"/>
    </row>
    <row r="175" spans="1:2">
      <c r="A175"/>
      <c r="B175"/>
    </row>
    <row r="176" spans="1:2">
      <c r="A176"/>
      <c r="B176"/>
    </row>
    <row r="177" spans="1:2">
      <c r="A177"/>
      <c r="B177"/>
    </row>
    <row r="178" spans="1:2">
      <c r="A178"/>
      <c r="B178"/>
    </row>
    <row r="179" spans="1:2">
      <c r="A179"/>
      <c r="B179"/>
    </row>
    <row r="180" spans="1:2">
      <c r="A180"/>
      <c r="B180"/>
    </row>
    <row r="181" spans="1:2">
      <c r="A181"/>
      <c r="B181"/>
    </row>
    <row r="182" spans="1:2">
      <c r="A182"/>
      <c r="B182"/>
    </row>
    <row r="183" spans="1:2">
      <c r="A183"/>
      <c r="B183"/>
    </row>
    <row r="184" spans="1:2">
      <c r="A184"/>
      <c r="B184"/>
    </row>
    <row r="185" spans="1:2">
      <c r="A185"/>
      <c r="B185"/>
    </row>
    <row r="186" spans="1:2">
      <c r="A186"/>
      <c r="B186"/>
    </row>
    <row r="187" spans="1:2">
      <c r="A187"/>
      <c r="B187"/>
    </row>
    <row r="188" spans="1:2">
      <c r="A188"/>
      <c r="B188"/>
    </row>
    <row r="189" spans="1:2">
      <c r="A189"/>
      <c r="B189"/>
    </row>
    <row r="190" spans="1:2">
      <c r="A190"/>
      <c r="B190"/>
    </row>
    <row r="191" spans="1:2">
      <c r="A191"/>
      <c r="B191"/>
    </row>
    <row r="192" spans="1:2">
      <c r="A192"/>
      <c r="B192"/>
    </row>
    <row r="193" spans="1:2">
      <c r="A193"/>
      <c r="B193"/>
    </row>
    <row r="194" spans="1:2">
      <c r="A194"/>
      <c r="B194"/>
    </row>
    <row r="195" spans="1:2">
      <c r="A195"/>
      <c r="B195"/>
    </row>
    <row r="196" spans="1:2">
      <c r="A196"/>
      <c r="B196"/>
    </row>
    <row r="197" spans="1:2">
      <c r="A197"/>
      <c r="B197"/>
    </row>
    <row r="198" spans="1:2">
      <c r="A198"/>
      <c r="B198"/>
    </row>
    <row r="199" spans="1:2">
      <c r="A199"/>
      <c r="B199"/>
    </row>
    <row r="200" spans="1:2">
      <c r="A200"/>
      <c r="B200"/>
    </row>
    <row r="201" spans="1:2">
      <c r="A201"/>
      <c r="B201"/>
    </row>
    <row r="202" spans="1:2">
      <c r="A202"/>
      <c r="B202"/>
    </row>
    <row r="203" spans="1:2">
      <c r="A203"/>
      <c r="B203"/>
    </row>
    <row r="204" spans="1:2">
      <c r="A204"/>
      <c r="B204"/>
    </row>
    <row r="205" spans="1:2">
      <c r="A205"/>
      <c r="B205"/>
    </row>
    <row r="206" spans="1:2">
      <c r="A206"/>
      <c r="B206"/>
    </row>
    <row r="207" spans="1:2">
      <c r="A207"/>
      <c r="B207"/>
    </row>
    <row r="208" spans="1:2">
      <c r="A208"/>
      <c r="B208"/>
    </row>
    <row r="209" spans="1:2">
      <c r="A209"/>
      <c r="B209"/>
    </row>
    <row r="210" spans="1:2">
      <c r="A210"/>
      <c r="B210"/>
    </row>
    <row r="211" spans="1:2">
      <c r="A211"/>
      <c r="B211"/>
    </row>
    <row r="212" spans="1:2">
      <c r="A212"/>
      <c r="B212"/>
    </row>
    <row r="213" spans="1:2">
      <c r="A213"/>
      <c r="B213"/>
    </row>
    <row r="214" spans="1:2">
      <c r="A214"/>
      <c r="B214"/>
    </row>
    <row r="215" spans="1:2">
      <c r="A215"/>
      <c r="B215"/>
    </row>
    <row r="216" spans="1:2">
      <c r="A216"/>
      <c r="B216"/>
    </row>
    <row r="217" spans="1:2">
      <c r="A217"/>
      <c r="B217"/>
    </row>
    <row r="218" spans="1:2">
      <c r="A218"/>
      <c r="B218"/>
    </row>
    <row r="219" spans="1:2">
      <c r="A219"/>
      <c r="B219"/>
    </row>
    <row r="220" spans="1:2">
      <c r="A220"/>
      <c r="B220"/>
    </row>
    <row r="221" spans="1:2">
      <c r="A221"/>
      <c r="B221"/>
    </row>
    <row r="222" spans="1:2">
      <c r="A222"/>
      <c r="B222"/>
    </row>
    <row r="223" spans="1:2">
      <c r="A223"/>
      <c r="B223"/>
    </row>
    <row r="224" spans="1:2">
      <c r="A224"/>
      <c r="B224"/>
    </row>
    <row r="225" spans="1:2">
      <c r="A225"/>
      <c r="B225"/>
    </row>
    <row r="226" spans="1:2">
      <c r="A226"/>
      <c r="B226"/>
    </row>
    <row r="227" spans="1:2">
      <c r="A227"/>
      <c r="B227"/>
    </row>
    <row r="228" spans="1:2">
      <c r="A228"/>
      <c r="B228"/>
    </row>
    <row r="229" spans="1:2">
      <c r="A229"/>
      <c r="B229"/>
    </row>
    <row r="230" spans="1:2">
      <c r="A230"/>
      <c r="B230"/>
    </row>
    <row r="231" spans="1:2">
      <c r="A231"/>
      <c r="B231"/>
    </row>
    <row r="232" spans="1:2">
      <c r="A232"/>
      <c r="B232"/>
    </row>
    <row r="233" spans="1:2">
      <c r="A233"/>
      <c r="B233"/>
    </row>
    <row r="234" spans="1:2">
      <c r="A234"/>
      <c r="B234"/>
    </row>
    <row r="235" spans="1:2">
      <c r="A235"/>
      <c r="B235"/>
    </row>
    <row r="236" spans="1:2">
      <c r="A236"/>
      <c r="B236"/>
    </row>
    <row r="237" spans="1:2">
      <c r="A237"/>
      <c r="B237"/>
    </row>
    <row r="238" spans="1:2">
      <c r="A238"/>
      <c r="B238"/>
    </row>
    <row r="239" spans="1:2">
      <c r="A239"/>
      <c r="B239"/>
    </row>
    <row r="240" spans="1:2">
      <c r="A240"/>
      <c r="B240"/>
    </row>
    <row r="241" spans="1:2">
      <c r="A241"/>
      <c r="B241"/>
    </row>
    <row r="242" spans="1:2">
      <c r="A242"/>
      <c r="B242"/>
    </row>
    <row r="243" spans="1:2">
      <c r="A243"/>
      <c r="B243"/>
    </row>
    <row r="244" spans="1:2">
      <c r="A244"/>
      <c r="B244"/>
    </row>
    <row r="245" spans="1:2">
      <c r="A245"/>
      <c r="B245"/>
    </row>
  </sheetData>
  <sheetProtection formatColumns="0" formatRows="0"/>
  <phoneticPr fontId="13" type="noConversion"/>
  <pageMargins left="0.75" right="0.75" top="1" bottom="1" header="0.5" footer="0.5"/>
  <pageSetup paperSize="9" orientation="portrait"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et_union_vert">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Instruction">
    <tabColor indexed="47"/>
  </sheetPr>
  <dimension ref="A1"/>
  <sheetViews>
    <sheetView showGridLines="0" workbookViewId="0"/>
  </sheetViews>
  <sheetFormatPr defaultRowHeight="11.25"/>
  <sheetData/>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Region">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Reestr">
    <tabColor indexed="47"/>
  </sheetPr>
  <dimension ref="A1:A19"/>
  <sheetViews>
    <sheetView showGridLines="0" zoomScaleNormal="100" workbookViewId="0"/>
  </sheetViews>
  <sheetFormatPr defaultRowHeight="11.25"/>
  <cols>
    <col min="1" max="1" width="49.140625" customWidth="1"/>
  </cols>
  <sheetData>
    <row r="1" spans="1:1" ht="12">
      <c r="A1" s="15"/>
    </row>
    <row r="2" spans="1:1" ht="12">
      <c r="A2" s="15"/>
    </row>
    <row r="3" spans="1:1" ht="12">
      <c r="A3" s="15"/>
    </row>
    <row r="4" spans="1:1" ht="12">
      <c r="A4" s="15"/>
    </row>
    <row r="5" spans="1:1" ht="12">
      <c r="A5" s="15"/>
    </row>
    <row r="6" spans="1:1" ht="12">
      <c r="A6" s="15"/>
    </row>
    <row r="7" spans="1:1" ht="12">
      <c r="A7" s="15"/>
    </row>
    <row r="8" spans="1:1" ht="12">
      <c r="A8" s="15"/>
    </row>
    <row r="9" spans="1:1" ht="12">
      <c r="A9" s="15"/>
    </row>
    <row r="10" spans="1:1" ht="12">
      <c r="A10" s="15"/>
    </row>
    <row r="11" spans="1:1" ht="12">
      <c r="A11" s="15"/>
    </row>
    <row r="12" spans="1:1" ht="12">
      <c r="A12" s="15"/>
    </row>
    <row r="13" spans="1:1" ht="12">
      <c r="A13" s="15"/>
    </row>
    <row r="14" spans="1:1" ht="12">
      <c r="A14" s="15"/>
    </row>
    <row r="15" spans="1:1" ht="12">
      <c r="A15" s="15"/>
    </row>
    <row r="16" spans="1:1" ht="12">
      <c r="A16" s="15"/>
    </row>
    <row r="17" spans="1:1" ht="12">
      <c r="A17" s="15"/>
    </row>
    <row r="18" spans="1:1" ht="12">
      <c r="A18" s="15"/>
    </row>
    <row r="19" spans="1:1" ht="12">
      <c r="A19" s="15"/>
    </row>
  </sheetData>
  <sheetProtection formatColumns="0" formatRows="0"/>
  <phoneticPr fontId="13" type="noConversion"/>
  <pageMargins left="0.75" right="0.75" top="1" bottom="1" header="0.5" footer="0.5"/>
  <pageSetup paperSize="9" orientation="portrait"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
    <tabColor indexed="47"/>
  </sheetPr>
  <dimension ref="A1"/>
  <sheetViews>
    <sheetView showGridLines="0" zoomScaleNormal="100" workbookViewId="0"/>
  </sheetViews>
  <sheetFormatPr defaultRowHeight="11.25"/>
  <cols>
    <col min="1" max="1" width="9.140625" style="16"/>
    <col min="2" max="16384" width="9.140625" style="17"/>
  </cols>
  <sheetData/>
  <sheetProtection formatColumns="0" formatRows="0"/>
  <phoneticPr fontId="10" type="noConversion"/>
  <pageMargins left="0.75" right="0.75" top="1" bottom="1" header="0.5" footer="0.5"/>
  <pageSetup paperSize="9" orientation="portrait"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UpdTemplMain">
    <tabColor indexed="47"/>
  </sheetPr>
  <dimension ref="AA1:AJ1"/>
  <sheetViews>
    <sheetView showGridLines="0" zoomScaleNormal="100" workbookViewId="0"/>
  </sheetViews>
  <sheetFormatPr defaultRowHeight="11.25"/>
  <cols>
    <col min="1" max="26" width="9.140625" style="8"/>
    <col min="27" max="36" width="9.140625" style="9"/>
    <col min="37" max="16384" width="9.140625" style="8"/>
  </cols>
  <sheetData/>
  <sheetProtection formatColumns="0" formatRows="0"/>
  <phoneticPr fontId="14" type="noConversion"/>
  <pageMargins left="0.75" right="0.75" top="1" bottom="1" header="0.5" footer="0.5"/>
  <pageSetup paperSize="9" orientation="portrait"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ORG">
    <tabColor indexed="47"/>
  </sheetPr>
  <dimension ref="A1:J413"/>
  <sheetViews>
    <sheetView showGridLines="0" zoomScaleNormal="100" workbookViewId="0"/>
  </sheetViews>
  <sheetFormatPr defaultRowHeight="11.25"/>
  <cols>
    <col min="1" max="2" width="9.140625" style="5"/>
    <col min="3" max="3" width="20.7109375" style="5" customWidth="1"/>
    <col min="4" max="4" width="25.140625" style="5" customWidth="1"/>
    <col min="5" max="16384" width="9.140625" style="5"/>
  </cols>
  <sheetData>
    <row r="1" spans="1:10">
      <c r="A1" s="5" t="s">
        <v>1415</v>
      </c>
      <c r="B1" s="5" t="s">
        <v>1435</v>
      </c>
      <c r="C1" s="5" t="s">
        <v>1436</v>
      </c>
      <c r="D1" s="5" t="s">
        <v>1437</v>
      </c>
      <c r="E1" s="5" t="s">
        <v>1438</v>
      </c>
      <c r="F1" s="5" t="s">
        <v>1439</v>
      </c>
      <c r="G1" s="5" t="s">
        <v>1440</v>
      </c>
      <c r="H1" s="5" t="s">
        <v>1441</v>
      </c>
      <c r="I1" s="5" t="s">
        <v>1442</v>
      </c>
    </row>
    <row r="2" spans="1:10">
      <c r="A2" s="5">
        <v>1</v>
      </c>
      <c r="B2" s="5" t="s">
        <v>1443</v>
      </c>
      <c r="C2" s="5" t="s">
        <v>169</v>
      </c>
      <c r="D2" s="5" t="s">
        <v>1444</v>
      </c>
      <c r="E2" s="5" t="s">
        <v>1445</v>
      </c>
      <c r="F2" s="5" t="s">
        <v>1446</v>
      </c>
      <c r="G2" s="5" t="s">
        <v>1447</v>
      </c>
      <c r="H2" s="5" t="s">
        <v>1448</v>
      </c>
      <c r="J2" s="5" t="s">
        <v>2919</v>
      </c>
    </row>
    <row r="3" spans="1:10">
      <c r="A3" s="5">
        <v>2</v>
      </c>
      <c r="B3" s="5" t="s">
        <v>1443</v>
      </c>
      <c r="C3" s="5" t="s">
        <v>169</v>
      </c>
      <c r="D3" s="5" t="s">
        <v>1449</v>
      </c>
      <c r="E3" s="5" t="s">
        <v>1450</v>
      </c>
      <c r="F3" s="5" t="s">
        <v>1446</v>
      </c>
      <c r="G3" s="5" t="s">
        <v>1451</v>
      </c>
      <c r="H3" s="5" t="s">
        <v>1452</v>
      </c>
      <c r="J3" s="5" t="s">
        <v>2919</v>
      </c>
    </row>
    <row r="4" spans="1:10">
      <c r="A4" s="5">
        <v>3</v>
      </c>
      <c r="B4" s="5" t="s">
        <v>1443</v>
      </c>
      <c r="C4" s="5" t="s">
        <v>169</v>
      </c>
      <c r="D4" s="5" t="s">
        <v>1453</v>
      </c>
      <c r="E4" s="5" t="s">
        <v>1454</v>
      </c>
      <c r="F4" s="5" t="s">
        <v>1455</v>
      </c>
      <c r="G4" s="5" t="s">
        <v>1456</v>
      </c>
      <c r="J4" s="5" t="s">
        <v>2919</v>
      </c>
    </row>
    <row r="5" spans="1:10">
      <c r="A5" s="5">
        <v>4</v>
      </c>
      <c r="B5" s="5" t="s">
        <v>1443</v>
      </c>
      <c r="C5" s="5" t="s">
        <v>169</v>
      </c>
      <c r="D5" s="5" t="s">
        <v>1457</v>
      </c>
      <c r="E5" s="5" t="s">
        <v>1458</v>
      </c>
      <c r="F5" s="5" t="s">
        <v>1459</v>
      </c>
      <c r="G5" s="5" t="s">
        <v>1460</v>
      </c>
      <c r="H5" s="5" t="s">
        <v>1461</v>
      </c>
      <c r="J5" s="5" t="s">
        <v>2919</v>
      </c>
    </row>
    <row r="6" spans="1:10">
      <c r="A6" s="5">
        <v>5</v>
      </c>
      <c r="B6" s="5" t="s">
        <v>1443</v>
      </c>
      <c r="C6" s="5" t="s">
        <v>169</v>
      </c>
      <c r="D6" s="5" t="s">
        <v>1462</v>
      </c>
      <c r="E6" s="5" t="s">
        <v>1463</v>
      </c>
      <c r="F6" s="5" t="s">
        <v>1464</v>
      </c>
      <c r="G6" s="5" t="s">
        <v>1465</v>
      </c>
      <c r="J6" s="5" t="s">
        <v>2919</v>
      </c>
    </row>
    <row r="7" spans="1:10">
      <c r="A7" s="5">
        <v>6</v>
      </c>
      <c r="B7" s="5" t="s">
        <v>1443</v>
      </c>
      <c r="C7" s="5" t="s">
        <v>169</v>
      </c>
      <c r="D7" s="5" t="s">
        <v>1466</v>
      </c>
      <c r="E7" s="5" t="s">
        <v>1467</v>
      </c>
      <c r="F7" s="5" t="s">
        <v>1468</v>
      </c>
      <c r="G7" s="5" t="s">
        <v>1469</v>
      </c>
      <c r="H7" s="5" t="s">
        <v>1470</v>
      </c>
      <c r="J7" s="5" t="s">
        <v>2919</v>
      </c>
    </row>
    <row r="8" spans="1:10">
      <c r="A8" s="5">
        <v>7</v>
      </c>
      <c r="B8" s="5" t="s">
        <v>1443</v>
      </c>
      <c r="C8" s="5" t="s">
        <v>169</v>
      </c>
      <c r="D8" s="5" t="s">
        <v>1471</v>
      </c>
      <c r="E8" s="5" t="s">
        <v>1472</v>
      </c>
      <c r="F8" s="5" t="s">
        <v>1473</v>
      </c>
      <c r="G8" s="5" t="s">
        <v>1474</v>
      </c>
      <c r="J8" s="5" t="s">
        <v>2919</v>
      </c>
    </row>
    <row r="9" spans="1:10">
      <c r="A9" s="5">
        <v>8</v>
      </c>
      <c r="B9" s="5" t="s">
        <v>1443</v>
      </c>
      <c r="C9" s="5" t="s">
        <v>169</v>
      </c>
      <c r="D9" s="5" t="s">
        <v>1475</v>
      </c>
      <c r="E9" s="5" t="s">
        <v>1476</v>
      </c>
      <c r="F9" s="5" t="s">
        <v>1477</v>
      </c>
      <c r="G9" s="5" t="s">
        <v>1478</v>
      </c>
      <c r="J9" s="5" t="s">
        <v>2919</v>
      </c>
    </row>
    <row r="10" spans="1:10">
      <c r="A10" s="5">
        <v>9</v>
      </c>
      <c r="B10" s="5" t="s">
        <v>1443</v>
      </c>
      <c r="C10" s="5" t="s">
        <v>169</v>
      </c>
      <c r="D10" s="5" t="s">
        <v>1479</v>
      </c>
      <c r="E10" s="5" t="s">
        <v>1480</v>
      </c>
      <c r="F10" s="5" t="s">
        <v>1481</v>
      </c>
      <c r="G10" s="5" t="s">
        <v>1482</v>
      </c>
      <c r="H10" s="5" t="s">
        <v>1483</v>
      </c>
      <c r="J10" s="5" t="s">
        <v>2919</v>
      </c>
    </row>
    <row r="11" spans="1:10">
      <c r="A11" s="5">
        <v>10</v>
      </c>
      <c r="B11" s="5" t="s">
        <v>1443</v>
      </c>
      <c r="C11" s="5" t="s">
        <v>169</v>
      </c>
      <c r="D11" s="5" t="s">
        <v>1484</v>
      </c>
      <c r="E11" s="5" t="s">
        <v>1485</v>
      </c>
      <c r="F11" s="5" t="s">
        <v>1486</v>
      </c>
      <c r="G11" s="5" t="s">
        <v>1451</v>
      </c>
      <c r="H11" s="5" t="s">
        <v>1487</v>
      </c>
      <c r="J11" s="5" t="s">
        <v>2919</v>
      </c>
    </row>
    <row r="12" spans="1:10">
      <c r="A12" s="5">
        <v>11</v>
      </c>
      <c r="B12" s="5" t="s">
        <v>1443</v>
      </c>
      <c r="C12" s="5" t="s">
        <v>169</v>
      </c>
      <c r="D12" s="5" t="s">
        <v>1488</v>
      </c>
      <c r="E12" s="5" t="s">
        <v>1489</v>
      </c>
      <c r="F12" s="5" t="s">
        <v>1490</v>
      </c>
      <c r="G12" s="5" t="s">
        <v>1491</v>
      </c>
      <c r="J12" s="5" t="s">
        <v>2919</v>
      </c>
    </row>
    <row r="13" spans="1:10">
      <c r="A13" s="5">
        <v>12</v>
      </c>
      <c r="B13" s="5" t="s">
        <v>1443</v>
      </c>
      <c r="C13" s="5" t="s">
        <v>169</v>
      </c>
      <c r="D13" s="5" t="s">
        <v>1492</v>
      </c>
      <c r="E13" s="5" t="s">
        <v>1493</v>
      </c>
      <c r="F13" s="5" t="s">
        <v>1494</v>
      </c>
      <c r="G13" s="5" t="s">
        <v>1465</v>
      </c>
      <c r="J13" s="5" t="s">
        <v>2919</v>
      </c>
    </row>
    <row r="14" spans="1:10">
      <c r="A14" s="5">
        <v>13</v>
      </c>
      <c r="B14" s="5" t="s">
        <v>1443</v>
      </c>
      <c r="C14" s="5" t="s">
        <v>169</v>
      </c>
      <c r="D14" s="5" t="s">
        <v>1495</v>
      </c>
      <c r="E14" s="5" t="s">
        <v>1496</v>
      </c>
      <c r="F14" s="5" t="s">
        <v>1497</v>
      </c>
      <c r="G14" s="5" t="s">
        <v>1498</v>
      </c>
      <c r="J14" s="5" t="s">
        <v>2919</v>
      </c>
    </row>
    <row r="15" spans="1:10">
      <c r="A15" s="5">
        <v>14</v>
      </c>
      <c r="B15" s="5" t="s">
        <v>1443</v>
      </c>
      <c r="C15" s="5" t="s">
        <v>169</v>
      </c>
      <c r="D15" s="5" t="s">
        <v>1499</v>
      </c>
      <c r="E15" s="5" t="s">
        <v>1500</v>
      </c>
      <c r="F15" s="5" t="s">
        <v>1501</v>
      </c>
      <c r="G15" s="5" t="s">
        <v>1502</v>
      </c>
      <c r="H15" s="5" t="s">
        <v>1503</v>
      </c>
      <c r="J15" s="5" t="s">
        <v>2919</v>
      </c>
    </row>
    <row r="16" spans="1:10">
      <c r="A16" s="5">
        <v>15</v>
      </c>
      <c r="B16" s="5" t="s">
        <v>1443</v>
      </c>
      <c r="C16" s="5" t="s">
        <v>169</v>
      </c>
      <c r="D16" s="5" t="s">
        <v>1504</v>
      </c>
      <c r="E16" s="5" t="s">
        <v>1505</v>
      </c>
      <c r="F16" s="5" t="s">
        <v>1506</v>
      </c>
      <c r="G16" s="5" t="s">
        <v>1507</v>
      </c>
      <c r="H16" s="5" t="s">
        <v>1508</v>
      </c>
      <c r="J16" s="5" t="s">
        <v>2919</v>
      </c>
    </row>
    <row r="17" spans="1:10">
      <c r="A17" s="5">
        <v>16</v>
      </c>
      <c r="B17" s="5" t="s">
        <v>1443</v>
      </c>
      <c r="C17" s="5" t="s">
        <v>169</v>
      </c>
      <c r="D17" s="5" t="s">
        <v>1509</v>
      </c>
      <c r="E17" s="5" t="s">
        <v>1510</v>
      </c>
      <c r="F17" s="5" t="s">
        <v>1511</v>
      </c>
      <c r="G17" s="5" t="s">
        <v>1512</v>
      </c>
      <c r="H17" s="5" t="s">
        <v>1513</v>
      </c>
      <c r="J17" s="5" t="s">
        <v>2919</v>
      </c>
    </row>
    <row r="18" spans="1:10">
      <c r="A18" s="5">
        <v>17</v>
      </c>
      <c r="B18" s="5" t="s">
        <v>1443</v>
      </c>
      <c r="C18" s="5" t="s">
        <v>169</v>
      </c>
      <c r="D18" s="5" t="s">
        <v>1551</v>
      </c>
      <c r="E18" s="5" t="s">
        <v>2958</v>
      </c>
      <c r="F18" s="5" t="s">
        <v>1552</v>
      </c>
      <c r="G18" s="5" t="s">
        <v>1512</v>
      </c>
      <c r="H18" s="5" t="s">
        <v>1553</v>
      </c>
      <c r="J18" s="5" t="s">
        <v>2919</v>
      </c>
    </row>
    <row r="19" spans="1:10">
      <c r="A19" s="5">
        <v>18</v>
      </c>
      <c r="B19" s="5" t="s">
        <v>1443</v>
      </c>
      <c r="C19" s="5" t="s">
        <v>169</v>
      </c>
      <c r="D19" s="5" t="s">
        <v>1514</v>
      </c>
      <c r="E19" s="5" t="s">
        <v>1515</v>
      </c>
      <c r="F19" s="5" t="s">
        <v>1516</v>
      </c>
      <c r="G19" s="5" t="s">
        <v>1469</v>
      </c>
      <c r="H19" s="5" t="s">
        <v>1517</v>
      </c>
      <c r="J19" s="5" t="s">
        <v>2919</v>
      </c>
    </row>
    <row r="20" spans="1:10">
      <c r="A20" s="5">
        <v>19</v>
      </c>
      <c r="B20" s="5" t="s">
        <v>1443</v>
      </c>
      <c r="C20" s="5" t="s">
        <v>169</v>
      </c>
      <c r="D20" s="5" t="s">
        <v>1518</v>
      </c>
      <c r="E20" s="5" t="s">
        <v>1519</v>
      </c>
      <c r="F20" s="5" t="s">
        <v>1520</v>
      </c>
      <c r="G20" s="5" t="s">
        <v>1456</v>
      </c>
      <c r="H20" s="5" t="s">
        <v>1521</v>
      </c>
      <c r="J20" s="5" t="s">
        <v>2919</v>
      </c>
    </row>
    <row r="21" spans="1:10">
      <c r="A21" s="5">
        <v>20</v>
      </c>
      <c r="B21" s="5" t="s">
        <v>1443</v>
      </c>
      <c r="C21" s="5" t="s">
        <v>169</v>
      </c>
      <c r="D21" s="5" t="s">
        <v>1522</v>
      </c>
      <c r="E21" s="5" t="s">
        <v>1523</v>
      </c>
      <c r="F21" s="5" t="s">
        <v>1524</v>
      </c>
      <c r="G21" s="5" t="s">
        <v>1525</v>
      </c>
      <c r="J21" s="5" t="s">
        <v>2919</v>
      </c>
    </row>
    <row r="22" spans="1:10">
      <c r="A22" s="5">
        <v>21</v>
      </c>
      <c r="B22" s="5" t="s">
        <v>1443</v>
      </c>
      <c r="C22" s="5" t="s">
        <v>169</v>
      </c>
      <c r="D22" s="5" t="s">
        <v>1526</v>
      </c>
      <c r="E22" s="5" t="s">
        <v>1527</v>
      </c>
      <c r="F22" s="5" t="s">
        <v>1524</v>
      </c>
      <c r="G22" s="5" t="s">
        <v>1528</v>
      </c>
      <c r="J22" s="5" t="s">
        <v>2919</v>
      </c>
    </row>
    <row r="23" spans="1:10">
      <c r="A23" s="5">
        <v>22</v>
      </c>
      <c r="B23" s="5" t="s">
        <v>1443</v>
      </c>
      <c r="C23" s="5" t="s">
        <v>169</v>
      </c>
      <c r="D23" s="5" t="s">
        <v>1529</v>
      </c>
      <c r="E23" s="5" t="s">
        <v>1530</v>
      </c>
      <c r="F23" s="5" t="s">
        <v>1531</v>
      </c>
      <c r="G23" s="5" t="s">
        <v>1532</v>
      </c>
      <c r="H23" s="5" t="s">
        <v>1533</v>
      </c>
      <c r="J23" s="5" t="s">
        <v>2919</v>
      </c>
    </row>
    <row r="24" spans="1:10">
      <c r="A24" s="5">
        <v>23</v>
      </c>
      <c r="B24" s="5" t="s">
        <v>1443</v>
      </c>
      <c r="C24" s="5" t="s">
        <v>169</v>
      </c>
      <c r="D24" s="5" t="s">
        <v>1534</v>
      </c>
      <c r="E24" s="5" t="s">
        <v>1535</v>
      </c>
      <c r="F24" s="5" t="s">
        <v>1536</v>
      </c>
      <c r="G24" s="5" t="s">
        <v>1474</v>
      </c>
      <c r="H24" s="5" t="s">
        <v>1537</v>
      </c>
      <c r="J24" s="5" t="s">
        <v>2919</v>
      </c>
    </row>
    <row r="25" spans="1:10">
      <c r="A25" s="5">
        <v>24</v>
      </c>
      <c r="B25" s="5" t="s">
        <v>1443</v>
      </c>
      <c r="C25" s="5" t="s">
        <v>169</v>
      </c>
      <c r="D25" s="5" t="s">
        <v>1538</v>
      </c>
      <c r="E25" s="5" t="s">
        <v>1539</v>
      </c>
      <c r="F25" s="5" t="s">
        <v>1540</v>
      </c>
      <c r="G25" s="5" t="s">
        <v>1541</v>
      </c>
      <c r="J25" s="5" t="s">
        <v>2919</v>
      </c>
    </row>
    <row r="26" spans="1:10">
      <c r="A26" s="5">
        <v>25</v>
      </c>
      <c r="B26" s="5" t="s">
        <v>1443</v>
      </c>
      <c r="C26" s="5" t="s">
        <v>169</v>
      </c>
      <c r="D26" s="5" t="s">
        <v>1542</v>
      </c>
      <c r="E26" s="5" t="s">
        <v>1543</v>
      </c>
      <c r="F26" s="5" t="s">
        <v>1544</v>
      </c>
      <c r="G26" s="5" t="s">
        <v>1545</v>
      </c>
      <c r="H26" s="5" t="s">
        <v>1546</v>
      </c>
      <c r="J26" s="5" t="s">
        <v>2919</v>
      </c>
    </row>
    <row r="27" spans="1:10">
      <c r="A27" s="5">
        <v>26</v>
      </c>
      <c r="B27" s="5" t="s">
        <v>1443</v>
      </c>
      <c r="C27" s="5" t="s">
        <v>169</v>
      </c>
      <c r="D27" s="5" t="s">
        <v>1547</v>
      </c>
      <c r="E27" s="5" t="s">
        <v>1548</v>
      </c>
      <c r="F27" s="5" t="s">
        <v>1549</v>
      </c>
      <c r="G27" s="5" t="s">
        <v>1550</v>
      </c>
      <c r="J27" s="5" t="s">
        <v>2919</v>
      </c>
    </row>
    <row r="28" spans="1:10">
      <c r="A28" s="5">
        <v>27</v>
      </c>
      <c r="B28" s="5" t="s">
        <v>1443</v>
      </c>
      <c r="C28" s="5" t="s">
        <v>169</v>
      </c>
      <c r="D28" s="5" t="s">
        <v>1554</v>
      </c>
      <c r="E28" s="5" t="s">
        <v>1555</v>
      </c>
      <c r="F28" s="5" t="s">
        <v>1556</v>
      </c>
      <c r="G28" s="5" t="s">
        <v>1465</v>
      </c>
      <c r="H28" s="5" t="s">
        <v>1557</v>
      </c>
      <c r="J28" s="5" t="s">
        <v>2919</v>
      </c>
    </row>
    <row r="29" spans="1:10">
      <c r="A29" s="5">
        <v>28</v>
      </c>
      <c r="B29" s="5" t="s">
        <v>1443</v>
      </c>
      <c r="C29" s="5" t="s">
        <v>169</v>
      </c>
      <c r="D29" s="5" t="s">
        <v>1558</v>
      </c>
      <c r="E29" s="5" t="s">
        <v>1559</v>
      </c>
      <c r="F29" s="5" t="s">
        <v>1560</v>
      </c>
      <c r="G29" s="5" t="s">
        <v>1561</v>
      </c>
      <c r="H29" s="5" t="s">
        <v>1562</v>
      </c>
      <c r="I29" s="5" t="s">
        <v>1563</v>
      </c>
      <c r="J29" s="5" t="s">
        <v>2919</v>
      </c>
    </row>
    <row r="30" spans="1:10">
      <c r="A30" s="5">
        <v>29</v>
      </c>
      <c r="B30" s="5" t="s">
        <v>1443</v>
      </c>
      <c r="C30" s="5" t="s">
        <v>169</v>
      </c>
      <c r="D30" s="5" t="s">
        <v>1564</v>
      </c>
      <c r="E30" s="5" t="s">
        <v>1565</v>
      </c>
      <c r="F30" s="5" t="s">
        <v>1566</v>
      </c>
      <c r="G30" s="5" t="s">
        <v>1567</v>
      </c>
      <c r="H30" s="5" t="s">
        <v>1568</v>
      </c>
      <c r="J30" s="5" t="s">
        <v>2919</v>
      </c>
    </row>
    <row r="31" spans="1:10">
      <c r="A31" s="5">
        <v>30</v>
      </c>
      <c r="B31" s="5" t="s">
        <v>1443</v>
      </c>
      <c r="C31" s="5" t="s">
        <v>169</v>
      </c>
      <c r="D31" s="5" t="s">
        <v>1569</v>
      </c>
      <c r="E31" s="5" t="s">
        <v>1570</v>
      </c>
      <c r="F31" s="5" t="s">
        <v>1497</v>
      </c>
      <c r="G31" s="5" t="s">
        <v>1512</v>
      </c>
      <c r="J31" s="5" t="s">
        <v>2919</v>
      </c>
    </row>
    <row r="32" spans="1:10">
      <c r="A32" s="5">
        <v>31</v>
      </c>
      <c r="B32" s="5" t="s">
        <v>1443</v>
      </c>
      <c r="C32" s="5" t="s">
        <v>169</v>
      </c>
      <c r="D32" s="5" t="s">
        <v>1571</v>
      </c>
      <c r="E32" s="5" t="s">
        <v>1572</v>
      </c>
      <c r="F32" s="5" t="s">
        <v>1573</v>
      </c>
      <c r="G32" s="5" t="s">
        <v>1460</v>
      </c>
      <c r="H32" s="5" t="s">
        <v>1574</v>
      </c>
      <c r="J32" s="5" t="s">
        <v>2919</v>
      </c>
    </row>
    <row r="33" spans="1:10">
      <c r="A33" s="5">
        <v>32</v>
      </c>
      <c r="B33" s="5" t="s">
        <v>1443</v>
      </c>
      <c r="C33" s="5" t="s">
        <v>169</v>
      </c>
      <c r="D33" s="5" t="s">
        <v>1575</v>
      </c>
      <c r="E33" s="5" t="s">
        <v>1576</v>
      </c>
      <c r="F33" s="5" t="s">
        <v>1577</v>
      </c>
      <c r="G33" s="5" t="s">
        <v>1578</v>
      </c>
      <c r="H33" s="5" t="s">
        <v>1579</v>
      </c>
      <c r="J33" s="5" t="s">
        <v>2919</v>
      </c>
    </row>
    <row r="34" spans="1:10">
      <c r="A34" s="5">
        <v>33</v>
      </c>
      <c r="B34" s="5" t="s">
        <v>1443</v>
      </c>
      <c r="C34" s="5" t="s">
        <v>169</v>
      </c>
      <c r="D34" s="5" t="s">
        <v>1580</v>
      </c>
      <c r="E34" s="5" t="s">
        <v>1581</v>
      </c>
      <c r="F34" s="5" t="s">
        <v>1582</v>
      </c>
      <c r="G34" s="5" t="s">
        <v>1583</v>
      </c>
      <c r="H34" s="5" t="s">
        <v>1584</v>
      </c>
      <c r="J34" s="5" t="s">
        <v>2919</v>
      </c>
    </row>
    <row r="35" spans="1:10">
      <c r="A35" s="5">
        <v>34</v>
      </c>
      <c r="B35" s="5" t="s">
        <v>1443</v>
      </c>
      <c r="C35" s="5" t="s">
        <v>169</v>
      </c>
      <c r="D35" s="5" t="s">
        <v>1585</v>
      </c>
      <c r="E35" s="5" t="s">
        <v>1586</v>
      </c>
      <c r="F35" s="5" t="s">
        <v>1587</v>
      </c>
      <c r="G35" s="5" t="s">
        <v>1588</v>
      </c>
      <c r="H35" s="5" t="s">
        <v>1589</v>
      </c>
      <c r="J35" s="5" t="s">
        <v>2919</v>
      </c>
    </row>
    <row r="36" spans="1:10">
      <c r="A36" s="5">
        <v>35</v>
      </c>
      <c r="B36" s="5" t="s">
        <v>1443</v>
      </c>
      <c r="C36" s="5" t="s">
        <v>169</v>
      </c>
      <c r="D36" s="5" t="s">
        <v>1590</v>
      </c>
      <c r="E36" s="5" t="s">
        <v>1591</v>
      </c>
      <c r="F36" s="5" t="s">
        <v>1592</v>
      </c>
      <c r="G36" s="5" t="s">
        <v>1578</v>
      </c>
      <c r="J36" s="5" t="s">
        <v>2919</v>
      </c>
    </row>
    <row r="37" spans="1:10">
      <c r="A37" s="5">
        <v>36</v>
      </c>
      <c r="B37" s="5" t="s">
        <v>1443</v>
      </c>
      <c r="C37" s="5" t="s">
        <v>169</v>
      </c>
      <c r="D37" s="5" t="s">
        <v>1593</v>
      </c>
      <c r="E37" s="5" t="s">
        <v>1594</v>
      </c>
      <c r="F37" s="5" t="s">
        <v>1595</v>
      </c>
      <c r="G37" s="5" t="s">
        <v>1561</v>
      </c>
      <c r="H37" s="5" t="s">
        <v>1596</v>
      </c>
      <c r="J37" s="5" t="s">
        <v>2919</v>
      </c>
    </row>
    <row r="38" spans="1:10">
      <c r="A38" s="5">
        <v>37</v>
      </c>
      <c r="B38" s="5" t="s">
        <v>1443</v>
      </c>
      <c r="C38" s="5" t="s">
        <v>169</v>
      </c>
      <c r="D38" s="5" t="s">
        <v>1597</v>
      </c>
      <c r="E38" s="5" t="s">
        <v>1598</v>
      </c>
      <c r="F38" s="5" t="s">
        <v>1599</v>
      </c>
      <c r="G38" s="5" t="s">
        <v>1600</v>
      </c>
      <c r="H38" s="5" t="s">
        <v>1601</v>
      </c>
      <c r="J38" s="5" t="s">
        <v>2919</v>
      </c>
    </row>
    <row r="39" spans="1:10">
      <c r="A39" s="5">
        <v>38</v>
      </c>
      <c r="B39" s="5" t="s">
        <v>1443</v>
      </c>
      <c r="C39" s="5" t="s">
        <v>169</v>
      </c>
      <c r="D39" s="5" t="s">
        <v>1602</v>
      </c>
      <c r="E39" s="5" t="s">
        <v>1603</v>
      </c>
      <c r="F39" s="5" t="s">
        <v>1604</v>
      </c>
      <c r="G39" s="5" t="s">
        <v>1605</v>
      </c>
      <c r="J39" s="5" t="s">
        <v>2919</v>
      </c>
    </row>
    <row r="40" spans="1:10">
      <c r="A40" s="5">
        <v>39</v>
      </c>
      <c r="B40" s="5" t="s">
        <v>1443</v>
      </c>
      <c r="C40" s="5" t="s">
        <v>169</v>
      </c>
      <c r="D40" s="5" t="s">
        <v>1606</v>
      </c>
      <c r="E40" s="5" t="s">
        <v>1607</v>
      </c>
      <c r="F40" s="5" t="s">
        <v>1608</v>
      </c>
      <c r="G40" s="5" t="s">
        <v>1609</v>
      </c>
      <c r="H40" s="5" t="s">
        <v>1610</v>
      </c>
      <c r="J40" s="5" t="s">
        <v>2919</v>
      </c>
    </row>
    <row r="41" spans="1:10">
      <c r="A41" s="5">
        <v>40</v>
      </c>
      <c r="B41" s="5" t="s">
        <v>1443</v>
      </c>
      <c r="C41" s="5" t="s">
        <v>169</v>
      </c>
      <c r="D41" s="5" t="s">
        <v>1611</v>
      </c>
      <c r="E41" s="5" t="s">
        <v>1612</v>
      </c>
      <c r="F41" s="5" t="s">
        <v>1613</v>
      </c>
      <c r="G41" s="5" t="s">
        <v>1614</v>
      </c>
      <c r="H41" s="5" t="s">
        <v>1610</v>
      </c>
      <c r="J41" s="5" t="s">
        <v>2919</v>
      </c>
    </row>
    <row r="42" spans="1:10">
      <c r="A42" s="5">
        <v>41</v>
      </c>
      <c r="B42" s="5" t="s">
        <v>1443</v>
      </c>
      <c r="C42" s="5" t="s">
        <v>169</v>
      </c>
      <c r="D42" s="5" t="s">
        <v>1615</v>
      </c>
      <c r="E42" s="5" t="s">
        <v>1616</v>
      </c>
      <c r="F42" s="5" t="s">
        <v>1617</v>
      </c>
      <c r="G42" s="5" t="s">
        <v>1618</v>
      </c>
      <c r="H42" s="5" t="s">
        <v>1619</v>
      </c>
      <c r="J42" s="5" t="s">
        <v>2919</v>
      </c>
    </row>
    <row r="43" spans="1:10">
      <c r="A43" s="5">
        <v>42</v>
      </c>
      <c r="B43" s="5" t="s">
        <v>1443</v>
      </c>
      <c r="C43" s="5" t="s">
        <v>169</v>
      </c>
      <c r="D43" s="5" t="s">
        <v>1620</v>
      </c>
      <c r="E43" s="5" t="s">
        <v>1621</v>
      </c>
      <c r="F43" s="5" t="s">
        <v>1622</v>
      </c>
      <c r="G43" s="5" t="s">
        <v>1623</v>
      </c>
      <c r="H43" s="5" t="s">
        <v>1624</v>
      </c>
      <c r="J43" s="5" t="s">
        <v>2919</v>
      </c>
    </row>
    <row r="44" spans="1:10">
      <c r="A44" s="5">
        <v>43</v>
      </c>
      <c r="B44" s="5" t="s">
        <v>1443</v>
      </c>
      <c r="C44" s="5" t="s">
        <v>169</v>
      </c>
      <c r="D44" s="5" t="s">
        <v>1625</v>
      </c>
      <c r="E44" s="5" t="s">
        <v>1626</v>
      </c>
      <c r="F44" s="5" t="s">
        <v>1627</v>
      </c>
      <c r="G44" s="5" t="s">
        <v>1628</v>
      </c>
      <c r="H44" s="5" t="s">
        <v>1629</v>
      </c>
      <c r="J44" s="5" t="s">
        <v>2919</v>
      </c>
    </row>
    <row r="45" spans="1:10">
      <c r="A45" s="5">
        <v>44</v>
      </c>
      <c r="B45" s="5" t="s">
        <v>1443</v>
      </c>
      <c r="C45" s="5" t="s">
        <v>169</v>
      </c>
      <c r="D45" s="5" t="s">
        <v>1630</v>
      </c>
      <c r="E45" s="5" t="s">
        <v>1631</v>
      </c>
      <c r="F45" s="5" t="s">
        <v>1632</v>
      </c>
      <c r="G45" s="5" t="s">
        <v>1633</v>
      </c>
      <c r="H45" s="5" t="s">
        <v>1634</v>
      </c>
      <c r="J45" s="5" t="s">
        <v>2919</v>
      </c>
    </row>
    <row r="46" spans="1:10">
      <c r="A46" s="5">
        <v>45</v>
      </c>
      <c r="B46" s="5" t="s">
        <v>1443</v>
      </c>
      <c r="C46" s="5" t="s">
        <v>169</v>
      </c>
      <c r="D46" s="5" t="s">
        <v>1635</v>
      </c>
      <c r="E46" s="5" t="s">
        <v>1636</v>
      </c>
      <c r="F46" s="5" t="s">
        <v>1637</v>
      </c>
      <c r="G46" s="5" t="s">
        <v>1512</v>
      </c>
      <c r="H46" s="5" t="s">
        <v>1638</v>
      </c>
      <c r="J46" s="5" t="s">
        <v>2919</v>
      </c>
    </row>
    <row r="47" spans="1:10">
      <c r="A47" s="5">
        <v>46</v>
      </c>
      <c r="B47" s="5" t="s">
        <v>1443</v>
      </c>
      <c r="C47" s="5" t="s">
        <v>169</v>
      </c>
      <c r="D47" s="5" t="s">
        <v>1639</v>
      </c>
      <c r="E47" s="5" t="s">
        <v>1640</v>
      </c>
      <c r="F47" s="5" t="s">
        <v>1641</v>
      </c>
      <c r="G47" s="5" t="s">
        <v>1642</v>
      </c>
      <c r="H47" s="5" t="s">
        <v>1643</v>
      </c>
      <c r="J47" s="5" t="s">
        <v>2919</v>
      </c>
    </row>
    <row r="48" spans="1:10">
      <c r="A48" s="5">
        <v>47</v>
      </c>
      <c r="B48" s="5" t="s">
        <v>1443</v>
      </c>
      <c r="C48" s="5" t="s">
        <v>169</v>
      </c>
      <c r="D48" s="5" t="s">
        <v>1644</v>
      </c>
      <c r="E48" s="5" t="s">
        <v>1645</v>
      </c>
      <c r="F48" s="5" t="s">
        <v>1646</v>
      </c>
      <c r="G48" s="5" t="s">
        <v>1647</v>
      </c>
      <c r="H48" s="5" t="s">
        <v>1648</v>
      </c>
      <c r="J48" s="5" t="s">
        <v>2919</v>
      </c>
    </row>
    <row r="49" spans="1:10">
      <c r="A49" s="5">
        <v>48</v>
      </c>
      <c r="B49" s="5" t="s">
        <v>1443</v>
      </c>
      <c r="C49" s="5" t="s">
        <v>169</v>
      </c>
      <c r="D49" s="5" t="s">
        <v>1649</v>
      </c>
      <c r="E49" s="5" t="s">
        <v>1650</v>
      </c>
      <c r="F49" s="5" t="s">
        <v>1651</v>
      </c>
      <c r="G49" s="5" t="s">
        <v>1498</v>
      </c>
      <c r="J49" s="5" t="s">
        <v>2919</v>
      </c>
    </row>
    <row r="50" spans="1:10">
      <c r="A50" s="5">
        <v>49</v>
      </c>
      <c r="B50" s="5" t="s">
        <v>1443</v>
      </c>
      <c r="C50" s="5" t="s">
        <v>169</v>
      </c>
      <c r="D50" s="5" t="s">
        <v>1652</v>
      </c>
      <c r="E50" s="5" t="s">
        <v>1653</v>
      </c>
      <c r="F50" s="5" t="s">
        <v>1654</v>
      </c>
      <c r="G50" s="5" t="s">
        <v>1465</v>
      </c>
      <c r="H50" s="5" t="s">
        <v>1655</v>
      </c>
      <c r="J50" s="5" t="s">
        <v>2919</v>
      </c>
    </row>
    <row r="51" spans="1:10">
      <c r="A51" s="5">
        <v>50</v>
      </c>
      <c r="B51" s="5" t="s">
        <v>1443</v>
      </c>
      <c r="C51" s="5" t="s">
        <v>169</v>
      </c>
      <c r="D51" s="5" t="s">
        <v>1656</v>
      </c>
      <c r="E51" s="5" t="s">
        <v>1657</v>
      </c>
      <c r="F51" s="5" t="s">
        <v>1658</v>
      </c>
      <c r="G51" s="5" t="s">
        <v>1659</v>
      </c>
      <c r="H51" s="5" t="s">
        <v>1660</v>
      </c>
      <c r="J51" s="5" t="s">
        <v>2919</v>
      </c>
    </row>
    <row r="52" spans="1:10">
      <c r="A52" s="5">
        <v>51</v>
      </c>
      <c r="B52" s="5" t="s">
        <v>1443</v>
      </c>
      <c r="C52" s="5" t="s">
        <v>169</v>
      </c>
      <c r="D52" s="5" t="s">
        <v>1661</v>
      </c>
      <c r="E52" s="5" t="s">
        <v>1662</v>
      </c>
      <c r="F52" s="5" t="s">
        <v>1663</v>
      </c>
      <c r="G52" s="5" t="s">
        <v>1664</v>
      </c>
      <c r="H52" s="5" t="s">
        <v>1665</v>
      </c>
      <c r="J52" s="5" t="s">
        <v>2919</v>
      </c>
    </row>
    <row r="53" spans="1:10">
      <c r="A53" s="5">
        <v>52</v>
      </c>
      <c r="B53" s="5" t="s">
        <v>1443</v>
      </c>
      <c r="C53" s="5" t="s">
        <v>169</v>
      </c>
      <c r="D53" s="5" t="s">
        <v>1666</v>
      </c>
      <c r="E53" s="5" t="s">
        <v>1667</v>
      </c>
      <c r="F53" s="5" t="s">
        <v>1668</v>
      </c>
      <c r="G53" s="5" t="s">
        <v>1669</v>
      </c>
      <c r="H53" s="5" t="s">
        <v>1670</v>
      </c>
      <c r="J53" s="5" t="s">
        <v>2919</v>
      </c>
    </row>
    <row r="54" spans="1:10">
      <c r="A54" s="5">
        <v>53</v>
      </c>
      <c r="B54" s="5" t="s">
        <v>1443</v>
      </c>
      <c r="C54" s="5" t="s">
        <v>169</v>
      </c>
      <c r="D54" s="5" t="s">
        <v>2967</v>
      </c>
      <c r="E54" s="5" t="s">
        <v>2968</v>
      </c>
      <c r="F54" s="5" t="s">
        <v>2969</v>
      </c>
      <c r="G54" s="5" t="s">
        <v>1674</v>
      </c>
      <c r="J54" s="5" t="s">
        <v>2919</v>
      </c>
    </row>
    <row r="55" spans="1:10">
      <c r="A55" s="5">
        <v>54</v>
      </c>
      <c r="B55" s="5" t="s">
        <v>1443</v>
      </c>
      <c r="C55" s="5" t="s">
        <v>169</v>
      </c>
      <c r="D55" s="5" t="s">
        <v>1671</v>
      </c>
      <c r="E55" s="5" t="s">
        <v>1672</v>
      </c>
      <c r="F55" s="5" t="s">
        <v>1673</v>
      </c>
      <c r="G55" s="5" t="s">
        <v>1674</v>
      </c>
      <c r="J55" s="5" t="s">
        <v>2919</v>
      </c>
    </row>
    <row r="56" spans="1:10">
      <c r="A56" s="5">
        <v>55</v>
      </c>
      <c r="B56" s="5" t="s">
        <v>1443</v>
      </c>
      <c r="C56" s="5" t="s">
        <v>169</v>
      </c>
      <c r="D56" s="5" t="s">
        <v>1675</v>
      </c>
      <c r="E56" s="5" t="s">
        <v>1676</v>
      </c>
      <c r="F56" s="5" t="s">
        <v>1677</v>
      </c>
      <c r="G56" s="5" t="s">
        <v>1561</v>
      </c>
      <c r="J56" s="5" t="s">
        <v>2919</v>
      </c>
    </row>
    <row r="57" spans="1:10">
      <c r="A57" s="5">
        <v>56</v>
      </c>
      <c r="B57" s="5" t="s">
        <v>1443</v>
      </c>
      <c r="C57" s="5" t="s">
        <v>169</v>
      </c>
      <c r="E57" s="5" t="s">
        <v>2970</v>
      </c>
      <c r="F57" s="5" t="s">
        <v>2971</v>
      </c>
      <c r="G57" s="5" t="s">
        <v>1456</v>
      </c>
      <c r="J57" s="5" t="s">
        <v>2919</v>
      </c>
    </row>
    <row r="58" spans="1:10">
      <c r="A58" s="5">
        <v>57</v>
      </c>
      <c r="B58" s="5" t="s">
        <v>1443</v>
      </c>
      <c r="C58" s="5" t="s">
        <v>169</v>
      </c>
      <c r="D58" s="5" t="s">
        <v>1678</v>
      </c>
      <c r="E58" s="5" t="s">
        <v>1679</v>
      </c>
      <c r="F58" s="5" t="s">
        <v>1680</v>
      </c>
      <c r="G58" s="5" t="s">
        <v>1681</v>
      </c>
      <c r="H58" s="5" t="s">
        <v>1682</v>
      </c>
      <c r="J58" s="5" t="s">
        <v>2919</v>
      </c>
    </row>
    <row r="59" spans="1:10">
      <c r="A59" s="5">
        <v>58</v>
      </c>
      <c r="B59" s="5" t="s">
        <v>1443</v>
      </c>
      <c r="C59" s="5" t="s">
        <v>169</v>
      </c>
      <c r="D59" s="5" t="s">
        <v>1683</v>
      </c>
      <c r="E59" s="5" t="s">
        <v>1684</v>
      </c>
      <c r="F59" s="5" t="s">
        <v>1685</v>
      </c>
      <c r="G59" s="5" t="s">
        <v>1691</v>
      </c>
      <c r="H59" s="5" t="s">
        <v>1687</v>
      </c>
      <c r="J59" s="5" t="s">
        <v>2919</v>
      </c>
    </row>
    <row r="60" spans="1:10">
      <c r="A60" s="5">
        <v>59</v>
      </c>
      <c r="B60" s="5" t="s">
        <v>1443</v>
      </c>
      <c r="C60" s="5" t="s">
        <v>169</v>
      </c>
      <c r="D60" s="5" t="s">
        <v>1688</v>
      </c>
      <c r="E60" s="5" t="s">
        <v>1689</v>
      </c>
      <c r="F60" s="5" t="s">
        <v>1690</v>
      </c>
      <c r="G60" s="5" t="s">
        <v>1691</v>
      </c>
      <c r="H60" s="5" t="s">
        <v>1692</v>
      </c>
      <c r="J60" s="5" t="s">
        <v>2919</v>
      </c>
    </row>
    <row r="61" spans="1:10">
      <c r="A61" s="5">
        <v>60</v>
      </c>
      <c r="B61" s="5" t="s">
        <v>1443</v>
      </c>
      <c r="C61" s="5" t="s">
        <v>169</v>
      </c>
      <c r="D61" s="5" t="s">
        <v>1693</v>
      </c>
      <c r="E61" s="5" t="s">
        <v>1694</v>
      </c>
      <c r="F61" s="5" t="s">
        <v>1695</v>
      </c>
      <c r="G61" s="5" t="s">
        <v>1696</v>
      </c>
      <c r="J61" s="5" t="s">
        <v>2919</v>
      </c>
    </row>
    <row r="62" spans="1:10">
      <c r="A62" s="5">
        <v>61</v>
      </c>
      <c r="B62" s="5" t="s">
        <v>1443</v>
      </c>
      <c r="C62" s="5" t="s">
        <v>169</v>
      </c>
      <c r="D62" s="5" t="s">
        <v>1697</v>
      </c>
      <c r="E62" s="5" t="s">
        <v>1698</v>
      </c>
      <c r="F62" s="5" t="s">
        <v>1699</v>
      </c>
      <c r="G62" s="5" t="s">
        <v>1696</v>
      </c>
      <c r="H62" s="5" t="s">
        <v>1700</v>
      </c>
      <c r="J62" s="5" t="s">
        <v>2919</v>
      </c>
    </row>
    <row r="63" spans="1:10">
      <c r="A63" s="5">
        <v>62</v>
      </c>
      <c r="B63" s="5" t="s">
        <v>1443</v>
      </c>
      <c r="C63" s="5" t="s">
        <v>169</v>
      </c>
      <c r="D63" s="5" t="s">
        <v>1701</v>
      </c>
      <c r="E63" s="5" t="s">
        <v>1702</v>
      </c>
      <c r="F63" s="5" t="s">
        <v>1703</v>
      </c>
      <c r="G63" s="5" t="s">
        <v>1704</v>
      </c>
      <c r="H63" s="5" t="s">
        <v>1705</v>
      </c>
      <c r="J63" s="5" t="s">
        <v>2919</v>
      </c>
    </row>
    <row r="64" spans="1:10">
      <c r="A64" s="5">
        <v>63</v>
      </c>
      <c r="B64" s="5" t="s">
        <v>1443</v>
      </c>
      <c r="C64" s="5" t="s">
        <v>169</v>
      </c>
      <c r="D64" s="5" t="s">
        <v>1706</v>
      </c>
      <c r="E64" s="5" t="s">
        <v>1707</v>
      </c>
      <c r="F64" s="5" t="s">
        <v>1708</v>
      </c>
      <c r="G64" s="5" t="s">
        <v>1709</v>
      </c>
      <c r="H64" s="5" t="s">
        <v>1710</v>
      </c>
      <c r="J64" s="5" t="s">
        <v>2919</v>
      </c>
    </row>
    <row r="65" spans="1:10">
      <c r="A65" s="5">
        <v>64</v>
      </c>
      <c r="B65" s="5" t="s">
        <v>1443</v>
      </c>
      <c r="C65" s="5" t="s">
        <v>169</v>
      </c>
      <c r="D65" s="5" t="s">
        <v>1711</v>
      </c>
      <c r="E65" s="5" t="s">
        <v>1712</v>
      </c>
      <c r="F65" s="5" t="s">
        <v>1713</v>
      </c>
      <c r="G65" s="5" t="s">
        <v>1709</v>
      </c>
      <c r="H65" s="5" t="s">
        <v>1714</v>
      </c>
      <c r="J65" s="5" t="s">
        <v>2919</v>
      </c>
    </row>
    <row r="66" spans="1:10">
      <c r="A66" s="5">
        <v>65</v>
      </c>
      <c r="B66" s="5" t="s">
        <v>1443</v>
      </c>
      <c r="C66" s="5" t="s">
        <v>169</v>
      </c>
      <c r="D66" s="5" t="s">
        <v>1715</v>
      </c>
      <c r="E66" s="5" t="s">
        <v>1716</v>
      </c>
      <c r="F66" s="5" t="s">
        <v>1717</v>
      </c>
      <c r="G66" s="5" t="s">
        <v>1709</v>
      </c>
      <c r="H66" s="5" t="s">
        <v>1718</v>
      </c>
      <c r="J66" s="5" t="s">
        <v>2919</v>
      </c>
    </row>
    <row r="67" spans="1:10">
      <c r="A67" s="5">
        <v>66</v>
      </c>
      <c r="B67" s="5" t="s">
        <v>1443</v>
      </c>
      <c r="C67" s="5" t="s">
        <v>169</v>
      </c>
      <c r="D67" s="5" t="s">
        <v>1719</v>
      </c>
      <c r="E67" s="5" t="s">
        <v>1720</v>
      </c>
      <c r="F67" s="5" t="s">
        <v>1721</v>
      </c>
      <c r="G67" s="5" t="s">
        <v>1709</v>
      </c>
      <c r="H67" s="5" t="s">
        <v>1722</v>
      </c>
      <c r="J67" s="5" t="s">
        <v>2919</v>
      </c>
    </row>
    <row r="68" spans="1:10">
      <c r="A68" s="5">
        <v>67</v>
      </c>
      <c r="B68" s="5" t="s">
        <v>1443</v>
      </c>
      <c r="C68" s="5" t="s">
        <v>169</v>
      </c>
      <c r="D68" s="5" t="s">
        <v>1723</v>
      </c>
      <c r="E68" s="5" t="s">
        <v>1724</v>
      </c>
      <c r="F68" s="5" t="s">
        <v>1725</v>
      </c>
      <c r="G68" s="5" t="s">
        <v>1709</v>
      </c>
      <c r="H68" s="5" t="s">
        <v>1692</v>
      </c>
      <c r="J68" s="5" t="s">
        <v>2919</v>
      </c>
    </row>
    <row r="69" spans="1:10">
      <c r="A69" s="5">
        <v>68</v>
      </c>
      <c r="B69" s="5" t="s">
        <v>1443</v>
      </c>
      <c r="C69" s="5" t="s">
        <v>169</v>
      </c>
      <c r="D69" s="5" t="s">
        <v>1726</v>
      </c>
      <c r="E69" s="5" t="s">
        <v>1727</v>
      </c>
      <c r="F69" s="5" t="s">
        <v>1728</v>
      </c>
      <c r="G69" s="5" t="s">
        <v>1709</v>
      </c>
      <c r="J69" s="5" t="s">
        <v>2919</v>
      </c>
    </row>
    <row r="70" spans="1:10">
      <c r="A70" s="5">
        <v>69</v>
      </c>
      <c r="B70" s="5" t="s">
        <v>1443</v>
      </c>
      <c r="C70" s="5" t="s">
        <v>169</v>
      </c>
      <c r="D70" s="5" t="s">
        <v>1729</v>
      </c>
      <c r="E70" s="5" t="s">
        <v>1730</v>
      </c>
      <c r="F70" s="5" t="s">
        <v>1731</v>
      </c>
      <c r="G70" s="5" t="s">
        <v>1709</v>
      </c>
      <c r="H70" s="5" t="s">
        <v>1732</v>
      </c>
      <c r="J70" s="5" t="s">
        <v>2919</v>
      </c>
    </row>
    <row r="71" spans="1:10">
      <c r="A71" s="5">
        <v>70</v>
      </c>
      <c r="B71" s="5" t="s">
        <v>1443</v>
      </c>
      <c r="C71" s="5" t="s">
        <v>169</v>
      </c>
      <c r="D71" s="5" t="s">
        <v>1733</v>
      </c>
      <c r="E71" s="5" t="s">
        <v>1734</v>
      </c>
      <c r="F71" s="5" t="s">
        <v>1735</v>
      </c>
      <c r="G71" s="5" t="s">
        <v>1736</v>
      </c>
      <c r="H71" s="5" t="s">
        <v>1737</v>
      </c>
      <c r="J71" s="5" t="s">
        <v>2919</v>
      </c>
    </row>
    <row r="72" spans="1:10">
      <c r="A72" s="5">
        <v>71</v>
      </c>
      <c r="B72" s="5" t="s">
        <v>1443</v>
      </c>
      <c r="C72" s="5" t="s">
        <v>169</v>
      </c>
      <c r="D72" s="5" t="s">
        <v>1738</v>
      </c>
      <c r="E72" s="5" t="s">
        <v>1739</v>
      </c>
      <c r="F72" s="5" t="s">
        <v>1740</v>
      </c>
      <c r="G72" s="5" t="s">
        <v>1741</v>
      </c>
      <c r="J72" s="5" t="s">
        <v>2919</v>
      </c>
    </row>
    <row r="73" spans="1:10">
      <c r="A73" s="5">
        <v>72</v>
      </c>
      <c r="B73" s="5" t="s">
        <v>1443</v>
      </c>
      <c r="C73" s="5" t="s">
        <v>169</v>
      </c>
      <c r="D73" s="5" t="s">
        <v>1742</v>
      </c>
      <c r="E73" s="5" t="s">
        <v>1743</v>
      </c>
      <c r="F73" s="5" t="s">
        <v>1744</v>
      </c>
      <c r="G73" s="5" t="s">
        <v>1745</v>
      </c>
      <c r="H73" s="5" t="s">
        <v>1746</v>
      </c>
      <c r="J73" s="5" t="s">
        <v>2919</v>
      </c>
    </row>
    <row r="74" spans="1:10">
      <c r="A74" s="5">
        <v>73</v>
      </c>
      <c r="B74" s="5" t="s">
        <v>1443</v>
      </c>
      <c r="C74" s="5" t="s">
        <v>169</v>
      </c>
      <c r="D74" s="5" t="s">
        <v>1747</v>
      </c>
      <c r="E74" s="5" t="s">
        <v>1748</v>
      </c>
      <c r="F74" s="5" t="s">
        <v>1749</v>
      </c>
      <c r="G74" s="5" t="s">
        <v>1561</v>
      </c>
      <c r="H74" s="5" t="s">
        <v>1750</v>
      </c>
      <c r="J74" s="5" t="s">
        <v>2919</v>
      </c>
    </row>
    <row r="75" spans="1:10">
      <c r="A75" s="5">
        <v>74</v>
      </c>
      <c r="B75" s="5" t="s">
        <v>1443</v>
      </c>
      <c r="C75" s="5" t="s">
        <v>169</v>
      </c>
      <c r="D75" s="5" t="s">
        <v>1751</v>
      </c>
      <c r="E75" s="5" t="s">
        <v>1752</v>
      </c>
      <c r="F75" s="5" t="s">
        <v>1753</v>
      </c>
      <c r="G75" s="5" t="s">
        <v>1745</v>
      </c>
      <c r="H75" s="5" t="s">
        <v>1754</v>
      </c>
      <c r="J75" s="5" t="s">
        <v>2919</v>
      </c>
    </row>
    <row r="76" spans="1:10">
      <c r="A76" s="5">
        <v>75</v>
      </c>
      <c r="B76" s="5" t="s">
        <v>1443</v>
      </c>
      <c r="C76" s="5" t="s">
        <v>169</v>
      </c>
      <c r="D76" s="5" t="s">
        <v>1755</v>
      </c>
      <c r="E76" s="5" t="s">
        <v>1756</v>
      </c>
      <c r="F76" s="5" t="s">
        <v>1757</v>
      </c>
      <c r="G76" s="5" t="s">
        <v>1696</v>
      </c>
      <c r="H76" s="5" t="s">
        <v>1758</v>
      </c>
      <c r="I76" s="5" t="s">
        <v>2972</v>
      </c>
      <c r="J76" s="5" t="s">
        <v>2919</v>
      </c>
    </row>
    <row r="77" spans="1:10">
      <c r="A77" s="5">
        <v>76</v>
      </c>
      <c r="B77" s="5" t="s">
        <v>1443</v>
      </c>
      <c r="C77" s="5" t="s">
        <v>169</v>
      </c>
      <c r="D77" s="5" t="s">
        <v>1759</v>
      </c>
      <c r="E77" s="5" t="s">
        <v>1760</v>
      </c>
      <c r="F77" s="5" t="s">
        <v>1761</v>
      </c>
      <c r="G77" s="5" t="s">
        <v>1561</v>
      </c>
      <c r="H77" s="5" t="s">
        <v>1762</v>
      </c>
      <c r="J77" s="5" t="s">
        <v>2919</v>
      </c>
    </row>
    <row r="78" spans="1:10">
      <c r="A78" s="5">
        <v>77</v>
      </c>
      <c r="B78" s="5" t="s">
        <v>1443</v>
      </c>
      <c r="C78" s="5" t="s">
        <v>169</v>
      </c>
      <c r="D78" s="5" t="s">
        <v>1763</v>
      </c>
      <c r="E78" s="5" t="s">
        <v>2973</v>
      </c>
      <c r="F78" s="5" t="s">
        <v>1764</v>
      </c>
      <c r="G78" s="5" t="s">
        <v>1578</v>
      </c>
      <c r="H78" s="5" t="s">
        <v>1765</v>
      </c>
      <c r="J78" s="5" t="s">
        <v>2919</v>
      </c>
    </row>
    <row r="79" spans="1:10">
      <c r="A79" s="5">
        <v>78</v>
      </c>
      <c r="B79" s="5" t="s">
        <v>1443</v>
      </c>
      <c r="C79" s="5" t="s">
        <v>169</v>
      </c>
      <c r="D79" s="5" t="s">
        <v>1766</v>
      </c>
      <c r="E79" s="5" t="s">
        <v>1767</v>
      </c>
      <c r="F79" s="5" t="s">
        <v>1768</v>
      </c>
      <c r="G79" s="5" t="s">
        <v>1769</v>
      </c>
      <c r="H79" s="5" t="s">
        <v>1692</v>
      </c>
      <c r="I79" s="5" t="s">
        <v>2974</v>
      </c>
      <c r="J79" s="5" t="s">
        <v>2919</v>
      </c>
    </row>
    <row r="80" spans="1:10">
      <c r="A80" s="5">
        <v>79</v>
      </c>
      <c r="B80" s="5" t="s">
        <v>1443</v>
      </c>
      <c r="C80" s="5" t="s">
        <v>169</v>
      </c>
      <c r="D80" s="5" t="s">
        <v>1770</v>
      </c>
      <c r="E80" s="5" t="s">
        <v>1771</v>
      </c>
      <c r="F80" s="5" t="s">
        <v>1772</v>
      </c>
      <c r="G80" s="5" t="s">
        <v>1541</v>
      </c>
      <c r="H80" s="5" t="s">
        <v>1773</v>
      </c>
      <c r="J80" s="5" t="s">
        <v>2919</v>
      </c>
    </row>
    <row r="81" spans="1:10">
      <c r="A81" s="5">
        <v>80</v>
      </c>
      <c r="B81" s="5" t="s">
        <v>1443</v>
      </c>
      <c r="C81" s="5" t="s">
        <v>169</v>
      </c>
      <c r="D81" s="5" t="s">
        <v>1774</v>
      </c>
      <c r="E81" s="5" t="s">
        <v>1775</v>
      </c>
      <c r="F81" s="5" t="s">
        <v>1776</v>
      </c>
      <c r="G81" s="5" t="s">
        <v>1691</v>
      </c>
      <c r="J81" s="5" t="s">
        <v>2919</v>
      </c>
    </row>
    <row r="82" spans="1:10">
      <c r="A82" s="5">
        <v>81</v>
      </c>
      <c r="B82" s="5" t="s">
        <v>1443</v>
      </c>
      <c r="C82" s="5" t="s">
        <v>169</v>
      </c>
      <c r="D82" s="5" t="s">
        <v>1777</v>
      </c>
      <c r="E82" s="5" t="s">
        <v>1778</v>
      </c>
      <c r="F82" s="5" t="s">
        <v>1779</v>
      </c>
      <c r="G82" s="5" t="s">
        <v>1460</v>
      </c>
      <c r="H82" s="5" t="s">
        <v>1780</v>
      </c>
      <c r="J82" s="5" t="s">
        <v>2919</v>
      </c>
    </row>
    <row r="83" spans="1:10">
      <c r="A83" s="5">
        <v>82</v>
      </c>
      <c r="B83" s="5" t="s">
        <v>1443</v>
      </c>
      <c r="C83" s="5" t="s">
        <v>169</v>
      </c>
      <c r="D83" s="5" t="s">
        <v>1781</v>
      </c>
      <c r="E83" s="5" t="s">
        <v>1782</v>
      </c>
      <c r="F83" s="5" t="s">
        <v>1783</v>
      </c>
      <c r="G83" s="5" t="s">
        <v>1784</v>
      </c>
      <c r="H83" s="5" t="s">
        <v>1785</v>
      </c>
      <c r="I83" s="5" t="s">
        <v>2975</v>
      </c>
      <c r="J83" s="5" t="s">
        <v>2919</v>
      </c>
    </row>
    <row r="84" spans="1:10">
      <c r="A84" s="5">
        <v>83</v>
      </c>
      <c r="B84" s="5" t="s">
        <v>1443</v>
      </c>
      <c r="C84" s="5" t="s">
        <v>169</v>
      </c>
      <c r="D84" s="5" t="s">
        <v>1786</v>
      </c>
      <c r="E84" s="5" t="s">
        <v>1787</v>
      </c>
      <c r="F84" s="5" t="s">
        <v>1788</v>
      </c>
      <c r="G84" s="5" t="s">
        <v>1789</v>
      </c>
      <c r="H84" s="5" t="s">
        <v>1790</v>
      </c>
      <c r="J84" s="5" t="s">
        <v>2919</v>
      </c>
    </row>
    <row r="85" spans="1:10">
      <c r="A85" s="5">
        <v>84</v>
      </c>
      <c r="B85" s="5" t="s">
        <v>1443</v>
      </c>
      <c r="C85" s="5" t="s">
        <v>169</v>
      </c>
      <c r="D85" s="5" t="s">
        <v>1791</v>
      </c>
      <c r="E85" s="5" t="s">
        <v>1792</v>
      </c>
      <c r="F85" s="5" t="s">
        <v>1793</v>
      </c>
      <c r="G85" s="5" t="s">
        <v>1794</v>
      </c>
      <c r="H85" s="5" t="s">
        <v>1795</v>
      </c>
      <c r="J85" s="5" t="s">
        <v>2919</v>
      </c>
    </row>
    <row r="86" spans="1:10">
      <c r="A86" s="5">
        <v>85</v>
      </c>
      <c r="B86" s="5" t="s">
        <v>1443</v>
      </c>
      <c r="C86" s="5" t="s">
        <v>169</v>
      </c>
      <c r="D86" s="5" t="s">
        <v>1796</v>
      </c>
      <c r="E86" s="5" t="s">
        <v>1797</v>
      </c>
      <c r="F86" s="5" t="s">
        <v>1798</v>
      </c>
      <c r="G86" s="5" t="s">
        <v>1578</v>
      </c>
      <c r="H86" s="5" t="s">
        <v>1799</v>
      </c>
      <c r="J86" s="5" t="s">
        <v>2919</v>
      </c>
    </row>
    <row r="87" spans="1:10">
      <c r="A87" s="5">
        <v>86</v>
      </c>
      <c r="B87" s="5" t="s">
        <v>1443</v>
      </c>
      <c r="C87" s="5" t="s">
        <v>169</v>
      </c>
      <c r="D87" s="5" t="s">
        <v>1800</v>
      </c>
      <c r="E87" s="5" t="s">
        <v>1801</v>
      </c>
      <c r="F87" s="5" t="s">
        <v>1772</v>
      </c>
      <c r="G87" s="5" t="s">
        <v>1659</v>
      </c>
      <c r="J87" s="5" t="s">
        <v>2919</v>
      </c>
    </row>
    <row r="88" spans="1:10">
      <c r="A88" s="5">
        <v>87</v>
      </c>
      <c r="B88" s="5" t="s">
        <v>1443</v>
      </c>
      <c r="C88" s="5" t="s">
        <v>169</v>
      </c>
      <c r="D88" s="5" t="s">
        <v>1802</v>
      </c>
      <c r="E88" s="5" t="s">
        <v>1803</v>
      </c>
      <c r="F88" s="5" t="s">
        <v>1804</v>
      </c>
      <c r="G88" s="5" t="s">
        <v>1482</v>
      </c>
      <c r="J88" s="5" t="s">
        <v>2919</v>
      </c>
    </row>
    <row r="89" spans="1:10">
      <c r="A89" s="5">
        <v>88</v>
      </c>
      <c r="B89" s="5" t="s">
        <v>1443</v>
      </c>
      <c r="C89" s="5" t="s">
        <v>169</v>
      </c>
      <c r="D89" s="5" t="s">
        <v>1805</v>
      </c>
      <c r="E89" s="5" t="s">
        <v>1806</v>
      </c>
      <c r="F89" s="5" t="s">
        <v>1807</v>
      </c>
      <c r="G89" s="5" t="s">
        <v>1578</v>
      </c>
      <c r="H89" s="5" t="s">
        <v>1808</v>
      </c>
      <c r="J89" s="5" t="s">
        <v>2919</v>
      </c>
    </row>
    <row r="90" spans="1:10">
      <c r="A90" s="5">
        <v>89</v>
      </c>
      <c r="B90" s="5" t="s">
        <v>1443</v>
      </c>
      <c r="C90" s="5" t="s">
        <v>169</v>
      </c>
      <c r="D90" s="5" t="s">
        <v>1809</v>
      </c>
      <c r="E90" s="5" t="s">
        <v>1810</v>
      </c>
      <c r="F90" s="5" t="s">
        <v>1811</v>
      </c>
      <c r="G90" s="5" t="s">
        <v>1460</v>
      </c>
      <c r="J90" s="5" t="s">
        <v>2919</v>
      </c>
    </row>
    <row r="91" spans="1:10">
      <c r="A91" s="5">
        <v>90</v>
      </c>
      <c r="B91" s="5" t="s">
        <v>1443</v>
      </c>
      <c r="C91" s="5" t="s">
        <v>169</v>
      </c>
      <c r="D91" s="5" t="s">
        <v>1812</v>
      </c>
      <c r="E91" s="5" t="s">
        <v>1813</v>
      </c>
      <c r="F91" s="5" t="s">
        <v>1814</v>
      </c>
      <c r="G91" s="5" t="s">
        <v>1451</v>
      </c>
      <c r="H91" s="5" t="s">
        <v>1815</v>
      </c>
      <c r="J91" s="5" t="s">
        <v>2919</v>
      </c>
    </row>
    <row r="92" spans="1:10">
      <c r="A92" s="5">
        <v>91</v>
      </c>
      <c r="B92" s="5" t="s">
        <v>1443</v>
      </c>
      <c r="C92" s="5" t="s">
        <v>169</v>
      </c>
      <c r="D92" s="5" t="s">
        <v>1816</v>
      </c>
      <c r="E92" s="5" t="s">
        <v>1817</v>
      </c>
      <c r="F92" s="5" t="s">
        <v>1818</v>
      </c>
      <c r="G92" s="5" t="s">
        <v>1709</v>
      </c>
      <c r="H92" s="5" t="s">
        <v>1819</v>
      </c>
      <c r="J92" s="5" t="s">
        <v>2919</v>
      </c>
    </row>
    <row r="93" spans="1:10">
      <c r="A93" s="5">
        <v>92</v>
      </c>
      <c r="B93" s="5" t="s">
        <v>1443</v>
      </c>
      <c r="C93" s="5" t="s">
        <v>169</v>
      </c>
      <c r="D93" s="5" t="s">
        <v>1820</v>
      </c>
      <c r="E93" s="5" t="s">
        <v>1821</v>
      </c>
      <c r="F93" s="5" t="s">
        <v>1822</v>
      </c>
      <c r="G93" s="5" t="s">
        <v>1567</v>
      </c>
      <c r="H93" s="5" t="s">
        <v>1823</v>
      </c>
      <c r="J93" s="5" t="s">
        <v>2919</v>
      </c>
    </row>
    <row r="94" spans="1:10">
      <c r="A94" s="5">
        <v>93</v>
      </c>
      <c r="B94" s="5" t="s">
        <v>1443</v>
      </c>
      <c r="C94" s="5" t="s">
        <v>169</v>
      </c>
      <c r="D94" s="5" t="s">
        <v>1824</v>
      </c>
      <c r="E94" s="5" t="s">
        <v>1825</v>
      </c>
      <c r="F94" s="5" t="s">
        <v>1826</v>
      </c>
      <c r="G94" s="5" t="s">
        <v>1460</v>
      </c>
      <c r="H94" s="5" t="s">
        <v>1827</v>
      </c>
      <c r="J94" s="5" t="s">
        <v>2919</v>
      </c>
    </row>
    <row r="95" spans="1:10">
      <c r="A95" s="5">
        <v>94</v>
      </c>
      <c r="B95" s="5" t="s">
        <v>1443</v>
      </c>
      <c r="C95" s="5" t="s">
        <v>169</v>
      </c>
      <c r="D95" s="5" t="s">
        <v>1828</v>
      </c>
      <c r="E95" s="5" t="s">
        <v>1829</v>
      </c>
      <c r="F95" s="5" t="s">
        <v>1830</v>
      </c>
      <c r="G95" s="5" t="s">
        <v>1696</v>
      </c>
      <c r="H95" s="5" t="s">
        <v>1831</v>
      </c>
      <c r="J95" s="5" t="s">
        <v>2919</v>
      </c>
    </row>
    <row r="96" spans="1:10">
      <c r="A96" s="5">
        <v>95</v>
      </c>
      <c r="B96" s="5" t="s">
        <v>1443</v>
      </c>
      <c r="C96" s="5" t="s">
        <v>169</v>
      </c>
      <c r="D96" s="5" t="s">
        <v>1832</v>
      </c>
      <c r="E96" s="5" t="s">
        <v>1833</v>
      </c>
      <c r="F96" s="5" t="s">
        <v>1834</v>
      </c>
      <c r="G96" s="5" t="s">
        <v>1456</v>
      </c>
      <c r="H96" s="5" t="s">
        <v>1835</v>
      </c>
      <c r="J96" s="5" t="s">
        <v>2919</v>
      </c>
    </row>
    <row r="97" spans="1:10">
      <c r="A97" s="5">
        <v>96</v>
      </c>
      <c r="B97" s="5" t="s">
        <v>1443</v>
      </c>
      <c r="C97" s="5" t="s">
        <v>169</v>
      </c>
      <c r="D97" s="5" t="s">
        <v>1836</v>
      </c>
      <c r="E97" s="5" t="s">
        <v>1837</v>
      </c>
      <c r="F97" s="5" t="s">
        <v>1838</v>
      </c>
      <c r="G97" s="5" t="s">
        <v>1469</v>
      </c>
      <c r="H97" s="5" t="s">
        <v>1839</v>
      </c>
      <c r="J97" s="5" t="s">
        <v>2919</v>
      </c>
    </row>
    <row r="98" spans="1:10">
      <c r="A98" s="5">
        <v>97</v>
      </c>
      <c r="B98" s="5" t="s">
        <v>1443</v>
      </c>
      <c r="C98" s="5" t="s">
        <v>169</v>
      </c>
      <c r="D98" s="5" t="s">
        <v>1840</v>
      </c>
      <c r="E98" s="5" t="s">
        <v>1841</v>
      </c>
      <c r="F98" s="5" t="s">
        <v>1842</v>
      </c>
      <c r="G98" s="5" t="s">
        <v>1460</v>
      </c>
      <c r="H98" s="5" t="s">
        <v>1843</v>
      </c>
      <c r="J98" s="5" t="s">
        <v>2919</v>
      </c>
    </row>
    <row r="99" spans="1:10">
      <c r="A99" s="5">
        <v>98</v>
      </c>
      <c r="B99" s="5" t="s">
        <v>1443</v>
      </c>
      <c r="C99" s="5" t="s">
        <v>169</v>
      </c>
      <c r="D99" s="5" t="s">
        <v>1844</v>
      </c>
      <c r="E99" s="5" t="s">
        <v>1845</v>
      </c>
      <c r="F99" s="5" t="s">
        <v>1846</v>
      </c>
      <c r="G99" s="5" t="s">
        <v>1691</v>
      </c>
      <c r="J99" s="5" t="s">
        <v>2919</v>
      </c>
    </row>
    <row r="100" spans="1:10">
      <c r="A100" s="5">
        <v>99</v>
      </c>
      <c r="B100" s="5" t="s">
        <v>1443</v>
      </c>
      <c r="C100" s="5" t="s">
        <v>169</v>
      </c>
      <c r="D100" s="5" t="s">
        <v>2976</v>
      </c>
      <c r="E100" s="5" t="s">
        <v>2977</v>
      </c>
      <c r="F100" s="5" t="s">
        <v>2978</v>
      </c>
      <c r="G100" s="5" t="s">
        <v>1460</v>
      </c>
      <c r="H100" s="5" t="s">
        <v>2979</v>
      </c>
      <c r="J100" s="5" t="s">
        <v>2919</v>
      </c>
    </row>
    <row r="101" spans="1:10">
      <c r="A101" s="5">
        <v>100</v>
      </c>
      <c r="B101" s="5" t="s">
        <v>1443</v>
      </c>
      <c r="C101" s="5" t="s">
        <v>169</v>
      </c>
      <c r="D101" s="5" t="s">
        <v>1847</v>
      </c>
      <c r="E101" s="5" t="s">
        <v>1848</v>
      </c>
      <c r="F101" s="5" t="s">
        <v>1849</v>
      </c>
      <c r="G101" s="5" t="s">
        <v>1567</v>
      </c>
      <c r="H101" s="5" t="s">
        <v>1850</v>
      </c>
      <c r="J101" s="5" t="s">
        <v>2919</v>
      </c>
    </row>
    <row r="102" spans="1:10">
      <c r="A102" s="5">
        <v>101</v>
      </c>
      <c r="B102" s="5" t="s">
        <v>1443</v>
      </c>
      <c r="C102" s="5" t="s">
        <v>169</v>
      </c>
      <c r="D102" s="5" t="s">
        <v>1851</v>
      </c>
      <c r="E102" s="5" t="s">
        <v>1852</v>
      </c>
      <c r="F102" s="5" t="s">
        <v>1853</v>
      </c>
      <c r="G102" s="5" t="s">
        <v>1854</v>
      </c>
      <c r="H102" s="5" t="s">
        <v>1855</v>
      </c>
      <c r="J102" s="5" t="s">
        <v>2919</v>
      </c>
    </row>
    <row r="103" spans="1:10">
      <c r="A103" s="5">
        <v>102</v>
      </c>
      <c r="B103" s="5" t="s">
        <v>1443</v>
      </c>
      <c r="C103" s="5" t="s">
        <v>169</v>
      </c>
      <c r="D103" s="5" t="s">
        <v>1856</v>
      </c>
      <c r="E103" s="5" t="s">
        <v>1857</v>
      </c>
      <c r="F103" s="5" t="s">
        <v>1858</v>
      </c>
      <c r="G103" s="5" t="s">
        <v>1859</v>
      </c>
      <c r="H103" s="5" t="s">
        <v>1860</v>
      </c>
      <c r="J103" s="5" t="s">
        <v>2919</v>
      </c>
    </row>
    <row r="104" spans="1:10">
      <c r="A104" s="5">
        <v>103</v>
      </c>
      <c r="B104" s="5" t="s">
        <v>1443</v>
      </c>
      <c r="C104" s="5" t="s">
        <v>169</v>
      </c>
      <c r="D104" s="5" t="s">
        <v>1861</v>
      </c>
      <c r="E104" s="5" t="s">
        <v>1862</v>
      </c>
      <c r="F104" s="5" t="s">
        <v>1863</v>
      </c>
      <c r="G104" s="5" t="s">
        <v>1465</v>
      </c>
      <c r="J104" s="5" t="s">
        <v>2919</v>
      </c>
    </row>
    <row r="105" spans="1:10">
      <c r="A105" s="5">
        <v>104</v>
      </c>
      <c r="B105" s="5" t="s">
        <v>1443</v>
      </c>
      <c r="C105" s="5" t="s">
        <v>169</v>
      </c>
      <c r="D105" s="5" t="s">
        <v>1864</v>
      </c>
      <c r="E105" s="5" t="s">
        <v>1865</v>
      </c>
      <c r="F105" s="5" t="s">
        <v>1866</v>
      </c>
      <c r="G105" s="5" t="s">
        <v>1567</v>
      </c>
      <c r="J105" s="5" t="s">
        <v>2919</v>
      </c>
    </row>
    <row r="106" spans="1:10">
      <c r="A106" s="5">
        <v>105</v>
      </c>
      <c r="B106" s="5" t="s">
        <v>1443</v>
      </c>
      <c r="C106" s="5" t="s">
        <v>169</v>
      </c>
      <c r="D106" s="5" t="s">
        <v>1867</v>
      </c>
      <c r="E106" s="5" t="s">
        <v>1868</v>
      </c>
      <c r="F106" s="5" t="s">
        <v>1869</v>
      </c>
      <c r="G106" s="5" t="s">
        <v>1460</v>
      </c>
      <c r="H106" s="5" t="s">
        <v>1870</v>
      </c>
      <c r="J106" s="5" t="s">
        <v>2919</v>
      </c>
    </row>
    <row r="107" spans="1:10">
      <c r="A107" s="5">
        <v>106</v>
      </c>
      <c r="B107" s="5" t="s">
        <v>1443</v>
      </c>
      <c r="C107" s="5" t="s">
        <v>169</v>
      </c>
      <c r="D107" s="5" t="s">
        <v>1871</v>
      </c>
      <c r="E107" s="5" t="s">
        <v>1872</v>
      </c>
      <c r="F107" s="5" t="s">
        <v>1873</v>
      </c>
      <c r="G107" s="5" t="s">
        <v>1561</v>
      </c>
      <c r="H107" s="5" t="s">
        <v>1874</v>
      </c>
      <c r="J107" s="5" t="s">
        <v>2919</v>
      </c>
    </row>
    <row r="108" spans="1:10">
      <c r="A108" s="5">
        <v>107</v>
      </c>
      <c r="B108" s="5" t="s">
        <v>1443</v>
      </c>
      <c r="C108" s="5" t="s">
        <v>169</v>
      </c>
      <c r="D108" s="5" t="s">
        <v>1875</v>
      </c>
      <c r="E108" s="5" t="s">
        <v>1876</v>
      </c>
      <c r="F108" s="5" t="s">
        <v>1877</v>
      </c>
      <c r="G108" s="5" t="s">
        <v>1567</v>
      </c>
      <c r="J108" s="5" t="s">
        <v>2919</v>
      </c>
    </row>
    <row r="109" spans="1:10">
      <c r="A109" s="5">
        <v>108</v>
      </c>
      <c r="B109" s="5" t="s">
        <v>1443</v>
      </c>
      <c r="C109" s="5" t="s">
        <v>169</v>
      </c>
      <c r="D109" s="5" t="s">
        <v>1878</v>
      </c>
      <c r="E109" s="5" t="s">
        <v>1879</v>
      </c>
      <c r="F109" s="5" t="s">
        <v>1880</v>
      </c>
      <c r="G109" s="5" t="s">
        <v>1465</v>
      </c>
      <c r="H109" s="5" t="s">
        <v>1881</v>
      </c>
      <c r="J109" s="5" t="s">
        <v>2919</v>
      </c>
    </row>
    <row r="110" spans="1:10">
      <c r="A110" s="5">
        <v>109</v>
      </c>
      <c r="B110" s="5" t="s">
        <v>1443</v>
      </c>
      <c r="C110" s="5" t="s">
        <v>169</v>
      </c>
      <c r="D110" s="5" t="s">
        <v>1882</v>
      </c>
      <c r="E110" s="5" t="s">
        <v>1883</v>
      </c>
      <c r="F110" s="5" t="s">
        <v>1884</v>
      </c>
      <c r="G110" s="5" t="s">
        <v>1474</v>
      </c>
      <c r="H110" s="5" t="s">
        <v>1885</v>
      </c>
      <c r="J110" s="5" t="s">
        <v>2919</v>
      </c>
    </row>
    <row r="111" spans="1:10">
      <c r="A111" s="5">
        <v>110</v>
      </c>
      <c r="B111" s="5" t="s">
        <v>1443</v>
      </c>
      <c r="C111" s="5" t="s">
        <v>169</v>
      </c>
      <c r="D111" s="5" t="s">
        <v>1886</v>
      </c>
      <c r="E111" s="5" t="s">
        <v>1887</v>
      </c>
      <c r="F111" s="5" t="s">
        <v>1888</v>
      </c>
      <c r="G111" s="5" t="s">
        <v>1578</v>
      </c>
      <c r="H111" s="5" t="s">
        <v>1889</v>
      </c>
      <c r="J111" s="5" t="s">
        <v>2919</v>
      </c>
    </row>
    <row r="112" spans="1:10">
      <c r="A112" s="5">
        <v>111</v>
      </c>
      <c r="B112" s="5" t="s">
        <v>1443</v>
      </c>
      <c r="C112" s="5" t="s">
        <v>169</v>
      </c>
      <c r="D112" s="5" t="s">
        <v>1890</v>
      </c>
      <c r="E112" s="5" t="s">
        <v>1891</v>
      </c>
      <c r="F112" s="5" t="s">
        <v>1892</v>
      </c>
      <c r="G112" s="5" t="s">
        <v>1469</v>
      </c>
      <c r="H112" s="5" t="s">
        <v>1893</v>
      </c>
      <c r="J112" s="5" t="s">
        <v>2919</v>
      </c>
    </row>
    <row r="113" spans="1:10">
      <c r="A113" s="5">
        <v>112</v>
      </c>
      <c r="B113" s="5" t="s">
        <v>1443</v>
      </c>
      <c r="C113" s="5" t="s">
        <v>169</v>
      </c>
      <c r="D113" s="5" t="s">
        <v>2980</v>
      </c>
      <c r="E113" s="5" t="s">
        <v>2981</v>
      </c>
      <c r="F113" s="5" t="s">
        <v>2982</v>
      </c>
      <c r="G113" s="5" t="s">
        <v>1567</v>
      </c>
      <c r="H113" s="5" t="s">
        <v>2983</v>
      </c>
      <c r="J113" s="5" t="s">
        <v>2919</v>
      </c>
    </row>
    <row r="114" spans="1:10">
      <c r="A114" s="5">
        <v>113</v>
      </c>
      <c r="B114" s="5" t="s">
        <v>1443</v>
      </c>
      <c r="C114" s="5" t="s">
        <v>169</v>
      </c>
      <c r="D114" s="5" t="s">
        <v>1894</v>
      </c>
      <c r="E114" s="5" t="s">
        <v>1895</v>
      </c>
      <c r="F114" s="5" t="s">
        <v>1896</v>
      </c>
      <c r="G114" s="5" t="s">
        <v>1460</v>
      </c>
      <c r="H114" s="5" t="s">
        <v>1897</v>
      </c>
      <c r="J114" s="5" t="s">
        <v>2919</v>
      </c>
    </row>
    <row r="115" spans="1:10">
      <c r="A115" s="5">
        <v>114</v>
      </c>
      <c r="B115" s="5" t="s">
        <v>1443</v>
      </c>
      <c r="C115" s="5" t="s">
        <v>169</v>
      </c>
      <c r="D115" s="5" t="s">
        <v>1898</v>
      </c>
      <c r="E115" s="5" t="s">
        <v>1899</v>
      </c>
      <c r="F115" s="5" t="s">
        <v>1900</v>
      </c>
      <c r="G115" s="5" t="s">
        <v>1745</v>
      </c>
      <c r="H115" s="5" t="s">
        <v>1901</v>
      </c>
      <c r="J115" s="5" t="s">
        <v>2919</v>
      </c>
    </row>
    <row r="116" spans="1:10">
      <c r="A116" s="5">
        <v>115</v>
      </c>
      <c r="B116" s="5" t="s">
        <v>1443</v>
      </c>
      <c r="C116" s="5" t="s">
        <v>169</v>
      </c>
      <c r="D116" s="5" t="s">
        <v>1902</v>
      </c>
      <c r="E116" s="5" t="s">
        <v>1903</v>
      </c>
      <c r="F116" s="5" t="s">
        <v>1904</v>
      </c>
      <c r="G116" s="5" t="s">
        <v>1460</v>
      </c>
      <c r="H116" s="5" t="s">
        <v>1905</v>
      </c>
      <c r="J116" s="5" t="s">
        <v>2919</v>
      </c>
    </row>
    <row r="117" spans="1:10">
      <c r="A117" s="5">
        <v>116</v>
      </c>
      <c r="B117" s="5" t="s">
        <v>1443</v>
      </c>
      <c r="C117" s="5" t="s">
        <v>169</v>
      </c>
      <c r="D117" s="5" t="s">
        <v>1906</v>
      </c>
      <c r="E117" s="5" t="s">
        <v>1907</v>
      </c>
      <c r="F117" s="5" t="s">
        <v>1908</v>
      </c>
      <c r="G117" s="5" t="s">
        <v>1460</v>
      </c>
      <c r="H117" s="5" t="s">
        <v>1909</v>
      </c>
      <c r="J117" s="5" t="s">
        <v>2919</v>
      </c>
    </row>
    <row r="118" spans="1:10">
      <c r="A118" s="5">
        <v>117</v>
      </c>
      <c r="B118" s="5" t="s">
        <v>1443</v>
      </c>
      <c r="C118" s="5" t="s">
        <v>169</v>
      </c>
      <c r="D118" s="5" t="s">
        <v>1910</v>
      </c>
      <c r="E118" s="5" t="s">
        <v>1911</v>
      </c>
      <c r="F118" s="5" t="s">
        <v>1912</v>
      </c>
      <c r="G118" s="5" t="s">
        <v>1465</v>
      </c>
      <c r="H118" s="5" t="s">
        <v>1913</v>
      </c>
      <c r="J118" s="5" t="s">
        <v>2919</v>
      </c>
    </row>
    <row r="119" spans="1:10">
      <c r="A119" s="5">
        <v>118</v>
      </c>
      <c r="B119" s="5" t="s">
        <v>1443</v>
      </c>
      <c r="C119" s="5" t="s">
        <v>169</v>
      </c>
      <c r="D119" s="5" t="s">
        <v>1914</v>
      </c>
      <c r="E119" s="5" t="s">
        <v>1915</v>
      </c>
      <c r="F119" s="5" t="s">
        <v>1916</v>
      </c>
      <c r="G119" s="5" t="s">
        <v>1623</v>
      </c>
      <c r="H119" s="5" t="s">
        <v>1917</v>
      </c>
      <c r="J119" s="5" t="s">
        <v>2919</v>
      </c>
    </row>
    <row r="120" spans="1:10">
      <c r="A120" s="5">
        <v>119</v>
      </c>
      <c r="B120" s="5" t="s">
        <v>1443</v>
      </c>
      <c r="C120" s="5" t="s">
        <v>169</v>
      </c>
      <c r="D120" s="5" t="s">
        <v>2984</v>
      </c>
      <c r="E120" s="5" t="s">
        <v>2985</v>
      </c>
      <c r="F120" s="5" t="s">
        <v>2986</v>
      </c>
      <c r="G120" s="5" t="s">
        <v>1578</v>
      </c>
      <c r="J120" s="5" t="s">
        <v>2919</v>
      </c>
    </row>
    <row r="121" spans="1:10">
      <c r="A121" s="5">
        <v>120</v>
      </c>
      <c r="B121" s="5" t="s">
        <v>1443</v>
      </c>
      <c r="C121" s="5" t="s">
        <v>169</v>
      </c>
      <c r="D121" s="5" t="s">
        <v>1918</v>
      </c>
      <c r="E121" s="5" t="s">
        <v>1919</v>
      </c>
      <c r="F121" s="5" t="s">
        <v>1920</v>
      </c>
      <c r="G121" s="5" t="s">
        <v>1691</v>
      </c>
      <c r="J121" s="5" t="s">
        <v>2919</v>
      </c>
    </row>
    <row r="122" spans="1:10">
      <c r="A122" s="5">
        <v>121</v>
      </c>
      <c r="B122" s="5" t="s">
        <v>1443</v>
      </c>
      <c r="C122" s="5" t="s">
        <v>169</v>
      </c>
      <c r="D122" s="5" t="s">
        <v>1921</v>
      </c>
      <c r="E122" s="5" t="s">
        <v>1922</v>
      </c>
      <c r="F122" s="5" t="s">
        <v>1923</v>
      </c>
      <c r="G122" s="5" t="s">
        <v>1507</v>
      </c>
      <c r="H122" s="5" t="s">
        <v>1924</v>
      </c>
      <c r="J122" s="5" t="s">
        <v>2919</v>
      </c>
    </row>
    <row r="123" spans="1:10">
      <c r="A123" s="5">
        <v>122</v>
      </c>
      <c r="B123" s="5" t="s">
        <v>1443</v>
      </c>
      <c r="C123" s="5" t="s">
        <v>169</v>
      </c>
      <c r="D123" s="5" t="s">
        <v>1925</v>
      </c>
      <c r="E123" s="5" t="s">
        <v>1926</v>
      </c>
      <c r="F123" s="5" t="s">
        <v>1927</v>
      </c>
      <c r="G123" s="5" t="s">
        <v>1928</v>
      </c>
      <c r="J123" s="5" t="s">
        <v>2919</v>
      </c>
    </row>
    <row r="124" spans="1:10">
      <c r="A124" s="5">
        <v>123</v>
      </c>
      <c r="B124" s="5" t="s">
        <v>1443</v>
      </c>
      <c r="C124" s="5" t="s">
        <v>169</v>
      </c>
      <c r="D124" s="5" t="s">
        <v>1929</v>
      </c>
      <c r="E124" s="5" t="s">
        <v>1930</v>
      </c>
      <c r="F124" s="5" t="s">
        <v>1931</v>
      </c>
      <c r="G124" s="5" t="s">
        <v>1451</v>
      </c>
      <c r="H124" s="5" t="s">
        <v>1932</v>
      </c>
      <c r="J124" s="5" t="s">
        <v>2919</v>
      </c>
    </row>
    <row r="125" spans="1:10">
      <c r="A125" s="5">
        <v>124</v>
      </c>
      <c r="B125" s="5" t="s">
        <v>1443</v>
      </c>
      <c r="C125" s="5" t="s">
        <v>169</v>
      </c>
      <c r="D125" s="5" t="s">
        <v>1933</v>
      </c>
      <c r="E125" s="5" t="s">
        <v>1934</v>
      </c>
      <c r="F125" s="5" t="s">
        <v>1935</v>
      </c>
      <c r="G125" s="5" t="s">
        <v>1704</v>
      </c>
      <c r="H125" s="5" t="s">
        <v>1936</v>
      </c>
      <c r="J125" s="5" t="s">
        <v>2919</v>
      </c>
    </row>
    <row r="126" spans="1:10">
      <c r="A126" s="5">
        <v>125</v>
      </c>
      <c r="B126" s="5" t="s">
        <v>1443</v>
      </c>
      <c r="C126" s="5" t="s">
        <v>169</v>
      </c>
      <c r="D126" s="5" t="s">
        <v>1937</v>
      </c>
      <c r="E126" s="5" t="s">
        <v>1938</v>
      </c>
      <c r="F126" s="5" t="s">
        <v>1939</v>
      </c>
      <c r="G126" s="5" t="s">
        <v>1741</v>
      </c>
      <c r="H126" s="5" t="s">
        <v>1940</v>
      </c>
      <c r="J126" s="5" t="s">
        <v>2919</v>
      </c>
    </row>
    <row r="127" spans="1:10">
      <c r="A127" s="5">
        <v>126</v>
      </c>
      <c r="B127" s="5" t="s">
        <v>1443</v>
      </c>
      <c r="C127" s="5" t="s">
        <v>169</v>
      </c>
      <c r="D127" s="5" t="s">
        <v>1941</v>
      </c>
      <c r="E127" s="5" t="s">
        <v>1942</v>
      </c>
      <c r="F127" s="5" t="s">
        <v>1943</v>
      </c>
      <c r="G127" s="5" t="s">
        <v>1944</v>
      </c>
      <c r="J127" s="5" t="s">
        <v>2919</v>
      </c>
    </row>
    <row r="128" spans="1:10">
      <c r="A128" s="5">
        <v>127</v>
      </c>
      <c r="B128" s="5" t="s">
        <v>1443</v>
      </c>
      <c r="C128" s="5" t="s">
        <v>169</v>
      </c>
      <c r="D128" s="5" t="s">
        <v>1945</v>
      </c>
      <c r="E128" s="5" t="s">
        <v>1946</v>
      </c>
      <c r="F128" s="5" t="s">
        <v>1947</v>
      </c>
      <c r="G128" s="5" t="s">
        <v>1664</v>
      </c>
      <c r="H128" s="5" t="s">
        <v>1808</v>
      </c>
      <c r="J128" s="5" t="s">
        <v>2919</v>
      </c>
    </row>
    <row r="129" spans="1:10">
      <c r="A129" s="5">
        <v>128</v>
      </c>
      <c r="B129" s="5" t="s">
        <v>1443</v>
      </c>
      <c r="C129" s="5" t="s">
        <v>169</v>
      </c>
      <c r="D129" s="5" t="s">
        <v>1948</v>
      </c>
      <c r="E129" s="5" t="s">
        <v>1949</v>
      </c>
      <c r="F129" s="5" t="s">
        <v>1950</v>
      </c>
      <c r="G129" s="5" t="s">
        <v>1623</v>
      </c>
      <c r="H129" s="5" t="s">
        <v>1951</v>
      </c>
      <c r="J129" s="5" t="s">
        <v>2919</v>
      </c>
    </row>
    <row r="130" spans="1:10">
      <c r="A130" s="5">
        <v>129</v>
      </c>
      <c r="B130" s="5" t="s">
        <v>1443</v>
      </c>
      <c r="C130" s="5" t="s">
        <v>169</v>
      </c>
      <c r="D130" s="5" t="s">
        <v>1952</v>
      </c>
      <c r="E130" s="5" t="s">
        <v>1953</v>
      </c>
      <c r="F130" s="5" t="s">
        <v>1954</v>
      </c>
      <c r="G130" s="5" t="s">
        <v>1474</v>
      </c>
      <c r="H130" s="5" t="s">
        <v>1955</v>
      </c>
      <c r="J130" s="5" t="s">
        <v>2919</v>
      </c>
    </row>
    <row r="131" spans="1:10">
      <c r="A131" s="5">
        <v>130</v>
      </c>
      <c r="B131" s="5" t="s">
        <v>1443</v>
      </c>
      <c r="C131" s="5" t="s">
        <v>169</v>
      </c>
      <c r="D131" s="5" t="s">
        <v>1956</v>
      </c>
      <c r="E131" s="5" t="s">
        <v>1957</v>
      </c>
      <c r="F131" s="5" t="s">
        <v>1958</v>
      </c>
      <c r="G131" s="5" t="s">
        <v>1550</v>
      </c>
      <c r="H131" s="5" t="s">
        <v>1959</v>
      </c>
      <c r="J131" s="5" t="s">
        <v>2919</v>
      </c>
    </row>
    <row r="132" spans="1:10">
      <c r="A132" s="5">
        <v>131</v>
      </c>
      <c r="B132" s="5" t="s">
        <v>1443</v>
      </c>
      <c r="C132" s="5" t="s">
        <v>169</v>
      </c>
      <c r="D132" s="5" t="s">
        <v>1960</v>
      </c>
      <c r="E132" s="5" t="s">
        <v>1961</v>
      </c>
      <c r="F132" s="5" t="s">
        <v>1962</v>
      </c>
      <c r="G132" s="5" t="s">
        <v>1507</v>
      </c>
      <c r="H132" s="5" t="s">
        <v>1963</v>
      </c>
      <c r="J132" s="5" t="s">
        <v>2919</v>
      </c>
    </row>
    <row r="133" spans="1:10">
      <c r="A133" s="5">
        <v>132</v>
      </c>
      <c r="B133" s="5" t="s">
        <v>1443</v>
      </c>
      <c r="C133" s="5" t="s">
        <v>169</v>
      </c>
      <c r="D133" s="5" t="s">
        <v>1964</v>
      </c>
      <c r="E133" s="5" t="s">
        <v>1965</v>
      </c>
      <c r="F133" s="5" t="s">
        <v>1966</v>
      </c>
      <c r="G133" s="5" t="s">
        <v>1451</v>
      </c>
      <c r="H133" s="5" t="s">
        <v>1967</v>
      </c>
      <c r="J133" s="5" t="s">
        <v>2919</v>
      </c>
    </row>
    <row r="134" spans="1:10">
      <c r="A134" s="5">
        <v>133</v>
      </c>
      <c r="B134" s="5" t="s">
        <v>1443</v>
      </c>
      <c r="C134" s="5" t="s">
        <v>169</v>
      </c>
      <c r="D134" s="5" t="s">
        <v>1968</v>
      </c>
      <c r="E134" s="5" t="s">
        <v>1969</v>
      </c>
      <c r="F134" s="5" t="s">
        <v>1970</v>
      </c>
      <c r="G134" s="5" t="s">
        <v>1512</v>
      </c>
      <c r="H134" s="5" t="s">
        <v>1971</v>
      </c>
      <c r="J134" s="5" t="s">
        <v>2919</v>
      </c>
    </row>
    <row r="135" spans="1:10">
      <c r="A135" s="5">
        <v>134</v>
      </c>
      <c r="B135" s="5" t="s">
        <v>1443</v>
      </c>
      <c r="C135" s="5" t="s">
        <v>169</v>
      </c>
      <c r="D135" s="5" t="s">
        <v>1972</v>
      </c>
      <c r="E135" s="5" t="s">
        <v>1973</v>
      </c>
      <c r="F135" s="5" t="s">
        <v>1974</v>
      </c>
      <c r="G135" s="5" t="s">
        <v>1578</v>
      </c>
      <c r="H135" s="5" t="s">
        <v>1975</v>
      </c>
      <c r="J135" s="5" t="s">
        <v>2919</v>
      </c>
    </row>
    <row r="136" spans="1:10">
      <c r="A136" s="5">
        <v>135</v>
      </c>
      <c r="B136" s="5" t="s">
        <v>1443</v>
      </c>
      <c r="C136" s="5" t="s">
        <v>169</v>
      </c>
      <c r="D136" s="5" t="s">
        <v>1976</v>
      </c>
      <c r="E136" s="5" t="s">
        <v>1977</v>
      </c>
      <c r="F136" s="5" t="s">
        <v>1978</v>
      </c>
      <c r="G136" s="5" t="s">
        <v>1474</v>
      </c>
      <c r="H136" s="5" t="s">
        <v>1979</v>
      </c>
      <c r="J136" s="5" t="s">
        <v>2919</v>
      </c>
    </row>
    <row r="137" spans="1:10">
      <c r="A137" s="5">
        <v>136</v>
      </c>
      <c r="B137" s="5" t="s">
        <v>1443</v>
      </c>
      <c r="C137" s="5" t="s">
        <v>169</v>
      </c>
      <c r="D137" s="5" t="s">
        <v>1980</v>
      </c>
      <c r="E137" s="5" t="s">
        <v>1981</v>
      </c>
      <c r="F137" s="5" t="s">
        <v>1982</v>
      </c>
      <c r="G137" s="5" t="s">
        <v>1460</v>
      </c>
      <c r="H137" s="5" t="s">
        <v>1983</v>
      </c>
      <c r="J137" s="5" t="s">
        <v>2919</v>
      </c>
    </row>
    <row r="138" spans="1:10">
      <c r="A138" s="5">
        <v>137</v>
      </c>
      <c r="B138" s="5" t="s">
        <v>1443</v>
      </c>
      <c r="C138" s="5" t="s">
        <v>169</v>
      </c>
      <c r="D138" s="5" t="s">
        <v>1984</v>
      </c>
      <c r="E138" s="5" t="s">
        <v>1985</v>
      </c>
      <c r="F138" s="5" t="s">
        <v>1986</v>
      </c>
      <c r="G138" s="5" t="s">
        <v>1456</v>
      </c>
      <c r="H138" s="5" t="s">
        <v>1987</v>
      </c>
      <c r="J138" s="5" t="s">
        <v>2919</v>
      </c>
    </row>
    <row r="139" spans="1:10">
      <c r="A139" s="5">
        <v>138</v>
      </c>
      <c r="B139" s="5" t="s">
        <v>1443</v>
      </c>
      <c r="C139" s="5" t="s">
        <v>169</v>
      </c>
      <c r="D139" s="5" t="s">
        <v>2959</v>
      </c>
      <c r="E139" s="5" t="s">
        <v>2960</v>
      </c>
      <c r="F139" s="5" t="s">
        <v>2961</v>
      </c>
      <c r="G139" s="5" t="s">
        <v>1545</v>
      </c>
      <c r="J139" s="5" t="s">
        <v>2919</v>
      </c>
    </row>
    <row r="140" spans="1:10">
      <c r="A140" s="5">
        <v>139</v>
      </c>
      <c r="B140" s="5" t="s">
        <v>1443</v>
      </c>
      <c r="C140" s="5" t="s">
        <v>169</v>
      </c>
      <c r="D140" s="5" t="s">
        <v>1988</v>
      </c>
      <c r="E140" s="5" t="s">
        <v>1989</v>
      </c>
      <c r="F140" s="5" t="s">
        <v>1990</v>
      </c>
      <c r="G140" s="5" t="s">
        <v>1991</v>
      </c>
      <c r="H140" s="5" t="s">
        <v>1992</v>
      </c>
      <c r="J140" s="5" t="s">
        <v>2919</v>
      </c>
    </row>
    <row r="141" spans="1:10">
      <c r="A141" s="5">
        <v>140</v>
      </c>
      <c r="B141" s="5" t="s">
        <v>1443</v>
      </c>
      <c r="C141" s="5" t="s">
        <v>169</v>
      </c>
      <c r="D141" s="5" t="s">
        <v>1993</v>
      </c>
      <c r="E141" s="5" t="s">
        <v>1994</v>
      </c>
      <c r="F141" s="5" t="s">
        <v>1995</v>
      </c>
      <c r="G141" s="5" t="s">
        <v>1567</v>
      </c>
      <c r="J141" s="5" t="s">
        <v>2919</v>
      </c>
    </row>
    <row r="142" spans="1:10">
      <c r="A142" s="5">
        <v>141</v>
      </c>
      <c r="B142" s="5" t="s">
        <v>1443</v>
      </c>
      <c r="C142" s="5" t="s">
        <v>169</v>
      </c>
      <c r="D142" s="5" t="s">
        <v>1996</v>
      </c>
      <c r="E142" s="5" t="s">
        <v>1997</v>
      </c>
      <c r="F142" s="5" t="s">
        <v>1998</v>
      </c>
      <c r="G142" s="5" t="s">
        <v>1578</v>
      </c>
      <c r="H142" s="5" t="s">
        <v>1999</v>
      </c>
      <c r="J142" s="5" t="s">
        <v>2919</v>
      </c>
    </row>
    <row r="143" spans="1:10">
      <c r="A143" s="5">
        <v>142</v>
      </c>
      <c r="B143" s="5" t="s">
        <v>1443</v>
      </c>
      <c r="C143" s="5" t="s">
        <v>169</v>
      </c>
      <c r="D143" s="5" t="s">
        <v>2000</v>
      </c>
      <c r="E143" s="5" t="s">
        <v>2001</v>
      </c>
      <c r="F143" s="5" t="s">
        <v>2002</v>
      </c>
      <c r="G143" s="5" t="s">
        <v>1474</v>
      </c>
      <c r="I143" s="5" t="s">
        <v>2987</v>
      </c>
      <c r="J143" s="5" t="s">
        <v>2919</v>
      </c>
    </row>
    <row r="144" spans="1:10">
      <c r="A144" s="5">
        <v>143</v>
      </c>
      <c r="B144" s="5" t="s">
        <v>1443</v>
      </c>
      <c r="C144" s="5" t="s">
        <v>169</v>
      </c>
      <c r="D144" s="5" t="s">
        <v>2003</v>
      </c>
      <c r="E144" s="5" t="s">
        <v>2004</v>
      </c>
      <c r="F144" s="5" t="s">
        <v>2005</v>
      </c>
      <c r="G144" s="5" t="s">
        <v>1545</v>
      </c>
      <c r="J144" s="5" t="s">
        <v>2919</v>
      </c>
    </row>
    <row r="145" spans="1:10">
      <c r="A145" s="5">
        <v>144</v>
      </c>
      <c r="B145" s="5" t="s">
        <v>1443</v>
      </c>
      <c r="C145" s="5" t="s">
        <v>169</v>
      </c>
      <c r="D145" s="5" t="s">
        <v>2006</v>
      </c>
      <c r="E145" s="5" t="s">
        <v>2007</v>
      </c>
      <c r="F145" s="5" t="s">
        <v>2008</v>
      </c>
      <c r="G145" s="5" t="s">
        <v>1659</v>
      </c>
      <c r="J145" s="5" t="s">
        <v>2919</v>
      </c>
    </row>
    <row r="146" spans="1:10">
      <c r="A146" s="5">
        <v>145</v>
      </c>
      <c r="B146" s="5" t="s">
        <v>1443</v>
      </c>
      <c r="C146" s="5" t="s">
        <v>169</v>
      </c>
      <c r="D146" s="5" t="s">
        <v>2009</v>
      </c>
      <c r="E146" s="5" t="s">
        <v>2010</v>
      </c>
      <c r="F146" s="5" t="s">
        <v>2011</v>
      </c>
      <c r="G146" s="5" t="s">
        <v>1745</v>
      </c>
      <c r="J146" s="5" t="s">
        <v>2919</v>
      </c>
    </row>
    <row r="147" spans="1:10">
      <c r="A147" s="5">
        <v>146</v>
      </c>
      <c r="B147" s="5" t="s">
        <v>1443</v>
      </c>
      <c r="C147" s="5" t="s">
        <v>169</v>
      </c>
      <c r="D147" s="5" t="s">
        <v>2012</v>
      </c>
      <c r="E147" s="5" t="s">
        <v>2013</v>
      </c>
      <c r="F147" s="5" t="s">
        <v>2014</v>
      </c>
      <c r="G147" s="5" t="s">
        <v>1741</v>
      </c>
      <c r="H147" s="5" t="s">
        <v>1692</v>
      </c>
      <c r="J147" s="5" t="s">
        <v>2919</v>
      </c>
    </row>
    <row r="148" spans="1:10">
      <c r="A148" s="5">
        <v>147</v>
      </c>
      <c r="B148" s="5" t="s">
        <v>1443</v>
      </c>
      <c r="C148" s="5" t="s">
        <v>169</v>
      </c>
      <c r="D148" s="5" t="s">
        <v>2015</v>
      </c>
      <c r="E148" s="5" t="s">
        <v>2016</v>
      </c>
      <c r="F148" s="5" t="s">
        <v>2017</v>
      </c>
      <c r="G148" s="5" t="s">
        <v>1578</v>
      </c>
      <c r="H148" s="5" t="s">
        <v>2018</v>
      </c>
      <c r="J148" s="5" t="s">
        <v>2919</v>
      </c>
    </row>
    <row r="149" spans="1:10">
      <c r="A149" s="5">
        <v>148</v>
      </c>
      <c r="B149" s="5" t="s">
        <v>1443</v>
      </c>
      <c r="C149" s="5" t="s">
        <v>169</v>
      </c>
      <c r="D149" s="5" t="s">
        <v>2019</v>
      </c>
      <c r="E149" s="5" t="s">
        <v>2020</v>
      </c>
      <c r="F149" s="5" t="s">
        <v>2021</v>
      </c>
      <c r="G149" s="5" t="s">
        <v>1623</v>
      </c>
      <c r="J149" s="5" t="s">
        <v>2919</v>
      </c>
    </row>
    <row r="150" spans="1:10">
      <c r="A150" s="5">
        <v>149</v>
      </c>
      <c r="B150" s="5" t="s">
        <v>1443</v>
      </c>
      <c r="C150" s="5" t="s">
        <v>169</v>
      </c>
      <c r="D150" s="5" t="s">
        <v>2022</v>
      </c>
      <c r="E150" s="5" t="s">
        <v>2023</v>
      </c>
      <c r="F150" s="5" t="s">
        <v>2024</v>
      </c>
      <c r="G150" s="5" t="s">
        <v>1474</v>
      </c>
      <c r="H150" s="5" t="s">
        <v>2025</v>
      </c>
      <c r="J150" s="5" t="s">
        <v>2919</v>
      </c>
    </row>
    <row r="151" spans="1:10">
      <c r="A151" s="5">
        <v>150</v>
      </c>
      <c r="B151" s="5" t="s">
        <v>1443</v>
      </c>
      <c r="C151" s="5" t="s">
        <v>169</v>
      </c>
      <c r="D151" s="5" t="s">
        <v>2026</v>
      </c>
      <c r="E151" s="5" t="s">
        <v>2027</v>
      </c>
      <c r="F151" s="5" t="s">
        <v>2028</v>
      </c>
      <c r="G151" s="5" t="s">
        <v>1460</v>
      </c>
      <c r="H151" s="5" t="s">
        <v>2029</v>
      </c>
      <c r="J151" s="5" t="s">
        <v>2919</v>
      </c>
    </row>
    <row r="152" spans="1:10">
      <c r="A152" s="5">
        <v>151</v>
      </c>
      <c r="B152" s="5" t="s">
        <v>1443</v>
      </c>
      <c r="C152" s="5" t="s">
        <v>169</v>
      </c>
      <c r="D152" s="5" t="s">
        <v>2030</v>
      </c>
      <c r="E152" s="5" t="s">
        <v>2031</v>
      </c>
      <c r="F152" s="5" t="s">
        <v>2032</v>
      </c>
      <c r="G152" s="5" t="s">
        <v>1561</v>
      </c>
      <c r="H152" s="5" t="s">
        <v>1692</v>
      </c>
      <c r="J152" s="5" t="s">
        <v>2919</v>
      </c>
    </row>
    <row r="153" spans="1:10">
      <c r="A153" s="5">
        <v>152</v>
      </c>
      <c r="B153" s="5" t="s">
        <v>1443</v>
      </c>
      <c r="C153" s="5" t="s">
        <v>169</v>
      </c>
      <c r="D153" s="5" t="s">
        <v>2033</v>
      </c>
      <c r="E153" s="5" t="s">
        <v>2034</v>
      </c>
      <c r="F153" s="5" t="s">
        <v>2035</v>
      </c>
      <c r="G153" s="5" t="s">
        <v>1474</v>
      </c>
      <c r="H153" s="5" t="s">
        <v>2036</v>
      </c>
      <c r="J153" s="5" t="s">
        <v>2919</v>
      </c>
    </row>
    <row r="154" spans="1:10">
      <c r="A154" s="5">
        <v>153</v>
      </c>
      <c r="B154" s="5" t="s">
        <v>1443</v>
      </c>
      <c r="C154" s="5" t="s">
        <v>169</v>
      </c>
      <c r="D154" s="5" t="s">
        <v>2037</v>
      </c>
      <c r="E154" s="5" t="s">
        <v>2038</v>
      </c>
      <c r="F154" s="5" t="s">
        <v>2039</v>
      </c>
      <c r="G154" s="5" t="s">
        <v>1578</v>
      </c>
      <c r="H154" s="5" t="s">
        <v>2040</v>
      </c>
      <c r="J154" s="5" t="s">
        <v>2919</v>
      </c>
    </row>
    <row r="155" spans="1:10">
      <c r="A155" s="5">
        <v>154</v>
      </c>
      <c r="B155" s="5" t="s">
        <v>1443</v>
      </c>
      <c r="C155" s="5" t="s">
        <v>169</v>
      </c>
      <c r="D155" s="5" t="s">
        <v>2041</v>
      </c>
      <c r="E155" s="5" t="s">
        <v>2042</v>
      </c>
      <c r="F155" s="5" t="s">
        <v>2043</v>
      </c>
      <c r="G155" s="5" t="s">
        <v>1696</v>
      </c>
      <c r="H155" s="5" t="s">
        <v>2044</v>
      </c>
      <c r="J155" s="5" t="s">
        <v>2919</v>
      </c>
    </row>
    <row r="156" spans="1:10">
      <c r="A156" s="5">
        <v>155</v>
      </c>
      <c r="B156" s="5" t="s">
        <v>1443</v>
      </c>
      <c r="C156" s="5" t="s">
        <v>169</v>
      </c>
      <c r="D156" s="5" t="s">
        <v>2045</v>
      </c>
      <c r="E156" s="5" t="s">
        <v>2046</v>
      </c>
      <c r="F156" s="5" t="s">
        <v>2047</v>
      </c>
      <c r="G156" s="5" t="s">
        <v>1769</v>
      </c>
      <c r="H156" s="5" t="s">
        <v>1808</v>
      </c>
      <c r="J156" s="5" t="s">
        <v>2919</v>
      </c>
    </row>
    <row r="157" spans="1:10">
      <c r="A157" s="5">
        <v>156</v>
      </c>
      <c r="B157" s="5" t="s">
        <v>1443</v>
      </c>
      <c r="C157" s="5" t="s">
        <v>169</v>
      </c>
      <c r="D157" s="5" t="s">
        <v>2048</v>
      </c>
      <c r="E157" s="5" t="s">
        <v>2049</v>
      </c>
      <c r="F157" s="5" t="s">
        <v>2050</v>
      </c>
      <c r="G157" s="5" t="s">
        <v>1550</v>
      </c>
      <c r="J157" s="5" t="s">
        <v>2919</v>
      </c>
    </row>
    <row r="158" spans="1:10">
      <c r="A158" s="5">
        <v>157</v>
      </c>
      <c r="B158" s="5" t="s">
        <v>1443</v>
      </c>
      <c r="C158" s="5" t="s">
        <v>169</v>
      </c>
      <c r="D158" s="5" t="s">
        <v>2051</v>
      </c>
      <c r="E158" s="5" t="s">
        <v>2052</v>
      </c>
      <c r="F158" s="5" t="s">
        <v>2053</v>
      </c>
      <c r="G158" s="5" t="s">
        <v>1550</v>
      </c>
      <c r="H158" s="5" t="s">
        <v>2054</v>
      </c>
      <c r="J158" s="5" t="s">
        <v>2919</v>
      </c>
    </row>
    <row r="159" spans="1:10">
      <c r="A159" s="5">
        <v>158</v>
      </c>
      <c r="B159" s="5" t="s">
        <v>1443</v>
      </c>
      <c r="C159" s="5" t="s">
        <v>169</v>
      </c>
      <c r="D159" s="5" t="s">
        <v>2055</v>
      </c>
      <c r="E159" s="5" t="s">
        <v>2056</v>
      </c>
      <c r="F159" s="5" t="s">
        <v>2057</v>
      </c>
      <c r="G159" s="5" t="s">
        <v>1451</v>
      </c>
      <c r="H159" s="5" t="s">
        <v>2058</v>
      </c>
      <c r="J159" s="5" t="s">
        <v>2919</v>
      </c>
    </row>
    <row r="160" spans="1:10">
      <c r="A160" s="5">
        <v>159</v>
      </c>
      <c r="B160" s="5" t="s">
        <v>1443</v>
      </c>
      <c r="C160" s="5" t="s">
        <v>169</v>
      </c>
      <c r="D160" s="5" t="s">
        <v>2059</v>
      </c>
      <c r="E160" s="5" t="s">
        <v>2060</v>
      </c>
      <c r="F160" s="5" t="s">
        <v>2061</v>
      </c>
      <c r="G160" s="5" t="s">
        <v>1545</v>
      </c>
      <c r="H160" s="5" t="s">
        <v>2062</v>
      </c>
      <c r="J160" s="5" t="s">
        <v>2919</v>
      </c>
    </row>
    <row r="161" spans="1:10">
      <c r="A161" s="5">
        <v>160</v>
      </c>
      <c r="B161" s="5" t="s">
        <v>1443</v>
      </c>
      <c r="C161" s="5" t="s">
        <v>169</v>
      </c>
      <c r="D161" s="5" t="s">
        <v>2063</v>
      </c>
      <c r="E161" s="5" t="s">
        <v>2064</v>
      </c>
      <c r="F161" s="5" t="s">
        <v>2065</v>
      </c>
      <c r="G161" s="5" t="s">
        <v>1550</v>
      </c>
      <c r="H161" s="5" t="s">
        <v>2066</v>
      </c>
      <c r="J161" s="5" t="s">
        <v>2919</v>
      </c>
    </row>
    <row r="162" spans="1:10">
      <c r="A162" s="5">
        <v>161</v>
      </c>
      <c r="B162" s="5" t="s">
        <v>1443</v>
      </c>
      <c r="C162" s="5" t="s">
        <v>169</v>
      </c>
      <c r="D162" s="5" t="s">
        <v>2067</v>
      </c>
      <c r="E162" s="5" t="s">
        <v>2068</v>
      </c>
      <c r="F162" s="5" t="s">
        <v>2069</v>
      </c>
      <c r="G162" s="5" t="s">
        <v>1456</v>
      </c>
      <c r="H162" s="5" t="s">
        <v>2070</v>
      </c>
      <c r="J162" s="5" t="s">
        <v>2919</v>
      </c>
    </row>
    <row r="163" spans="1:10">
      <c r="A163" s="5">
        <v>162</v>
      </c>
      <c r="B163" s="5" t="s">
        <v>1443</v>
      </c>
      <c r="C163" s="5" t="s">
        <v>169</v>
      </c>
      <c r="D163" s="5" t="s">
        <v>2071</v>
      </c>
      <c r="E163" s="5" t="s">
        <v>2072</v>
      </c>
      <c r="F163" s="5" t="s">
        <v>2073</v>
      </c>
      <c r="G163" s="5" t="s">
        <v>1681</v>
      </c>
      <c r="J163" s="5" t="s">
        <v>2919</v>
      </c>
    </row>
    <row r="164" spans="1:10">
      <c r="A164" s="5">
        <v>163</v>
      </c>
      <c r="B164" s="5" t="s">
        <v>1443</v>
      </c>
      <c r="C164" s="5" t="s">
        <v>169</v>
      </c>
      <c r="D164" s="5" t="s">
        <v>2074</v>
      </c>
      <c r="E164" s="5" t="s">
        <v>2075</v>
      </c>
      <c r="F164" s="5" t="s">
        <v>2076</v>
      </c>
      <c r="G164" s="5" t="s">
        <v>1696</v>
      </c>
      <c r="H164" s="5" t="s">
        <v>2077</v>
      </c>
      <c r="J164" s="5" t="s">
        <v>2919</v>
      </c>
    </row>
    <row r="165" spans="1:10">
      <c r="A165" s="5">
        <v>164</v>
      </c>
      <c r="B165" s="5" t="s">
        <v>1443</v>
      </c>
      <c r="C165" s="5" t="s">
        <v>169</v>
      </c>
      <c r="D165" s="5" t="s">
        <v>2078</v>
      </c>
      <c r="E165" s="5" t="s">
        <v>2079</v>
      </c>
      <c r="F165" s="5" t="s">
        <v>2080</v>
      </c>
      <c r="G165" s="5" t="s">
        <v>1736</v>
      </c>
      <c r="H165" s="5" t="s">
        <v>2081</v>
      </c>
      <c r="J165" s="5" t="s">
        <v>2919</v>
      </c>
    </row>
    <row r="166" spans="1:10">
      <c r="A166" s="5">
        <v>165</v>
      </c>
      <c r="B166" s="5" t="s">
        <v>1443</v>
      </c>
      <c r="C166" s="5" t="s">
        <v>169</v>
      </c>
      <c r="D166" s="5" t="s">
        <v>2082</v>
      </c>
      <c r="E166" s="5" t="s">
        <v>2083</v>
      </c>
      <c r="F166" s="5" t="s">
        <v>2084</v>
      </c>
      <c r="G166" s="5" t="s">
        <v>1736</v>
      </c>
      <c r="H166" s="5" t="s">
        <v>2066</v>
      </c>
      <c r="J166" s="5" t="s">
        <v>2919</v>
      </c>
    </row>
    <row r="167" spans="1:10">
      <c r="A167" s="5">
        <v>166</v>
      </c>
      <c r="B167" s="5" t="s">
        <v>1443</v>
      </c>
      <c r="C167" s="5" t="s">
        <v>169</v>
      </c>
      <c r="D167" s="5" t="s">
        <v>2085</v>
      </c>
      <c r="E167" s="5" t="s">
        <v>2086</v>
      </c>
      <c r="F167" s="5" t="s">
        <v>2087</v>
      </c>
      <c r="G167" s="5" t="s">
        <v>1736</v>
      </c>
      <c r="H167" s="5" t="s">
        <v>2088</v>
      </c>
      <c r="J167" s="5" t="s">
        <v>2919</v>
      </c>
    </row>
    <row r="168" spans="1:10">
      <c r="A168" s="5">
        <v>167</v>
      </c>
      <c r="B168" s="5" t="s">
        <v>1443</v>
      </c>
      <c r="C168" s="5" t="s">
        <v>169</v>
      </c>
      <c r="D168" s="5" t="s">
        <v>2089</v>
      </c>
      <c r="E168" s="5" t="s">
        <v>2090</v>
      </c>
      <c r="F168" s="5" t="s">
        <v>2091</v>
      </c>
      <c r="G168" s="5" t="s">
        <v>1769</v>
      </c>
      <c r="H168" s="5" t="s">
        <v>2092</v>
      </c>
      <c r="J168" s="5" t="s">
        <v>2919</v>
      </c>
    </row>
    <row r="169" spans="1:10">
      <c r="A169" s="5">
        <v>168</v>
      </c>
      <c r="B169" s="5" t="s">
        <v>1443</v>
      </c>
      <c r="C169" s="5" t="s">
        <v>169</v>
      </c>
      <c r="D169" s="5" t="s">
        <v>2093</v>
      </c>
      <c r="E169" s="5" t="s">
        <v>2094</v>
      </c>
      <c r="F169" s="5" t="s">
        <v>2095</v>
      </c>
      <c r="G169" s="5" t="s">
        <v>1628</v>
      </c>
      <c r="H169" s="5" t="s">
        <v>2096</v>
      </c>
      <c r="J169" s="5" t="s">
        <v>2919</v>
      </c>
    </row>
    <row r="170" spans="1:10">
      <c r="A170" s="5">
        <v>169</v>
      </c>
      <c r="B170" s="5" t="s">
        <v>1443</v>
      </c>
      <c r="C170" s="5" t="s">
        <v>169</v>
      </c>
      <c r="D170" s="5" t="s">
        <v>2097</v>
      </c>
      <c r="E170" s="5" t="s">
        <v>2098</v>
      </c>
      <c r="F170" s="5" t="s">
        <v>2099</v>
      </c>
      <c r="G170" s="5" t="s">
        <v>1567</v>
      </c>
      <c r="H170" s="5" t="s">
        <v>2100</v>
      </c>
      <c r="J170" s="5" t="s">
        <v>2919</v>
      </c>
    </row>
    <row r="171" spans="1:10">
      <c r="A171" s="5">
        <v>170</v>
      </c>
      <c r="B171" s="5" t="s">
        <v>1443</v>
      </c>
      <c r="C171" s="5" t="s">
        <v>169</v>
      </c>
      <c r="D171" s="5" t="s">
        <v>2101</v>
      </c>
      <c r="E171" s="5" t="s">
        <v>2102</v>
      </c>
      <c r="F171" s="5" t="s">
        <v>2103</v>
      </c>
      <c r="G171" s="5" t="s">
        <v>1561</v>
      </c>
      <c r="H171" s="5" t="s">
        <v>2104</v>
      </c>
      <c r="J171" s="5" t="s">
        <v>2919</v>
      </c>
    </row>
    <row r="172" spans="1:10">
      <c r="A172" s="5">
        <v>171</v>
      </c>
      <c r="B172" s="5" t="s">
        <v>1443</v>
      </c>
      <c r="C172" s="5" t="s">
        <v>169</v>
      </c>
      <c r="D172" s="5" t="s">
        <v>2105</v>
      </c>
      <c r="E172" s="5" t="s">
        <v>2106</v>
      </c>
      <c r="F172" s="5" t="s">
        <v>2107</v>
      </c>
      <c r="G172" s="5" t="s">
        <v>1628</v>
      </c>
      <c r="H172" s="5" t="s">
        <v>2108</v>
      </c>
      <c r="J172" s="5" t="s">
        <v>2919</v>
      </c>
    </row>
    <row r="173" spans="1:10">
      <c r="A173" s="5">
        <v>172</v>
      </c>
      <c r="B173" s="5" t="s">
        <v>1443</v>
      </c>
      <c r="C173" s="5" t="s">
        <v>169</v>
      </c>
      <c r="D173" s="5" t="s">
        <v>2109</v>
      </c>
      <c r="E173" s="5" t="s">
        <v>2110</v>
      </c>
      <c r="F173" s="5" t="s">
        <v>2111</v>
      </c>
      <c r="G173" s="5" t="s">
        <v>1794</v>
      </c>
      <c r="H173" s="5" t="s">
        <v>2112</v>
      </c>
      <c r="J173" s="5" t="s">
        <v>2919</v>
      </c>
    </row>
    <row r="174" spans="1:10">
      <c r="A174" s="5">
        <v>173</v>
      </c>
      <c r="B174" s="5" t="s">
        <v>1443</v>
      </c>
      <c r="C174" s="5" t="s">
        <v>169</v>
      </c>
      <c r="D174" s="5" t="s">
        <v>2113</v>
      </c>
      <c r="E174" s="5" t="s">
        <v>2114</v>
      </c>
      <c r="F174" s="5" t="s">
        <v>2115</v>
      </c>
      <c r="G174" s="5" t="s">
        <v>1659</v>
      </c>
      <c r="H174" s="5" t="s">
        <v>2116</v>
      </c>
      <c r="J174" s="5" t="s">
        <v>2919</v>
      </c>
    </row>
    <row r="175" spans="1:10">
      <c r="A175" s="5">
        <v>174</v>
      </c>
      <c r="B175" s="5" t="s">
        <v>1443</v>
      </c>
      <c r="C175" s="5" t="s">
        <v>169</v>
      </c>
      <c r="D175" s="5" t="s">
        <v>2117</v>
      </c>
      <c r="E175" s="5" t="s">
        <v>2118</v>
      </c>
      <c r="F175" s="5" t="s">
        <v>2119</v>
      </c>
      <c r="G175" s="5" t="s">
        <v>1482</v>
      </c>
      <c r="H175" s="5" t="s">
        <v>2120</v>
      </c>
      <c r="J175" s="5" t="s">
        <v>2919</v>
      </c>
    </row>
    <row r="176" spans="1:10">
      <c r="A176" s="5">
        <v>175</v>
      </c>
      <c r="B176" s="5" t="s">
        <v>1443</v>
      </c>
      <c r="C176" s="5" t="s">
        <v>169</v>
      </c>
      <c r="D176" s="5" t="s">
        <v>2121</v>
      </c>
      <c r="E176" s="5" t="s">
        <v>2122</v>
      </c>
      <c r="F176" s="5" t="s">
        <v>2123</v>
      </c>
      <c r="G176" s="5" t="s">
        <v>1561</v>
      </c>
      <c r="H176" s="5" t="s">
        <v>1808</v>
      </c>
      <c r="J176" s="5" t="s">
        <v>2919</v>
      </c>
    </row>
    <row r="177" spans="1:10">
      <c r="A177" s="5">
        <v>176</v>
      </c>
      <c r="B177" s="5" t="s">
        <v>1443</v>
      </c>
      <c r="C177" s="5" t="s">
        <v>169</v>
      </c>
      <c r="D177" s="5" t="s">
        <v>2124</v>
      </c>
      <c r="E177" s="5" t="s">
        <v>2125</v>
      </c>
      <c r="F177" s="5" t="s">
        <v>2126</v>
      </c>
      <c r="G177" s="5" t="s">
        <v>1482</v>
      </c>
      <c r="H177" s="5" t="s">
        <v>1557</v>
      </c>
      <c r="J177" s="5" t="s">
        <v>2919</v>
      </c>
    </row>
    <row r="178" spans="1:10">
      <c r="A178" s="5">
        <v>177</v>
      </c>
      <c r="B178" s="5" t="s">
        <v>1443</v>
      </c>
      <c r="C178" s="5" t="s">
        <v>169</v>
      </c>
      <c r="D178" s="5" t="s">
        <v>2127</v>
      </c>
      <c r="E178" s="5" t="s">
        <v>2128</v>
      </c>
      <c r="F178" s="5" t="s">
        <v>2129</v>
      </c>
      <c r="G178" s="5" t="s">
        <v>1465</v>
      </c>
      <c r="H178" s="5" t="s">
        <v>2130</v>
      </c>
      <c r="J178" s="5" t="s">
        <v>2919</v>
      </c>
    </row>
    <row r="179" spans="1:10">
      <c r="A179" s="5">
        <v>178</v>
      </c>
      <c r="B179" s="5" t="s">
        <v>1443</v>
      </c>
      <c r="C179" s="5" t="s">
        <v>169</v>
      </c>
      <c r="D179" s="5" t="s">
        <v>2131</v>
      </c>
      <c r="E179" s="5" t="s">
        <v>2132</v>
      </c>
      <c r="F179" s="5" t="s">
        <v>2133</v>
      </c>
      <c r="G179" s="5" t="s">
        <v>1465</v>
      </c>
      <c r="H179" s="5" t="s">
        <v>2134</v>
      </c>
      <c r="J179" s="5" t="s">
        <v>2919</v>
      </c>
    </row>
    <row r="180" spans="1:10">
      <c r="A180" s="5">
        <v>179</v>
      </c>
      <c r="B180" s="5" t="s">
        <v>1443</v>
      </c>
      <c r="C180" s="5" t="s">
        <v>169</v>
      </c>
      <c r="D180" s="5" t="s">
        <v>2135</v>
      </c>
      <c r="E180" s="5" t="s">
        <v>2136</v>
      </c>
      <c r="F180" s="5" t="s">
        <v>2137</v>
      </c>
      <c r="G180" s="5" t="s">
        <v>2138</v>
      </c>
      <c r="J180" s="5" t="s">
        <v>2919</v>
      </c>
    </row>
    <row r="181" spans="1:10">
      <c r="A181" s="5">
        <v>180</v>
      </c>
      <c r="B181" s="5" t="s">
        <v>1443</v>
      </c>
      <c r="C181" s="5" t="s">
        <v>169</v>
      </c>
      <c r="D181" s="5" t="s">
        <v>2139</v>
      </c>
      <c r="E181" s="5" t="s">
        <v>2140</v>
      </c>
      <c r="F181" s="5" t="s">
        <v>2141</v>
      </c>
      <c r="G181" s="5" t="s">
        <v>1456</v>
      </c>
      <c r="H181" s="5" t="s">
        <v>2142</v>
      </c>
      <c r="J181" s="5" t="s">
        <v>2919</v>
      </c>
    </row>
    <row r="182" spans="1:10">
      <c r="A182" s="5">
        <v>181</v>
      </c>
      <c r="B182" s="5" t="s">
        <v>1443</v>
      </c>
      <c r="C182" s="5" t="s">
        <v>169</v>
      </c>
      <c r="D182" s="5" t="s">
        <v>2143</v>
      </c>
      <c r="E182" s="5" t="s">
        <v>2144</v>
      </c>
      <c r="F182" s="5" t="s">
        <v>2145</v>
      </c>
      <c r="G182" s="5" t="s">
        <v>1460</v>
      </c>
      <c r="H182" s="5" t="s">
        <v>2146</v>
      </c>
      <c r="J182" s="5" t="s">
        <v>2919</v>
      </c>
    </row>
    <row r="183" spans="1:10">
      <c r="A183" s="5">
        <v>182</v>
      </c>
      <c r="B183" s="5" t="s">
        <v>1443</v>
      </c>
      <c r="C183" s="5" t="s">
        <v>169</v>
      </c>
      <c r="D183" s="5" t="s">
        <v>2147</v>
      </c>
      <c r="E183" s="5" t="s">
        <v>2148</v>
      </c>
      <c r="F183" s="5" t="s">
        <v>2149</v>
      </c>
      <c r="G183" s="5" t="s">
        <v>1451</v>
      </c>
      <c r="H183" s="5" t="s">
        <v>2150</v>
      </c>
      <c r="J183" s="5" t="s">
        <v>2919</v>
      </c>
    </row>
    <row r="184" spans="1:10">
      <c r="A184" s="5">
        <v>183</v>
      </c>
      <c r="B184" s="5" t="s">
        <v>1443</v>
      </c>
      <c r="C184" s="5" t="s">
        <v>169</v>
      </c>
      <c r="D184" s="5" t="s">
        <v>2151</v>
      </c>
      <c r="E184" s="5" t="s">
        <v>2152</v>
      </c>
      <c r="F184" s="5" t="s">
        <v>2153</v>
      </c>
      <c r="G184" s="5" t="s">
        <v>1561</v>
      </c>
      <c r="J184" s="5" t="s">
        <v>2919</v>
      </c>
    </row>
    <row r="185" spans="1:10">
      <c r="A185" s="5">
        <v>184</v>
      </c>
      <c r="B185" s="5" t="s">
        <v>1443</v>
      </c>
      <c r="C185" s="5" t="s">
        <v>169</v>
      </c>
      <c r="D185" s="5" t="s">
        <v>2154</v>
      </c>
      <c r="E185" s="5" t="s">
        <v>2155</v>
      </c>
      <c r="F185" s="5" t="s">
        <v>2156</v>
      </c>
      <c r="G185" s="5" t="s">
        <v>1659</v>
      </c>
      <c r="H185" s="5" t="s">
        <v>2157</v>
      </c>
      <c r="J185" s="5" t="s">
        <v>2919</v>
      </c>
    </row>
    <row r="186" spans="1:10">
      <c r="A186" s="5">
        <v>185</v>
      </c>
      <c r="B186" s="5" t="s">
        <v>1443</v>
      </c>
      <c r="C186" s="5" t="s">
        <v>169</v>
      </c>
      <c r="D186" s="5" t="s">
        <v>2158</v>
      </c>
      <c r="E186" s="5" t="s">
        <v>2159</v>
      </c>
      <c r="F186" s="5" t="s">
        <v>2160</v>
      </c>
      <c r="G186" s="5" t="s">
        <v>1528</v>
      </c>
      <c r="J186" s="5" t="s">
        <v>2919</v>
      </c>
    </row>
    <row r="187" spans="1:10">
      <c r="A187" s="5">
        <v>186</v>
      </c>
      <c r="B187" s="5" t="s">
        <v>1443</v>
      </c>
      <c r="C187" s="5" t="s">
        <v>169</v>
      </c>
      <c r="D187" s="5" t="s">
        <v>2161</v>
      </c>
      <c r="E187" s="5" t="s">
        <v>2162</v>
      </c>
      <c r="F187" s="5" t="s">
        <v>2163</v>
      </c>
      <c r="G187" s="5" t="s">
        <v>1545</v>
      </c>
      <c r="H187" s="5" t="s">
        <v>2164</v>
      </c>
      <c r="I187" s="5" t="s">
        <v>2165</v>
      </c>
      <c r="J187" s="5" t="s">
        <v>2919</v>
      </c>
    </row>
    <row r="188" spans="1:10">
      <c r="A188" s="5">
        <v>187</v>
      </c>
      <c r="B188" s="5" t="s">
        <v>1443</v>
      </c>
      <c r="C188" s="5" t="s">
        <v>169</v>
      </c>
      <c r="D188" s="5" t="s">
        <v>2166</v>
      </c>
      <c r="E188" s="5" t="s">
        <v>2167</v>
      </c>
      <c r="F188" s="5" t="s">
        <v>2168</v>
      </c>
      <c r="G188" s="5" t="s">
        <v>1550</v>
      </c>
      <c r="J188" s="5" t="s">
        <v>2919</v>
      </c>
    </row>
    <row r="189" spans="1:10">
      <c r="A189" s="5">
        <v>188</v>
      </c>
      <c r="B189" s="5" t="s">
        <v>1443</v>
      </c>
      <c r="C189" s="5" t="s">
        <v>169</v>
      </c>
      <c r="D189" s="5" t="s">
        <v>2169</v>
      </c>
      <c r="E189" s="5" t="s">
        <v>2170</v>
      </c>
      <c r="F189" s="5" t="s">
        <v>2171</v>
      </c>
      <c r="G189" s="5" t="s">
        <v>1465</v>
      </c>
      <c r="J189" s="5" t="s">
        <v>2919</v>
      </c>
    </row>
    <row r="190" spans="1:10">
      <c r="A190" s="5">
        <v>189</v>
      </c>
      <c r="B190" s="5" t="s">
        <v>1443</v>
      </c>
      <c r="C190" s="5" t="s">
        <v>169</v>
      </c>
      <c r="D190" s="5" t="s">
        <v>2172</v>
      </c>
      <c r="E190" s="5" t="s">
        <v>2173</v>
      </c>
      <c r="F190" s="5" t="s">
        <v>2174</v>
      </c>
      <c r="G190" s="5" t="s">
        <v>1578</v>
      </c>
      <c r="H190" s="5" t="s">
        <v>2175</v>
      </c>
      <c r="J190" s="5" t="s">
        <v>2919</v>
      </c>
    </row>
    <row r="191" spans="1:10">
      <c r="A191" s="5">
        <v>190</v>
      </c>
      <c r="B191" s="5" t="s">
        <v>1443</v>
      </c>
      <c r="C191" s="5" t="s">
        <v>169</v>
      </c>
      <c r="D191" s="5" t="s">
        <v>2176</v>
      </c>
      <c r="E191" s="5" t="s">
        <v>2177</v>
      </c>
      <c r="F191" s="5" t="s">
        <v>2178</v>
      </c>
      <c r="G191" s="5" t="s">
        <v>1691</v>
      </c>
      <c r="J191" s="5" t="s">
        <v>2919</v>
      </c>
    </row>
    <row r="192" spans="1:10">
      <c r="A192" s="5">
        <v>191</v>
      </c>
      <c r="B192" s="5" t="s">
        <v>1443</v>
      </c>
      <c r="C192" s="5" t="s">
        <v>169</v>
      </c>
      <c r="D192" s="5" t="s">
        <v>2179</v>
      </c>
      <c r="E192" s="5" t="s">
        <v>2180</v>
      </c>
      <c r="F192" s="5" t="s">
        <v>2181</v>
      </c>
      <c r="G192" s="5" t="s">
        <v>1456</v>
      </c>
      <c r="H192" s="5" t="s">
        <v>2182</v>
      </c>
      <c r="J192" s="5" t="s">
        <v>2919</v>
      </c>
    </row>
    <row r="193" spans="1:10">
      <c r="A193" s="5">
        <v>192</v>
      </c>
      <c r="B193" s="5" t="s">
        <v>1443</v>
      </c>
      <c r="C193" s="5" t="s">
        <v>169</v>
      </c>
      <c r="D193" s="5" t="s">
        <v>2183</v>
      </c>
      <c r="E193" s="5" t="s">
        <v>2184</v>
      </c>
      <c r="F193" s="5" t="s">
        <v>2185</v>
      </c>
      <c r="G193" s="5" t="s">
        <v>1628</v>
      </c>
      <c r="H193" s="5" t="s">
        <v>2186</v>
      </c>
      <c r="J193" s="5" t="s">
        <v>2919</v>
      </c>
    </row>
    <row r="194" spans="1:10">
      <c r="A194" s="5">
        <v>193</v>
      </c>
      <c r="B194" s="5" t="s">
        <v>1443</v>
      </c>
      <c r="C194" s="5" t="s">
        <v>169</v>
      </c>
      <c r="D194" s="5" t="s">
        <v>2187</v>
      </c>
      <c r="E194" s="5" t="s">
        <v>2188</v>
      </c>
      <c r="F194" s="5" t="s">
        <v>2189</v>
      </c>
      <c r="G194" s="5" t="s">
        <v>1567</v>
      </c>
      <c r="H194" s="5" t="s">
        <v>2190</v>
      </c>
      <c r="J194" s="5" t="s">
        <v>2919</v>
      </c>
    </row>
    <row r="195" spans="1:10">
      <c r="A195" s="5">
        <v>194</v>
      </c>
      <c r="B195" s="5" t="s">
        <v>1443</v>
      </c>
      <c r="C195" s="5" t="s">
        <v>169</v>
      </c>
      <c r="D195" s="5" t="s">
        <v>2191</v>
      </c>
      <c r="E195" s="5" t="s">
        <v>2188</v>
      </c>
      <c r="F195" s="5" t="s">
        <v>2192</v>
      </c>
      <c r="G195" s="5" t="s">
        <v>1859</v>
      </c>
      <c r="J195" s="5" t="s">
        <v>2919</v>
      </c>
    </row>
    <row r="196" spans="1:10">
      <c r="A196" s="5">
        <v>195</v>
      </c>
      <c r="B196" s="5" t="s">
        <v>1443</v>
      </c>
      <c r="C196" s="5" t="s">
        <v>169</v>
      </c>
      <c r="D196" s="5" t="s">
        <v>2193</v>
      </c>
      <c r="E196" s="5" t="s">
        <v>2194</v>
      </c>
      <c r="F196" s="5" t="s">
        <v>2195</v>
      </c>
      <c r="G196" s="5" t="s">
        <v>1859</v>
      </c>
      <c r="H196" s="5" t="s">
        <v>2196</v>
      </c>
      <c r="J196" s="5" t="s">
        <v>2919</v>
      </c>
    </row>
    <row r="197" spans="1:10">
      <c r="A197" s="5">
        <v>196</v>
      </c>
      <c r="B197" s="5" t="s">
        <v>1443</v>
      </c>
      <c r="C197" s="5" t="s">
        <v>169</v>
      </c>
      <c r="D197" s="5" t="s">
        <v>2197</v>
      </c>
      <c r="E197" s="5" t="s">
        <v>2198</v>
      </c>
      <c r="F197" s="5" t="s">
        <v>2199</v>
      </c>
      <c r="G197" s="5" t="s">
        <v>2200</v>
      </c>
      <c r="H197" s="5" t="s">
        <v>2201</v>
      </c>
      <c r="J197" s="5" t="s">
        <v>2919</v>
      </c>
    </row>
    <row r="198" spans="1:10">
      <c r="A198" s="5">
        <v>197</v>
      </c>
      <c r="B198" s="5" t="s">
        <v>1443</v>
      </c>
      <c r="C198" s="5" t="s">
        <v>169</v>
      </c>
      <c r="D198" s="5" t="s">
        <v>2202</v>
      </c>
      <c r="E198" s="5" t="s">
        <v>2203</v>
      </c>
      <c r="F198" s="5" t="s">
        <v>2204</v>
      </c>
      <c r="G198" s="5" t="s">
        <v>1859</v>
      </c>
      <c r="H198" s="5" t="s">
        <v>2205</v>
      </c>
      <c r="J198" s="5" t="s">
        <v>2919</v>
      </c>
    </row>
    <row r="199" spans="1:10">
      <c r="A199" s="5">
        <v>198</v>
      </c>
      <c r="B199" s="5" t="s">
        <v>1443</v>
      </c>
      <c r="C199" s="5" t="s">
        <v>169</v>
      </c>
      <c r="D199" s="5" t="s">
        <v>2206</v>
      </c>
      <c r="E199" s="5" t="s">
        <v>2207</v>
      </c>
      <c r="F199" s="5" t="s">
        <v>2208</v>
      </c>
      <c r="G199" s="5" t="s">
        <v>1691</v>
      </c>
      <c r="J199" s="5" t="s">
        <v>2919</v>
      </c>
    </row>
    <row r="200" spans="1:10">
      <c r="A200" s="5">
        <v>199</v>
      </c>
      <c r="B200" s="5" t="s">
        <v>1443</v>
      </c>
      <c r="C200" s="5" t="s">
        <v>169</v>
      </c>
      <c r="D200" s="5" t="s">
        <v>2209</v>
      </c>
      <c r="E200" s="5" t="s">
        <v>2210</v>
      </c>
      <c r="F200" s="5" t="s">
        <v>2211</v>
      </c>
      <c r="G200" s="5" t="s">
        <v>2212</v>
      </c>
      <c r="H200" s="5" t="s">
        <v>2213</v>
      </c>
      <c r="J200" s="5" t="s">
        <v>2919</v>
      </c>
    </row>
    <row r="201" spans="1:10">
      <c r="A201" s="5">
        <v>200</v>
      </c>
      <c r="B201" s="5" t="s">
        <v>1443</v>
      </c>
      <c r="C201" s="5" t="s">
        <v>169</v>
      </c>
      <c r="D201" s="5" t="s">
        <v>2214</v>
      </c>
      <c r="E201" s="5" t="s">
        <v>2215</v>
      </c>
      <c r="F201" s="5" t="s">
        <v>2216</v>
      </c>
      <c r="G201" s="5" t="s">
        <v>1567</v>
      </c>
      <c r="H201" s="5" t="s">
        <v>2217</v>
      </c>
      <c r="J201" s="5" t="s">
        <v>2919</v>
      </c>
    </row>
    <row r="202" spans="1:10">
      <c r="A202" s="5">
        <v>201</v>
      </c>
      <c r="B202" s="5" t="s">
        <v>1443</v>
      </c>
      <c r="C202" s="5" t="s">
        <v>169</v>
      </c>
      <c r="D202" s="5" t="s">
        <v>2218</v>
      </c>
      <c r="E202" s="5" t="s">
        <v>2219</v>
      </c>
      <c r="F202" s="5" t="s">
        <v>2220</v>
      </c>
      <c r="G202" s="5" t="s">
        <v>1456</v>
      </c>
      <c r="J202" s="5" t="s">
        <v>2919</v>
      </c>
    </row>
    <row r="203" spans="1:10">
      <c r="A203" s="5">
        <v>202</v>
      </c>
      <c r="B203" s="5" t="s">
        <v>1443</v>
      </c>
      <c r="C203" s="5" t="s">
        <v>169</v>
      </c>
      <c r="D203" s="5" t="s">
        <v>2221</v>
      </c>
      <c r="E203" s="5" t="s">
        <v>2222</v>
      </c>
      <c r="F203" s="5" t="s">
        <v>2223</v>
      </c>
      <c r="G203" s="5" t="s">
        <v>1794</v>
      </c>
      <c r="H203" s="5" t="s">
        <v>2224</v>
      </c>
      <c r="J203" s="5" t="s">
        <v>2919</v>
      </c>
    </row>
    <row r="204" spans="1:10">
      <c r="A204" s="5">
        <v>203</v>
      </c>
      <c r="B204" s="5" t="s">
        <v>1443</v>
      </c>
      <c r="C204" s="5" t="s">
        <v>169</v>
      </c>
      <c r="D204" s="5" t="s">
        <v>2225</v>
      </c>
      <c r="E204" s="5" t="s">
        <v>2226</v>
      </c>
      <c r="F204" s="5" t="s">
        <v>2227</v>
      </c>
      <c r="G204" s="5" t="s">
        <v>2228</v>
      </c>
      <c r="H204" s="5" t="s">
        <v>2229</v>
      </c>
      <c r="J204" s="5" t="s">
        <v>2919</v>
      </c>
    </row>
    <row r="205" spans="1:10">
      <c r="A205" s="5">
        <v>204</v>
      </c>
      <c r="B205" s="5" t="s">
        <v>1443</v>
      </c>
      <c r="C205" s="5" t="s">
        <v>169</v>
      </c>
      <c r="D205" s="5" t="s">
        <v>2230</v>
      </c>
      <c r="E205" s="5" t="s">
        <v>2231</v>
      </c>
      <c r="F205" s="5" t="s">
        <v>2232</v>
      </c>
      <c r="G205" s="5" t="s">
        <v>1491</v>
      </c>
      <c r="H205" s="5" t="s">
        <v>2233</v>
      </c>
      <c r="J205" s="5" t="s">
        <v>2919</v>
      </c>
    </row>
    <row r="206" spans="1:10">
      <c r="A206" s="5">
        <v>205</v>
      </c>
      <c r="B206" s="5" t="s">
        <v>1443</v>
      </c>
      <c r="C206" s="5" t="s">
        <v>169</v>
      </c>
      <c r="D206" s="5" t="s">
        <v>2234</v>
      </c>
      <c r="E206" s="5" t="s">
        <v>2235</v>
      </c>
      <c r="F206" s="5" t="s">
        <v>2236</v>
      </c>
      <c r="G206" s="5" t="s">
        <v>1704</v>
      </c>
      <c r="H206" s="5" t="s">
        <v>2237</v>
      </c>
      <c r="J206" s="5" t="s">
        <v>2919</v>
      </c>
    </row>
    <row r="207" spans="1:10">
      <c r="A207" s="5">
        <v>206</v>
      </c>
      <c r="B207" s="5" t="s">
        <v>1443</v>
      </c>
      <c r="C207" s="5" t="s">
        <v>169</v>
      </c>
      <c r="D207" s="5" t="s">
        <v>2238</v>
      </c>
      <c r="E207" s="5" t="s">
        <v>2239</v>
      </c>
      <c r="F207" s="5" t="s">
        <v>2240</v>
      </c>
      <c r="G207" s="5" t="s">
        <v>2241</v>
      </c>
      <c r="J207" s="5" t="s">
        <v>2919</v>
      </c>
    </row>
    <row r="208" spans="1:10">
      <c r="A208" s="5">
        <v>207</v>
      </c>
      <c r="B208" s="5" t="s">
        <v>1443</v>
      </c>
      <c r="C208" s="5" t="s">
        <v>169</v>
      </c>
      <c r="D208" s="5" t="s">
        <v>2242</v>
      </c>
      <c r="E208" s="5" t="s">
        <v>2243</v>
      </c>
      <c r="F208" s="5" t="s">
        <v>2244</v>
      </c>
      <c r="G208" s="5" t="s">
        <v>1456</v>
      </c>
      <c r="J208" s="5" t="s">
        <v>2919</v>
      </c>
    </row>
    <row r="209" spans="1:10">
      <c r="A209" s="5">
        <v>208</v>
      </c>
      <c r="B209" s="5" t="s">
        <v>1443</v>
      </c>
      <c r="C209" s="5" t="s">
        <v>169</v>
      </c>
      <c r="D209" s="5" t="s">
        <v>2245</v>
      </c>
      <c r="E209" s="5" t="s">
        <v>2246</v>
      </c>
      <c r="F209" s="5" t="s">
        <v>2247</v>
      </c>
      <c r="G209" s="5" t="s">
        <v>1854</v>
      </c>
      <c r="H209" s="5" t="s">
        <v>2248</v>
      </c>
      <c r="J209" s="5" t="s">
        <v>2919</v>
      </c>
    </row>
    <row r="210" spans="1:10">
      <c r="A210" s="5">
        <v>209</v>
      </c>
      <c r="B210" s="5" t="s">
        <v>1443</v>
      </c>
      <c r="C210" s="5" t="s">
        <v>169</v>
      </c>
      <c r="D210" s="5" t="s">
        <v>2249</v>
      </c>
      <c r="E210" s="5" t="s">
        <v>2250</v>
      </c>
      <c r="F210" s="5" t="s">
        <v>2251</v>
      </c>
      <c r="G210" s="5" t="s">
        <v>1460</v>
      </c>
      <c r="J210" s="5" t="s">
        <v>2919</v>
      </c>
    </row>
    <row r="211" spans="1:10">
      <c r="A211" s="5">
        <v>210</v>
      </c>
      <c r="B211" s="5" t="s">
        <v>1443</v>
      </c>
      <c r="C211" s="5" t="s">
        <v>169</v>
      </c>
      <c r="D211" s="5" t="s">
        <v>2252</v>
      </c>
      <c r="E211" s="5" t="s">
        <v>2253</v>
      </c>
      <c r="F211" s="5" t="s">
        <v>2254</v>
      </c>
      <c r="G211" s="5" t="s">
        <v>1578</v>
      </c>
      <c r="H211" s="5" t="s">
        <v>2175</v>
      </c>
      <c r="J211" s="5" t="s">
        <v>2919</v>
      </c>
    </row>
    <row r="212" spans="1:10">
      <c r="A212" s="5">
        <v>211</v>
      </c>
      <c r="B212" s="5" t="s">
        <v>1443</v>
      </c>
      <c r="C212" s="5" t="s">
        <v>169</v>
      </c>
      <c r="D212" s="5" t="s">
        <v>2255</v>
      </c>
      <c r="E212" s="5" t="s">
        <v>2256</v>
      </c>
      <c r="F212" s="5" t="s">
        <v>2257</v>
      </c>
      <c r="G212" s="5" t="s">
        <v>2258</v>
      </c>
      <c r="J212" s="5" t="s">
        <v>2919</v>
      </c>
    </row>
    <row r="213" spans="1:10">
      <c r="A213" s="5">
        <v>212</v>
      </c>
      <c r="B213" s="5" t="s">
        <v>1443</v>
      </c>
      <c r="C213" s="5" t="s">
        <v>169</v>
      </c>
      <c r="D213" s="5" t="s">
        <v>2259</v>
      </c>
      <c r="E213" s="5" t="s">
        <v>2260</v>
      </c>
      <c r="F213" s="5" t="s">
        <v>2261</v>
      </c>
      <c r="G213" s="5" t="s">
        <v>1482</v>
      </c>
      <c r="J213" s="5" t="s">
        <v>2919</v>
      </c>
    </row>
    <row r="214" spans="1:10">
      <c r="A214" s="5">
        <v>213</v>
      </c>
      <c r="B214" s="5" t="s">
        <v>1443</v>
      </c>
      <c r="C214" s="5" t="s">
        <v>169</v>
      </c>
      <c r="D214" s="5" t="s">
        <v>2262</v>
      </c>
      <c r="E214" s="5" t="s">
        <v>2263</v>
      </c>
      <c r="F214" s="5" t="s">
        <v>2264</v>
      </c>
      <c r="G214" s="5" t="s">
        <v>1491</v>
      </c>
      <c r="H214" s="5" t="s">
        <v>2265</v>
      </c>
      <c r="J214" s="5" t="s">
        <v>2919</v>
      </c>
    </row>
    <row r="215" spans="1:10">
      <c r="A215" s="5">
        <v>214</v>
      </c>
      <c r="B215" s="5" t="s">
        <v>1443</v>
      </c>
      <c r="C215" s="5" t="s">
        <v>169</v>
      </c>
      <c r="D215" s="5" t="s">
        <v>2266</v>
      </c>
      <c r="E215" s="5" t="s">
        <v>2267</v>
      </c>
      <c r="F215" s="5" t="s">
        <v>2268</v>
      </c>
      <c r="G215" s="5" t="s">
        <v>1460</v>
      </c>
      <c r="H215" s="5" t="s">
        <v>2269</v>
      </c>
      <c r="J215" s="5" t="s">
        <v>2919</v>
      </c>
    </row>
    <row r="216" spans="1:10">
      <c r="A216" s="5">
        <v>215</v>
      </c>
      <c r="B216" s="5" t="s">
        <v>1443</v>
      </c>
      <c r="C216" s="5" t="s">
        <v>169</v>
      </c>
      <c r="D216" s="5" t="s">
        <v>2270</v>
      </c>
      <c r="E216" s="5" t="s">
        <v>2271</v>
      </c>
      <c r="F216" s="5" t="s">
        <v>2272</v>
      </c>
      <c r="G216" s="5" t="s">
        <v>1623</v>
      </c>
      <c r="H216" s="5" t="s">
        <v>2273</v>
      </c>
      <c r="J216" s="5" t="s">
        <v>2919</v>
      </c>
    </row>
    <row r="217" spans="1:10">
      <c r="A217" s="5">
        <v>216</v>
      </c>
      <c r="B217" s="5" t="s">
        <v>1443</v>
      </c>
      <c r="C217" s="5" t="s">
        <v>169</v>
      </c>
      <c r="D217" s="5" t="s">
        <v>2274</v>
      </c>
      <c r="E217" s="5" t="s">
        <v>2275</v>
      </c>
      <c r="F217" s="5" t="s">
        <v>2276</v>
      </c>
      <c r="G217" s="5" t="s">
        <v>1469</v>
      </c>
      <c r="H217" s="5" t="s">
        <v>2277</v>
      </c>
      <c r="J217" s="5" t="s">
        <v>2919</v>
      </c>
    </row>
    <row r="218" spans="1:10">
      <c r="A218" s="5">
        <v>217</v>
      </c>
      <c r="B218" s="5" t="s">
        <v>1443</v>
      </c>
      <c r="C218" s="5" t="s">
        <v>169</v>
      </c>
      <c r="D218" s="5" t="s">
        <v>2278</v>
      </c>
      <c r="E218" s="5" t="s">
        <v>2279</v>
      </c>
      <c r="F218" s="5" t="s">
        <v>2280</v>
      </c>
      <c r="G218" s="5" t="s">
        <v>1456</v>
      </c>
      <c r="H218" s="5" t="s">
        <v>2281</v>
      </c>
      <c r="J218" s="5" t="s">
        <v>2919</v>
      </c>
    </row>
    <row r="219" spans="1:10">
      <c r="A219" s="5">
        <v>218</v>
      </c>
      <c r="B219" s="5" t="s">
        <v>1443</v>
      </c>
      <c r="C219" s="5" t="s">
        <v>169</v>
      </c>
      <c r="D219" s="5" t="s">
        <v>2282</v>
      </c>
      <c r="E219" s="5" t="s">
        <v>2283</v>
      </c>
      <c r="F219" s="5" t="s">
        <v>2284</v>
      </c>
      <c r="G219" s="5" t="s">
        <v>1545</v>
      </c>
      <c r="J219" s="5" t="s">
        <v>2919</v>
      </c>
    </row>
    <row r="220" spans="1:10">
      <c r="A220" s="5">
        <v>219</v>
      </c>
      <c r="B220" s="5" t="s">
        <v>1443</v>
      </c>
      <c r="C220" s="5" t="s">
        <v>169</v>
      </c>
      <c r="D220" s="5" t="s">
        <v>2285</v>
      </c>
      <c r="E220" s="5" t="s">
        <v>2286</v>
      </c>
      <c r="F220" s="5" t="s">
        <v>2287</v>
      </c>
      <c r="G220" s="5" t="s">
        <v>1659</v>
      </c>
      <c r="J220" s="5" t="s">
        <v>2919</v>
      </c>
    </row>
    <row r="221" spans="1:10">
      <c r="A221" s="5">
        <v>220</v>
      </c>
      <c r="B221" s="5" t="s">
        <v>1443</v>
      </c>
      <c r="C221" s="5" t="s">
        <v>169</v>
      </c>
      <c r="D221" s="5" t="s">
        <v>2288</v>
      </c>
      <c r="E221" s="5" t="s">
        <v>2289</v>
      </c>
      <c r="F221" s="5" t="s">
        <v>2290</v>
      </c>
      <c r="G221" s="5" t="s">
        <v>1545</v>
      </c>
      <c r="J221" s="5" t="s">
        <v>2919</v>
      </c>
    </row>
    <row r="222" spans="1:10">
      <c r="A222" s="5">
        <v>221</v>
      </c>
      <c r="B222" s="5" t="s">
        <v>1443</v>
      </c>
      <c r="C222" s="5" t="s">
        <v>169</v>
      </c>
      <c r="D222" s="5" t="s">
        <v>2291</v>
      </c>
      <c r="E222" s="5" t="s">
        <v>2292</v>
      </c>
      <c r="F222" s="5" t="s">
        <v>2293</v>
      </c>
      <c r="G222" s="5" t="s">
        <v>1465</v>
      </c>
      <c r="H222" s="5" t="s">
        <v>2294</v>
      </c>
      <c r="J222" s="5" t="s">
        <v>2919</v>
      </c>
    </row>
    <row r="223" spans="1:10">
      <c r="A223" s="5">
        <v>222</v>
      </c>
      <c r="B223" s="5" t="s">
        <v>1443</v>
      </c>
      <c r="C223" s="5" t="s">
        <v>169</v>
      </c>
      <c r="D223" s="5" t="s">
        <v>2295</v>
      </c>
      <c r="E223" s="5" t="s">
        <v>2296</v>
      </c>
      <c r="F223" s="5" t="s">
        <v>2297</v>
      </c>
      <c r="G223" s="5" t="s">
        <v>1545</v>
      </c>
      <c r="H223" s="5" t="s">
        <v>2298</v>
      </c>
      <c r="J223" s="5" t="s">
        <v>2919</v>
      </c>
    </row>
    <row r="224" spans="1:10">
      <c r="A224" s="5">
        <v>223</v>
      </c>
      <c r="B224" s="5" t="s">
        <v>1443</v>
      </c>
      <c r="C224" s="5" t="s">
        <v>169</v>
      </c>
      <c r="D224" s="5" t="s">
        <v>2299</v>
      </c>
      <c r="E224" s="5" t="s">
        <v>2300</v>
      </c>
      <c r="F224" s="5" t="s">
        <v>2301</v>
      </c>
      <c r="G224" s="5" t="s">
        <v>1578</v>
      </c>
      <c r="H224" s="5" t="s">
        <v>2175</v>
      </c>
      <c r="J224" s="5" t="s">
        <v>2919</v>
      </c>
    </row>
    <row r="225" spans="1:10">
      <c r="A225" s="5">
        <v>224</v>
      </c>
      <c r="B225" s="5" t="s">
        <v>1443</v>
      </c>
      <c r="C225" s="5" t="s">
        <v>169</v>
      </c>
      <c r="D225" s="5" t="s">
        <v>2302</v>
      </c>
      <c r="E225" s="5" t="s">
        <v>2303</v>
      </c>
      <c r="F225" s="5" t="s">
        <v>2304</v>
      </c>
      <c r="G225" s="5" t="s">
        <v>1456</v>
      </c>
      <c r="H225" s="5" t="s">
        <v>2305</v>
      </c>
      <c r="J225" s="5" t="s">
        <v>2919</v>
      </c>
    </row>
    <row r="226" spans="1:10">
      <c r="A226" s="5">
        <v>225</v>
      </c>
      <c r="B226" s="5" t="s">
        <v>1443</v>
      </c>
      <c r="C226" s="5" t="s">
        <v>169</v>
      </c>
      <c r="D226" s="5" t="s">
        <v>2306</v>
      </c>
      <c r="E226" s="5" t="s">
        <v>2307</v>
      </c>
      <c r="F226" s="5" t="s">
        <v>2308</v>
      </c>
      <c r="G226" s="5" t="s">
        <v>1456</v>
      </c>
      <c r="H226" s="5" t="s">
        <v>2309</v>
      </c>
      <c r="J226" s="5" t="s">
        <v>2919</v>
      </c>
    </row>
    <row r="227" spans="1:10">
      <c r="A227" s="5">
        <v>226</v>
      </c>
      <c r="B227" s="5" t="s">
        <v>1443</v>
      </c>
      <c r="C227" s="5" t="s">
        <v>169</v>
      </c>
      <c r="D227" s="5" t="s">
        <v>2310</v>
      </c>
      <c r="E227" s="5" t="s">
        <v>2311</v>
      </c>
      <c r="F227" s="5" t="s">
        <v>2312</v>
      </c>
      <c r="G227" s="5" t="s">
        <v>1578</v>
      </c>
      <c r="H227" s="5" t="s">
        <v>2175</v>
      </c>
      <c r="J227" s="5" t="s">
        <v>2919</v>
      </c>
    </row>
    <row r="228" spans="1:10">
      <c r="A228" s="5">
        <v>227</v>
      </c>
      <c r="B228" s="5" t="s">
        <v>1443</v>
      </c>
      <c r="C228" s="5" t="s">
        <v>169</v>
      </c>
      <c r="D228" s="5" t="s">
        <v>2313</v>
      </c>
      <c r="E228" s="5" t="s">
        <v>2314</v>
      </c>
      <c r="F228" s="5" t="s">
        <v>2315</v>
      </c>
      <c r="G228" s="5" t="s">
        <v>1474</v>
      </c>
      <c r="H228" s="5" t="s">
        <v>2316</v>
      </c>
      <c r="J228" s="5" t="s">
        <v>2919</v>
      </c>
    </row>
    <row r="229" spans="1:10">
      <c r="A229" s="5">
        <v>228</v>
      </c>
      <c r="B229" s="5" t="s">
        <v>1443</v>
      </c>
      <c r="C229" s="5" t="s">
        <v>169</v>
      </c>
      <c r="D229" s="5" t="s">
        <v>2317</v>
      </c>
      <c r="E229" s="5" t="s">
        <v>2318</v>
      </c>
      <c r="F229" s="5" t="s">
        <v>2319</v>
      </c>
      <c r="G229" s="5" t="s">
        <v>2228</v>
      </c>
      <c r="J229" s="5" t="s">
        <v>2919</v>
      </c>
    </row>
    <row r="230" spans="1:10">
      <c r="A230" s="5">
        <v>229</v>
      </c>
      <c r="B230" s="5" t="s">
        <v>1443</v>
      </c>
      <c r="C230" s="5" t="s">
        <v>169</v>
      </c>
      <c r="D230" s="5" t="s">
        <v>2320</v>
      </c>
      <c r="E230" s="5" t="s">
        <v>2321</v>
      </c>
      <c r="F230" s="5" t="s">
        <v>2322</v>
      </c>
      <c r="G230" s="5" t="s">
        <v>1578</v>
      </c>
      <c r="H230" s="5" t="s">
        <v>2175</v>
      </c>
      <c r="J230" s="5" t="s">
        <v>2919</v>
      </c>
    </row>
    <row r="231" spans="1:10">
      <c r="A231" s="5">
        <v>230</v>
      </c>
      <c r="B231" s="5" t="s">
        <v>1443</v>
      </c>
      <c r="C231" s="5" t="s">
        <v>169</v>
      </c>
      <c r="D231" s="5" t="s">
        <v>2323</v>
      </c>
      <c r="E231" s="5" t="s">
        <v>2324</v>
      </c>
      <c r="F231" s="5" t="s">
        <v>2325</v>
      </c>
      <c r="G231" s="5" t="s">
        <v>2326</v>
      </c>
      <c r="H231" s="5" t="s">
        <v>2327</v>
      </c>
      <c r="J231" s="5" t="s">
        <v>2919</v>
      </c>
    </row>
    <row r="232" spans="1:10">
      <c r="A232" s="5">
        <v>231</v>
      </c>
      <c r="B232" s="5" t="s">
        <v>1443</v>
      </c>
      <c r="C232" s="5" t="s">
        <v>169</v>
      </c>
      <c r="D232" s="5" t="s">
        <v>2988</v>
      </c>
      <c r="E232" s="5" t="s">
        <v>2989</v>
      </c>
      <c r="F232" s="5" t="s">
        <v>2990</v>
      </c>
      <c r="G232" s="5" t="s">
        <v>1465</v>
      </c>
      <c r="H232" s="5" t="s">
        <v>2991</v>
      </c>
      <c r="J232" s="5" t="s">
        <v>2919</v>
      </c>
    </row>
    <row r="233" spans="1:10">
      <c r="A233" s="5">
        <v>232</v>
      </c>
      <c r="B233" s="5" t="s">
        <v>1443</v>
      </c>
      <c r="C233" s="5" t="s">
        <v>169</v>
      </c>
      <c r="D233" s="5" t="s">
        <v>2328</v>
      </c>
      <c r="E233" s="5" t="s">
        <v>2329</v>
      </c>
      <c r="F233" s="5" t="s">
        <v>2330</v>
      </c>
      <c r="G233" s="5" t="s">
        <v>1460</v>
      </c>
      <c r="H233" s="5" t="s">
        <v>2331</v>
      </c>
      <c r="J233" s="5" t="s">
        <v>2919</v>
      </c>
    </row>
    <row r="234" spans="1:10">
      <c r="A234" s="5">
        <v>233</v>
      </c>
      <c r="B234" s="5" t="s">
        <v>1443</v>
      </c>
      <c r="C234" s="5" t="s">
        <v>169</v>
      </c>
      <c r="D234" s="5" t="s">
        <v>2332</v>
      </c>
      <c r="E234" s="5" t="s">
        <v>2333</v>
      </c>
      <c r="F234" s="5" t="s">
        <v>2334</v>
      </c>
      <c r="G234" s="5" t="s">
        <v>1561</v>
      </c>
      <c r="H234" s="5" t="s">
        <v>2335</v>
      </c>
      <c r="I234" s="5" t="s">
        <v>2987</v>
      </c>
      <c r="J234" s="5" t="s">
        <v>2919</v>
      </c>
    </row>
    <row r="235" spans="1:10">
      <c r="A235" s="5">
        <v>234</v>
      </c>
      <c r="B235" s="5" t="s">
        <v>1443</v>
      </c>
      <c r="C235" s="5" t="s">
        <v>169</v>
      </c>
      <c r="D235" s="5" t="s">
        <v>2336</v>
      </c>
      <c r="E235" s="5" t="s">
        <v>2337</v>
      </c>
      <c r="F235" s="5" t="s">
        <v>2338</v>
      </c>
      <c r="G235" s="5" t="s">
        <v>1578</v>
      </c>
      <c r="J235" s="5" t="s">
        <v>2919</v>
      </c>
    </row>
    <row r="236" spans="1:10">
      <c r="A236" s="5">
        <v>235</v>
      </c>
      <c r="B236" s="5" t="s">
        <v>1443</v>
      </c>
      <c r="C236" s="5" t="s">
        <v>169</v>
      </c>
      <c r="D236" s="5" t="s">
        <v>2339</v>
      </c>
      <c r="E236" s="5" t="s">
        <v>2340</v>
      </c>
      <c r="F236" s="5" t="s">
        <v>2341</v>
      </c>
      <c r="G236" s="5" t="s">
        <v>1628</v>
      </c>
      <c r="H236" s="5" t="s">
        <v>2342</v>
      </c>
      <c r="J236" s="5" t="s">
        <v>2919</v>
      </c>
    </row>
    <row r="237" spans="1:10">
      <c r="A237" s="5">
        <v>236</v>
      </c>
      <c r="B237" s="5" t="s">
        <v>1443</v>
      </c>
      <c r="C237" s="5" t="s">
        <v>169</v>
      </c>
      <c r="D237" s="5" t="s">
        <v>2343</v>
      </c>
      <c r="E237" s="5" t="s">
        <v>2344</v>
      </c>
      <c r="F237" s="5" t="s">
        <v>2345</v>
      </c>
      <c r="G237" s="5" t="s">
        <v>1623</v>
      </c>
      <c r="H237" s="5" t="s">
        <v>2346</v>
      </c>
      <c r="J237" s="5" t="s">
        <v>2919</v>
      </c>
    </row>
    <row r="238" spans="1:10">
      <c r="A238" s="5">
        <v>237</v>
      </c>
      <c r="B238" s="5" t="s">
        <v>1443</v>
      </c>
      <c r="C238" s="5" t="s">
        <v>169</v>
      </c>
      <c r="D238" s="5" t="s">
        <v>2347</v>
      </c>
      <c r="E238" s="5" t="s">
        <v>2348</v>
      </c>
      <c r="F238" s="5" t="s">
        <v>2349</v>
      </c>
      <c r="G238" s="5" t="s">
        <v>1578</v>
      </c>
      <c r="H238" s="5" t="s">
        <v>2175</v>
      </c>
      <c r="J238" s="5" t="s">
        <v>2919</v>
      </c>
    </row>
    <row r="239" spans="1:10">
      <c r="A239" s="5">
        <v>238</v>
      </c>
      <c r="B239" s="5" t="s">
        <v>1443</v>
      </c>
      <c r="C239" s="5" t="s">
        <v>169</v>
      </c>
      <c r="D239" s="5" t="s">
        <v>2350</v>
      </c>
      <c r="E239" s="5" t="s">
        <v>2351</v>
      </c>
      <c r="F239" s="5" t="s">
        <v>2352</v>
      </c>
      <c r="G239" s="5" t="s">
        <v>1451</v>
      </c>
      <c r="H239" s="5" t="s">
        <v>2353</v>
      </c>
      <c r="J239" s="5" t="s">
        <v>2919</v>
      </c>
    </row>
    <row r="240" spans="1:10">
      <c r="A240" s="5">
        <v>239</v>
      </c>
      <c r="B240" s="5" t="s">
        <v>1443</v>
      </c>
      <c r="C240" s="5" t="s">
        <v>169</v>
      </c>
      <c r="D240" s="5" t="s">
        <v>2354</v>
      </c>
      <c r="E240" s="5" t="s">
        <v>2355</v>
      </c>
      <c r="F240" s="5" t="s">
        <v>2356</v>
      </c>
      <c r="G240" s="5" t="s">
        <v>1659</v>
      </c>
      <c r="H240" s="5" t="s">
        <v>2357</v>
      </c>
      <c r="J240" s="5" t="s">
        <v>2919</v>
      </c>
    </row>
    <row r="241" spans="1:10">
      <c r="A241" s="5">
        <v>240</v>
      </c>
      <c r="B241" s="5" t="s">
        <v>1443</v>
      </c>
      <c r="C241" s="5" t="s">
        <v>169</v>
      </c>
      <c r="D241" s="5" t="s">
        <v>2358</v>
      </c>
      <c r="E241" s="5" t="s">
        <v>2359</v>
      </c>
      <c r="F241" s="5" t="s">
        <v>2360</v>
      </c>
      <c r="G241" s="5" t="s">
        <v>1567</v>
      </c>
      <c r="J241" s="5" t="s">
        <v>2919</v>
      </c>
    </row>
    <row r="242" spans="1:10">
      <c r="A242" s="5">
        <v>241</v>
      </c>
      <c r="B242" s="5" t="s">
        <v>1443</v>
      </c>
      <c r="C242" s="5" t="s">
        <v>169</v>
      </c>
      <c r="D242" s="5" t="s">
        <v>2361</v>
      </c>
      <c r="E242" s="5" t="s">
        <v>2362</v>
      </c>
      <c r="F242" s="5" t="s">
        <v>2363</v>
      </c>
      <c r="G242" s="5" t="s">
        <v>1465</v>
      </c>
      <c r="H242" s="5" t="s">
        <v>2364</v>
      </c>
      <c r="J242" s="5" t="s">
        <v>2919</v>
      </c>
    </row>
    <row r="243" spans="1:10">
      <c r="A243" s="5">
        <v>242</v>
      </c>
      <c r="B243" s="5" t="s">
        <v>1443</v>
      </c>
      <c r="C243" s="5" t="s">
        <v>169</v>
      </c>
      <c r="D243" s="5" t="s">
        <v>2365</v>
      </c>
      <c r="E243" s="5" t="s">
        <v>2366</v>
      </c>
      <c r="F243" s="5" t="s">
        <v>2367</v>
      </c>
      <c r="G243" s="5" t="s">
        <v>1696</v>
      </c>
      <c r="J243" s="5" t="s">
        <v>2919</v>
      </c>
    </row>
    <row r="244" spans="1:10">
      <c r="A244" s="5">
        <v>243</v>
      </c>
      <c r="B244" s="5" t="s">
        <v>1443</v>
      </c>
      <c r="C244" s="5" t="s">
        <v>169</v>
      </c>
      <c r="D244" s="5" t="s">
        <v>2368</v>
      </c>
      <c r="E244" s="5" t="s">
        <v>2369</v>
      </c>
      <c r="F244" s="5" t="s">
        <v>2370</v>
      </c>
      <c r="G244" s="5" t="s">
        <v>1794</v>
      </c>
      <c r="H244" s="5" t="s">
        <v>2371</v>
      </c>
      <c r="J244" s="5" t="s">
        <v>2919</v>
      </c>
    </row>
    <row r="245" spans="1:10">
      <c r="A245" s="5">
        <v>244</v>
      </c>
      <c r="B245" s="5" t="s">
        <v>1443</v>
      </c>
      <c r="C245" s="5" t="s">
        <v>169</v>
      </c>
      <c r="D245" s="5" t="s">
        <v>2372</v>
      </c>
      <c r="E245" s="5" t="s">
        <v>2373</v>
      </c>
      <c r="F245" s="5" t="s">
        <v>2374</v>
      </c>
      <c r="G245" s="5" t="s">
        <v>1469</v>
      </c>
      <c r="J245" s="5" t="s">
        <v>2919</v>
      </c>
    </row>
    <row r="246" spans="1:10">
      <c r="A246" s="5">
        <v>245</v>
      </c>
      <c r="B246" s="5" t="s">
        <v>1443</v>
      </c>
      <c r="C246" s="5" t="s">
        <v>169</v>
      </c>
      <c r="D246" s="5" t="s">
        <v>2375</v>
      </c>
      <c r="E246" s="5" t="s">
        <v>2376</v>
      </c>
      <c r="F246" s="5" t="s">
        <v>2377</v>
      </c>
      <c r="G246" s="5" t="s">
        <v>1691</v>
      </c>
      <c r="H246" s="5" t="s">
        <v>2378</v>
      </c>
      <c r="J246" s="5" t="s">
        <v>2919</v>
      </c>
    </row>
    <row r="247" spans="1:10">
      <c r="A247" s="5">
        <v>246</v>
      </c>
      <c r="B247" s="5" t="s">
        <v>1443</v>
      </c>
      <c r="C247" s="5" t="s">
        <v>169</v>
      </c>
      <c r="D247" s="5" t="s">
        <v>2379</v>
      </c>
      <c r="E247" s="5" t="s">
        <v>2380</v>
      </c>
      <c r="F247" s="5" t="s">
        <v>2381</v>
      </c>
      <c r="G247" s="5" t="s">
        <v>1460</v>
      </c>
      <c r="J247" s="5" t="s">
        <v>2919</v>
      </c>
    </row>
    <row r="248" spans="1:10">
      <c r="A248" s="5">
        <v>247</v>
      </c>
      <c r="B248" s="5" t="s">
        <v>1443</v>
      </c>
      <c r="C248" s="5" t="s">
        <v>169</v>
      </c>
      <c r="D248" s="5" t="s">
        <v>2382</v>
      </c>
      <c r="E248" s="5" t="s">
        <v>2383</v>
      </c>
      <c r="F248" s="5" t="s">
        <v>2384</v>
      </c>
      <c r="G248" s="5" t="s">
        <v>1465</v>
      </c>
      <c r="J248" s="5" t="s">
        <v>2919</v>
      </c>
    </row>
    <row r="249" spans="1:10">
      <c r="A249" s="5">
        <v>248</v>
      </c>
      <c r="B249" s="5" t="s">
        <v>1443</v>
      </c>
      <c r="C249" s="5" t="s">
        <v>169</v>
      </c>
      <c r="D249" s="5" t="s">
        <v>2385</v>
      </c>
      <c r="E249" s="5" t="s">
        <v>2386</v>
      </c>
      <c r="F249" s="5" t="s">
        <v>2387</v>
      </c>
      <c r="G249" s="5" t="s">
        <v>1567</v>
      </c>
      <c r="J249" s="5" t="s">
        <v>2919</v>
      </c>
    </row>
    <row r="250" spans="1:10">
      <c r="A250" s="5">
        <v>249</v>
      </c>
      <c r="B250" s="5" t="s">
        <v>1443</v>
      </c>
      <c r="C250" s="5" t="s">
        <v>169</v>
      </c>
      <c r="D250" s="5" t="s">
        <v>2388</v>
      </c>
      <c r="E250" s="5" t="s">
        <v>2389</v>
      </c>
      <c r="F250" s="5" t="s">
        <v>2390</v>
      </c>
      <c r="G250" s="5" t="s">
        <v>1769</v>
      </c>
      <c r="H250" s="5" t="s">
        <v>2112</v>
      </c>
      <c r="J250" s="5" t="s">
        <v>2919</v>
      </c>
    </row>
    <row r="251" spans="1:10">
      <c r="A251" s="5">
        <v>250</v>
      </c>
      <c r="B251" s="5" t="s">
        <v>1443</v>
      </c>
      <c r="C251" s="5" t="s">
        <v>169</v>
      </c>
      <c r="D251" s="5" t="s">
        <v>2391</v>
      </c>
      <c r="E251" s="5" t="s">
        <v>2392</v>
      </c>
      <c r="F251" s="5" t="s">
        <v>2393</v>
      </c>
      <c r="G251" s="5" t="s">
        <v>1451</v>
      </c>
      <c r="H251" s="5" t="s">
        <v>2394</v>
      </c>
      <c r="J251" s="5" t="s">
        <v>2919</v>
      </c>
    </row>
    <row r="252" spans="1:10">
      <c r="A252" s="5">
        <v>251</v>
      </c>
      <c r="B252" s="5" t="s">
        <v>1443</v>
      </c>
      <c r="C252" s="5" t="s">
        <v>169</v>
      </c>
      <c r="D252" s="5" t="s">
        <v>2395</v>
      </c>
      <c r="E252" s="5" t="s">
        <v>2396</v>
      </c>
      <c r="F252" s="5" t="s">
        <v>2397</v>
      </c>
      <c r="G252" s="5" t="s">
        <v>1623</v>
      </c>
      <c r="H252" s="5" t="s">
        <v>2398</v>
      </c>
      <c r="J252" s="5" t="s">
        <v>2919</v>
      </c>
    </row>
    <row r="253" spans="1:10">
      <c r="A253" s="5">
        <v>252</v>
      </c>
      <c r="B253" s="5" t="s">
        <v>1443</v>
      </c>
      <c r="C253" s="5" t="s">
        <v>169</v>
      </c>
      <c r="D253" s="5" t="s">
        <v>2399</v>
      </c>
      <c r="E253" s="5" t="s">
        <v>2400</v>
      </c>
      <c r="F253" s="5" t="s">
        <v>2401</v>
      </c>
      <c r="G253" s="5" t="s">
        <v>1741</v>
      </c>
      <c r="J253" s="5" t="s">
        <v>2919</v>
      </c>
    </row>
    <row r="254" spans="1:10">
      <c r="A254" s="5">
        <v>253</v>
      </c>
      <c r="B254" s="5" t="s">
        <v>1443</v>
      </c>
      <c r="C254" s="5" t="s">
        <v>169</v>
      </c>
      <c r="D254" s="5" t="s">
        <v>2402</v>
      </c>
      <c r="E254" s="5" t="s">
        <v>2403</v>
      </c>
      <c r="F254" s="5" t="s">
        <v>2404</v>
      </c>
      <c r="G254" s="5" t="s">
        <v>1460</v>
      </c>
      <c r="H254" s="5" t="s">
        <v>2405</v>
      </c>
      <c r="J254" s="5" t="s">
        <v>2919</v>
      </c>
    </row>
    <row r="255" spans="1:10">
      <c r="A255" s="5">
        <v>254</v>
      </c>
      <c r="B255" s="5" t="s">
        <v>1443</v>
      </c>
      <c r="C255" s="5" t="s">
        <v>169</v>
      </c>
      <c r="D255" s="5" t="s">
        <v>2992</v>
      </c>
      <c r="E255" s="5" t="s">
        <v>2993</v>
      </c>
      <c r="F255" s="5" t="s">
        <v>2994</v>
      </c>
      <c r="G255" s="5" t="s">
        <v>1465</v>
      </c>
      <c r="H255" s="5" t="s">
        <v>2995</v>
      </c>
      <c r="J255" s="5" t="s">
        <v>2919</v>
      </c>
    </row>
    <row r="256" spans="1:10">
      <c r="A256" s="5">
        <v>255</v>
      </c>
      <c r="B256" s="5" t="s">
        <v>1443</v>
      </c>
      <c r="C256" s="5" t="s">
        <v>169</v>
      </c>
      <c r="D256" s="5" t="s">
        <v>2944</v>
      </c>
      <c r="E256" s="5" t="s">
        <v>2945</v>
      </c>
      <c r="F256" s="5" t="s">
        <v>2946</v>
      </c>
      <c r="G256" s="5" t="s">
        <v>1550</v>
      </c>
      <c r="H256" s="5" t="s">
        <v>2947</v>
      </c>
      <c r="J256" s="5" t="s">
        <v>2919</v>
      </c>
    </row>
    <row r="257" spans="1:10">
      <c r="A257" s="5">
        <v>256</v>
      </c>
      <c r="B257" s="5" t="s">
        <v>1443</v>
      </c>
      <c r="C257" s="5" t="s">
        <v>169</v>
      </c>
      <c r="D257" s="5" t="s">
        <v>2406</v>
      </c>
      <c r="E257" s="5" t="s">
        <v>2407</v>
      </c>
      <c r="F257" s="5" t="s">
        <v>2408</v>
      </c>
      <c r="G257" s="5" t="s">
        <v>1474</v>
      </c>
      <c r="J257" s="5" t="s">
        <v>2919</v>
      </c>
    </row>
    <row r="258" spans="1:10">
      <c r="A258" s="5">
        <v>257</v>
      </c>
      <c r="B258" s="5" t="s">
        <v>1443</v>
      </c>
      <c r="C258" s="5" t="s">
        <v>169</v>
      </c>
      <c r="D258" s="5" t="s">
        <v>2409</v>
      </c>
      <c r="E258" s="5" t="s">
        <v>2410</v>
      </c>
      <c r="F258" s="5" t="s">
        <v>2411</v>
      </c>
      <c r="G258" s="5" t="s">
        <v>1465</v>
      </c>
      <c r="H258" s="5" t="s">
        <v>2412</v>
      </c>
      <c r="J258" s="5" t="s">
        <v>2919</v>
      </c>
    </row>
    <row r="259" spans="1:10">
      <c r="A259" s="5">
        <v>258</v>
      </c>
      <c r="B259" s="5" t="s">
        <v>1443</v>
      </c>
      <c r="C259" s="5" t="s">
        <v>169</v>
      </c>
      <c r="D259" s="5" t="s">
        <v>2413</v>
      </c>
      <c r="E259" s="5" t="s">
        <v>2410</v>
      </c>
      <c r="F259" s="5" t="s">
        <v>2414</v>
      </c>
      <c r="G259" s="5" t="s">
        <v>1456</v>
      </c>
      <c r="H259" s="5" t="s">
        <v>2415</v>
      </c>
      <c r="J259" s="5" t="s">
        <v>2919</v>
      </c>
    </row>
    <row r="260" spans="1:10">
      <c r="A260" s="5">
        <v>259</v>
      </c>
      <c r="B260" s="5" t="s">
        <v>1443</v>
      </c>
      <c r="C260" s="5" t="s">
        <v>169</v>
      </c>
      <c r="D260" s="5" t="s">
        <v>2416</v>
      </c>
      <c r="E260" s="5" t="s">
        <v>2417</v>
      </c>
      <c r="F260" s="5" t="s">
        <v>2418</v>
      </c>
      <c r="G260" s="5" t="s">
        <v>1465</v>
      </c>
      <c r="J260" s="5" t="s">
        <v>2919</v>
      </c>
    </row>
    <row r="261" spans="1:10">
      <c r="A261" s="5">
        <v>260</v>
      </c>
      <c r="B261" s="5" t="s">
        <v>1443</v>
      </c>
      <c r="C261" s="5" t="s">
        <v>169</v>
      </c>
      <c r="D261" s="5" t="s">
        <v>2419</v>
      </c>
      <c r="E261" s="5" t="s">
        <v>2420</v>
      </c>
      <c r="F261" s="5" t="s">
        <v>2421</v>
      </c>
      <c r="G261" s="5" t="s">
        <v>1465</v>
      </c>
      <c r="J261" s="5" t="s">
        <v>2919</v>
      </c>
    </row>
    <row r="262" spans="1:10">
      <c r="A262" s="5">
        <v>261</v>
      </c>
      <c r="B262" s="5" t="s">
        <v>1443</v>
      </c>
      <c r="C262" s="5" t="s">
        <v>169</v>
      </c>
      <c r="D262" s="5" t="s">
        <v>2422</v>
      </c>
      <c r="E262" s="5" t="s">
        <v>2423</v>
      </c>
      <c r="F262" s="5" t="s">
        <v>2424</v>
      </c>
      <c r="G262" s="5" t="s">
        <v>1460</v>
      </c>
      <c r="J262" s="5" t="s">
        <v>2919</v>
      </c>
    </row>
    <row r="263" spans="1:10">
      <c r="A263" s="5">
        <v>262</v>
      </c>
      <c r="B263" s="5" t="s">
        <v>1443</v>
      </c>
      <c r="C263" s="5" t="s">
        <v>169</v>
      </c>
      <c r="D263" s="5" t="s">
        <v>2962</v>
      </c>
      <c r="E263" s="5" t="s">
        <v>2963</v>
      </c>
      <c r="F263" s="5" t="s">
        <v>2964</v>
      </c>
      <c r="G263" s="5" t="s">
        <v>1482</v>
      </c>
      <c r="H263" s="5" t="s">
        <v>2965</v>
      </c>
      <c r="J263" s="5" t="s">
        <v>2919</v>
      </c>
    </row>
    <row r="264" spans="1:10">
      <c r="A264" s="5">
        <v>263</v>
      </c>
      <c r="B264" s="5" t="s">
        <v>1443</v>
      </c>
      <c r="C264" s="5" t="s">
        <v>169</v>
      </c>
      <c r="D264" s="5" t="s">
        <v>2425</v>
      </c>
      <c r="E264" s="5" t="s">
        <v>2426</v>
      </c>
      <c r="F264" s="5" t="s">
        <v>2427</v>
      </c>
      <c r="G264" s="5" t="s">
        <v>1794</v>
      </c>
      <c r="H264" s="5" t="s">
        <v>2428</v>
      </c>
      <c r="J264" s="5" t="s">
        <v>2919</v>
      </c>
    </row>
    <row r="265" spans="1:10">
      <c r="A265" s="5">
        <v>264</v>
      </c>
      <c r="B265" s="5" t="s">
        <v>1443</v>
      </c>
      <c r="C265" s="5" t="s">
        <v>169</v>
      </c>
      <c r="D265" s="5" t="s">
        <v>2429</v>
      </c>
      <c r="E265" s="5" t="s">
        <v>2430</v>
      </c>
      <c r="F265" s="5" t="s">
        <v>2431</v>
      </c>
      <c r="G265" s="5" t="s">
        <v>1578</v>
      </c>
      <c r="H265" s="5" t="s">
        <v>1596</v>
      </c>
      <c r="J265" s="5" t="s">
        <v>2919</v>
      </c>
    </row>
    <row r="266" spans="1:10">
      <c r="A266" s="5">
        <v>265</v>
      </c>
      <c r="B266" s="5" t="s">
        <v>1443</v>
      </c>
      <c r="C266" s="5" t="s">
        <v>169</v>
      </c>
      <c r="D266" s="5" t="s">
        <v>2432</v>
      </c>
      <c r="E266" s="5" t="s">
        <v>2430</v>
      </c>
      <c r="F266" s="5" t="s">
        <v>2433</v>
      </c>
      <c r="G266" s="5" t="s">
        <v>1460</v>
      </c>
      <c r="H266" s="5" t="s">
        <v>2434</v>
      </c>
      <c r="J266" s="5" t="s">
        <v>2919</v>
      </c>
    </row>
    <row r="267" spans="1:10">
      <c r="A267" s="5">
        <v>266</v>
      </c>
      <c r="B267" s="5" t="s">
        <v>1443</v>
      </c>
      <c r="C267" s="5" t="s">
        <v>169</v>
      </c>
      <c r="D267" s="5" t="s">
        <v>2435</v>
      </c>
      <c r="E267" s="5" t="s">
        <v>2436</v>
      </c>
      <c r="F267" s="5" t="s">
        <v>2437</v>
      </c>
      <c r="G267" s="5" t="s">
        <v>1465</v>
      </c>
      <c r="H267" s="5" t="s">
        <v>2438</v>
      </c>
      <c r="J267" s="5" t="s">
        <v>2919</v>
      </c>
    </row>
    <row r="268" spans="1:10">
      <c r="A268" s="5">
        <v>267</v>
      </c>
      <c r="B268" s="5" t="s">
        <v>1443</v>
      </c>
      <c r="C268" s="5" t="s">
        <v>169</v>
      </c>
      <c r="D268" s="5" t="s">
        <v>2439</v>
      </c>
      <c r="E268" s="5" t="s">
        <v>2440</v>
      </c>
      <c r="F268" s="5" t="s">
        <v>2441</v>
      </c>
      <c r="G268" s="5" t="s">
        <v>1465</v>
      </c>
      <c r="H268" s="5" t="s">
        <v>2442</v>
      </c>
      <c r="J268" s="5" t="s">
        <v>2919</v>
      </c>
    </row>
    <row r="269" spans="1:10">
      <c r="A269" s="5">
        <v>268</v>
      </c>
      <c r="B269" s="5" t="s">
        <v>1443</v>
      </c>
      <c r="C269" s="5" t="s">
        <v>169</v>
      </c>
      <c r="D269" s="5" t="s">
        <v>2996</v>
      </c>
      <c r="E269" s="5" t="s">
        <v>2997</v>
      </c>
      <c r="F269" s="5" t="s">
        <v>2998</v>
      </c>
      <c r="G269" s="5" t="s">
        <v>1465</v>
      </c>
      <c r="H269" s="5" t="s">
        <v>2378</v>
      </c>
      <c r="J269" s="5" t="s">
        <v>2919</v>
      </c>
    </row>
    <row r="270" spans="1:10">
      <c r="A270" s="5">
        <v>269</v>
      </c>
      <c r="B270" s="5" t="s">
        <v>1443</v>
      </c>
      <c r="C270" s="5" t="s">
        <v>169</v>
      </c>
      <c r="D270" s="5" t="s">
        <v>2443</v>
      </c>
      <c r="E270" s="5" t="s">
        <v>2444</v>
      </c>
      <c r="F270" s="5" t="s">
        <v>2445</v>
      </c>
      <c r="G270" s="5" t="s">
        <v>1859</v>
      </c>
      <c r="H270" s="5" t="s">
        <v>2446</v>
      </c>
      <c r="J270" s="5" t="s">
        <v>2919</v>
      </c>
    </row>
    <row r="271" spans="1:10">
      <c r="A271" s="5">
        <v>270</v>
      </c>
      <c r="B271" s="5" t="s">
        <v>1443</v>
      </c>
      <c r="C271" s="5" t="s">
        <v>169</v>
      </c>
      <c r="D271" s="5" t="s">
        <v>2447</v>
      </c>
      <c r="E271" s="5" t="s">
        <v>2448</v>
      </c>
      <c r="F271" s="5" t="s">
        <v>2449</v>
      </c>
      <c r="G271" s="5" t="s">
        <v>1456</v>
      </c>
      <c r="H271" s="5" t="s">
        <v>2450</v>
      </c>
      <c r="J271" s="5" t="s">
        <v>2919</v>
      </c>
    </row>
    <row r="272" spans="1:10">
      <c r="A272" s="5">
        <v>271</v>
      </c>
      <c r="B272" s="5" t="s">
        <v>1443</v>
      </c>
      <c r="C272" s="5" t="s">
        <v>169</v>
      </c>
      <c r="D272" s="5" t="s">
        <v>2451</v>
      </c>
      <c r="E272" s="5" t="s">
        <v>2452</v>
      </c>
      <c r="F272" s="5" t="s">
        <v>2453</v>
      </c>
      <c r="G272" s="5" t="s">
        <v>1567</v>
      </c>
      <c r="H272" s="5" t="s">
        <v>2454</v>
      </c>
      <c r="J272" s="5" t="s">
        <v>2919</v>
      </c>
    </row>
    <row r="273" spans="1:10">
      <c r="A273" s="5">
        <v>272</v>
      </c>
      <c r="B273" s="5" t="s">
        <v>1443</v>
      </c>
      <c r="C273" s="5" t="s">
        <v>169</v>
      </c>
      <c r="D273" s="5" t="s">
        <v>2455</v>
      </c>
      <c r="E273" s="5" t="s">
        <v>2456</v>
      </c>
      <c r="F273" s="5" t="s">
        <v>2457</v>
      </c>
      <c r="G273" s="5" t="s">
        <v>1482</v>
      </c>
      <c r="H273" s="5" t="s">
        <v>2458</v>
      </c>
      <c r="J273" s="5" t="s">
        <v>2919</v>
      </c>
    </row>
    <row r="274" spans="1:10">
      <c r="A274" s="5">
        <v>273</v>
      </c>
      <c r="B274" s="5" t="s">
        <v>1443</v>
      </c>
      <c r="C274" s="5" t="s">
        <v>169</v>
      </c>
      <c r="D274" s="5" t="s">
        <v>2459</v>
      </c>
      <c r="E274" s="5" t="s">
        <v>2460</v>
      </c>
      <c r="F274" s="5" t="s">
        <v>2461</v>
      </c>
      <c r="G274" s="5" t="s">
        <v>1567</v>
      </c>
      <c r="H274" s="5" t="s">
        <v>2462</v>
      </c>
      <c r="J274" s="5" t="s">
        <v>2919</v>
      </c>
    </row>
    <row r="275" spans="1:10">
      <c r="A275" s="5">
        <v>274</v>
      </c>
      <c r="B275" s="5" t="s">
        <v>1443</v>
      </c>
      <c r="C275" s="5" t="s">
        <v>169</v>
      </c>
      <c r="D275" s="5" t="s">
        <v>2463</v>
      </c>
      <c r="E275" s="5" t="s">
        <v>2464</v>
      </c>
      <c r="F275" s="5" t="s">
        <v>2465</v>
      </c>
      <c r="G275" s="5" t="s">
        <v>1545</v>
      </c>
      <c r="H275" s="5" t="s">
        <v>2466</v>
      </c>
      <c r="J275" s="5" t="s">
        <v>2919</v>
      </c>
    </row>
    <row r="276" spans="1:10">
      <c r="A276" s="5">
        <v>275</v>
      </c>
      <c r="B276" s="5" t="s">
        <v>1443</v>
      </c>
      <c r="C276" s="5" t="s">
        <v>169</v>
      </c>
      <c r="D276" s="5" t="s">
        <v>2467</v>
      </c>
      <c r="E276" s="5" t="s">
        <v>2468</v>
      </c>
      <c r="F276" s="5" t="s">
        <v>2469</v>
      </c>
      <c r="G276" s="5" t="s">
        <v>1482</v>
      </c>
      <c r="H276" s="5" t="s">
        <v>1692</v>
      </c>
      <c r="J276" s="5" t="s">
        <v>2919</v>
      </c>
    </row>
    <row r="277" spans="1:10">
      <c r="A277" s="5">
        <v>276</v>
      </c>
      <c r="B277" s="5" t="s">
        <v>1443</v>
      </c>
      <c r="C277" s="5" t="s">
        <v>169</v>
      </c>
      <c r="D277" s="5" t="s">
        <v>2470</v>
      </c>
      <c r="E277" s="5" t="s">
        <v>2471</v>
      </c>
      <c r="F277" s="5" t="s">
        <v>2472</v>
      </c>
      <c r="G277" s="5" t="s">
        <v>1561</v>
      </c>
      <c r="H277" s="5" t="s">
        <v>2473</v>
      </c>
      <c r="J277" s="5" t="s">
        <v>2919</v>
      </c>
    </row>
    <row r="278" spans="1:10">
      <c r="A278" s="5">
        <v>277</v>
      </c>
      <c r="B278" s="5" t="s">
        <v>1443</v>
      </c>
      <c r="C278" s="5" t="s">
        <v>169</v>
      </c>
      <c r="D278" s="5" t="s">
        <v>2474</v>
      </c>
      <c r="E278" s="5" t="s">
        <v>2475</v>
      </c>
      <c r="F278" s="5" t="s">
        <v>2476</v>
      </c>
      <c r="G278" s="5" t="s">
        <v>1561</v>
      </c>
      <c r="H278" s="5" t="s">
        <v>2477</v>
      </c>
      <c r="J278" s="5" t="s">
        <v>2919</v>
      </c>
    </row>
    <row r="279" spans="1:10">
      <c r="A279" s="5">
        <v>278</v>
      </c>
      <c r="B279" s="5" t="s">
        <v>1443</v>
      </c>
      <c r="C279" s="5" t="s">
        <v>169</v>
      </c>
      <c r="D279" s="5" t="s">
        <v>2478</v>
      </c>
      <c r="E279" s="5" t="s">
        <v>2479</v>
      </c>
      <c r="F279" s="5" t="s">
        <v>2480</v>
      </c>
      <c r="G279" s="5" t="s">
        <v>1465</v>
      </c>
      <c r="H279" s="5" t="s">
        <v>2481</v>
      </c>
      <c r="J279" s="5" t="s">
        <v>2919</v>
      </c>
    </row>
    <row r="280" spans="1:10">
      <c r="A280" s="5">
        <v>279</v>
      </c>
      <c r="B280" s="5" t="s">
        <v>1443</v>
      </c>
      <c r="C280" s="5" t="s">
        <v>169</v>
      </c>
      <c r="D280" s="5" t="s">
        <v>2482</v>
      </c>
      <c r="E280" s="5" t="s">
        <v>2479</v>
      </c>
      <c r="F280" s="5" t="s">
        <v>2483</v>
      </c>
      <c r="G280" s="5" t="s">
        <v>1545</v>
      </c>
      <c r="H280" s="5" t="s">
        <v>2484</v>
      </c>
      <c r="J280" s="5" t="s">
        <v>2919</v>
      </c>
    </row>
    <row r="281" spans="1:10">
      <c r="A281" s="5">
        <v>280</v>
      </c>
      <c r="B281" s="5" t="s">
        <v>1443</v>
      </c>
      <c r="C281" s="5" t="s">
        <v>169</v>
      </c>
      <c r="D281" s="5" t="s">
        <v>2485</v>
      </c>
      <c r="E281" s="5" t="s">
        <v>2486</v>
      </c>
      <c r="F281" s="5" t="s">
        <v>2487</v>
      </c>
      <c r="G281" s="5" t="s">
        <v>1545</v>
      </c>
      <c r="H281" s="5" t="s">
        <v>2488</v>
      </c>
      <c r="I281" s="5" t="s">
        <v>2489</v>
      </c>
      <c r="J281" s="5" t="s">
        <v>2919</v>
      </c>
    </row>
    <row r="282" spans="1:10">
      <c r="A282" s="5">
        <v>281</v>
      </c>
      <c r="B282" s="5" t="s">
        <v>1443</v>
      </c>
      <c r="C282" s="5" t="s">
        <v>169</v>
      </c>
      <c r="D282" s="5" t="s">
        <v>2490</v>
      </c>
      <c r="E282" s="5" t="s">
        <v>2486</v>
      </c>
      <c r="F282" s="5" t="s">
        <v>2491</v>
      </c>
      <c r="G282" s="5" t="s">
        <v>1482</v>
      </c>
      <c r="J282" s="5" t="s">
        <v>2919</v>
      </c>
    </row>
    <row r="283" spans="1:10">
      <c r="A283" s="5">
        <v>282</v>
      </c>
      <c r="B283" s="5" t="s">
        <v>1443</v>
      </c>
      <c r="C283" s="5" t="s">
        <v>169</v>
      </c>
      <c r="D283" s="5" t="s">
        <v>2492</v>
      </c>
      <c r="E283" s="5" t="s">
        <v>2486</v>
      </c>
      <c r="F283" s="5" t="s">
        <v>2493</v>
      </c>
      <c r="G283" s="5" t="s">
        <v>1578</v>
      </c>
      <c r="H283" s="5" t="s">
        <v>2494</v>
      </c>
      <c r="J283" s="5" t="s">
        <v>2919</v>
      </c>
    </row>
    <row r="284" spans="1:10">
      <c r="A284" s="5">
        <v>283</v>
      </c>
      <c r="B284" s="5" t="s">
        <v>1443</v>
      </c>
      <c r="C284" s="5" t="s">
        <v>169</v>
      </c>
      <c r="D284" s="5" t="s">
        <v>2495</v>
      </c>
      <c r="E284" s="5" t="s">
        <v>2496</v>
      </c>
      <c r="F284" s="5" t="s">
        <v>2497</v>
      </c>
      <c r="G284" s="5" t="s">
        <v>1545</v>
      </c>
      <c r="H284" s="5" t="s">
        <v>2498</v>
      </c>
      <c r="I284" s="5" t="s">
        <v>2999</v>
      </c>
      <c r="J284" s="5" t="s">
        <v>2919</v>
      </c>
    </row>
    <row r="285" spans="1:10">
      <c r="A285" s="5">
        <v>284</v>
      </c>
      <c r="B285" s="5" t="s">
        <v>1443</v>
      </c>
      <c r="C285" s="5" t="s">
        <v>169</v>
      </c>
      <c r="D285" s="5" t="s">
        <v>2499</v>
      </c>
      <c r="E285" s="5" t="s">
        <v>2500</v>
      </c>
      <c r="F285" s="5" t="s">
        <v>2501</v>
      </c>
      <c r="G285" s="5" t="s">
        <v>1745</v>
      </c>
      <c r="H285" s="5" t="s">
        <v>2502</v>
      </c>
      <c r="J285" s="5" t="s">
        <v>2919</v>
      </c>
    </row>
    <row r="286" spans="1:10">
      <c r="A286" s="5">
        <v>285</v>
      </c>
      <c r="B286" s="5" t="s">
        <v>1443</v>
      </c>
      <c r="C286" s="5" t="s">
        <v>169</v>
      </c>
      <c r="D286" s="5" t="s">
        <v>2503</v>
      </c>
      <c r="E286" s="5" t="s">
        <v>2504</v>
      </c>
      <c r="F286" s="5" t="s">
        <v>2505</v>
      </c>
      <c r="G286" s="5" t="s">
        <v>1561</v>
      </c>
      <c r="H286" s="5" t="s">
        <v>2506</v>
      </c>
      <c r="J286" s="5" t="s">
        <v>2919</v>
      </c>
    </row>
    <row r="287" spans="1:10">
      <c r="A287" s="5">
        <v>286</v>
      </c>
      <c r="B287" s="5" t="s">
        <v>1443</v>
      </c>
      <c r="C287" s="5" t="s">
        <v>169</v>
      </c>
      <c r="D287" s="5" t="s">
        <v>2507</v>
      </c>
      <c r="E287" s="5" t="s">
        <v>2508</v>
      </c>
      <c r="F287" s="5" t="s">
        <v>2509</v>
      </c>
      <c r="G287" s="5" t="s">
        <v>1550</v>
      </c>
      <c r="J287" s="5" t="s">
        <v>2919</v>
      </c>
    </row>
    <row r="288" spans="1:10">
      <c r="A288" s="5">
        <v>287</v>
      </c>
      <c r="B288" s="5" t="s">
        <v>1443</v>
      </c>
      <c r="C288" s="5" t="s">
        <v>169</v>
      </c>
      <c r="D288" s="5" t="s">
        <v>3000</v>
      </c>
      <c r="E288" s="5" t="s">
        <v>3001</v>
      </c>
      <c r="F288" s="5" t="s">
        <v>3002</v>
      </c>
      <c r="G288" s="5" t="s">
        <v>1465</v>
      </c>
      <c r="J288" s="5" t="s">
        <v>2919</v>
      </c>
    </row>
    <row r="289" spans="1:10">
      <c r="A289" s="5">
        <v>288</v>
      </c>
      <c r="B289" s="5" t="s">
        <v>1443</v>
      </c>
      <c r="C289" s="5" t="s">
        <v>169</v>
      </c>
      <c r="D289" s="5" t="s">
        <v>2510</v>
      </c>
      <c r="E289" s="5" t="s">
        <v>2511</v>
      </c>
      <c r="F289" s="5" t="s">
        <v>2512</v>
      </c>
      <c r="G289" s="5" t="s">
        <v>1578</v>
      </c>
      <c r="H289" s="5" t="s">
        <v>2513</v>
      </c>
      <c r="J289" s="5" t="s">
        <v>2919</v>
      </c>
    </row>
    <row r="290" spans="1:10">
      <c r="A290" s="5">
        <v>289</v>
      </c>
      <c r="B290" s="5" t="s">
        <v>1443</v>
      </c>
      <c r="C290" s="5" t="s">
        <v>169</v>
      </c>
      <c r="D290" s="5" t="s">
        <v>2514</v>
      </c>
      <c r="E290" s="5" t="s">
        <v>2515</v>
      </c>
      <c r="F290" s="5" t="s">
        <v>2516</v>
      </c>
      <c r="G290" s="5" t="s">
        <v>1545</v>
      </c>
      <c r="J290" s="5" t="s">
        <v>2919</v>
      </c>
    </row>
    <row r="291" spans="1:10">
      <c r="A291" s="5">
        <v>290</v>
      </c>
      <c r="B291" s="5" t="s">
        <v>1443</v>
      </c>
      <c r="C291" s="5" t="s">
        <v>169</v>
      </c>
      <c r="D291" s="5" t="s">
        <v>2517</v>
      </c>
      <c r="E291" s="5" t="s">
        <v>2518</v>
      </c>
      <c r="F291" s="5" t="s">
        <v>2519</v>
      </c>
      <c r="G291" s="5" t="s">
        <v>1465</v>
      </c>
      <c r="H291" s="5" t="s">
        <v>2520</v>
      </c>
      <c r="J291" s="5" t="s">
        <v>2919</v>
      </c>
    </row>
    <row r="292" spans="1:10">
      <c r="A292" s="5">
        <v>291</v>
      </c>
      <c r="B292" s="5" t="s">
        <v>1443</v>
      </c>
      <c r="C292" s="5" t="s">
        <v>169</v>
      </c>
      <c r="D292" s="5" t="s">
        <v>2521</v>
      </c>
      <c r="E292" s="5" t="s">
        <v>2522</v>
      </c>
      <c r="F292" s="5" t="s">
        <v>2523</v>
      </c>
      <c r="G292" s="5" t="s">
        <v>1482</v>
      </c>
      <c r="H292" s="5" t="s">
        <v>2428</v>
      </c>
      <c r="J292" s="5" t="s">
        <v>2919</v>
      </c>
    </row>
    <row r="293" spans="1:10">
      <c r="A293" s="5">
        <v>292</v>
      </c>
      <c r="B293" s="5" t="s">
        <v>1443</v>
      </c>
      <c r="C293" s="5" t="s">
        <v>169</v>
      </c>
      <c r="D293" s="5" t="s">
        <v>2524</v>
      </c>
      <c r="E293" s="5" t="s">
        <v>2525</v>
      </c>
      <c r="F293" s="5" t="s">
        <v>2526</v>
      </c>
      <c r="G293" s="5" t="s">
        <v>1854</v>
      </c>
      <c r="H293" s="5" t="s">
        <v>2527</v>
      </c>
      <c r="J293" s="5" t="s">
        <v>2919</v>
      </c>
    </row>
    <row r="294" spans="1:10">
      <c r="A294" s="5">
        <v>293</v>
      </c>
      <c r="B294" s="5" t="s">
        <v>1443</v>
      </c>
      <c r="C294" s="5" t="s">
        <v>169</v>
      </c>
      <c r="D294" s="5" t="s">
        <v>2528</v>
      </c>
      <c r="E294" s="5" t="s">
        <v>2525</v>
      </c>
      <c r="F294" s="5" t="s">
        <v>2529</v>
      </c>
      <c r="G294" s="5" t="s">
        <v>1567</v>
      </c>
      <c r="H294" s="5" t="s">
        <v>2530</v>
      </c>
      <c r="J294" s="5" t="s">
        <v>2919</v>
      </c>
    </row>
    <row r="295" spans="1:10">
      <c r="A295" s="5">
        <v>294</v>
      </c>
      <c r="B295" s="5" t="s">
        <v>1443</v>
      </c>
      <c r="C295" s="5" t="s">
        <v>169</v>
      </c>
      <c r="D295" s="5" t="s">
        <v>2531</v>
      </c>
      <c r="E295" s="5" t="s">
        <v>2532</v>
      </c>
      <c r="F295" s="5" t="s">
        <v>2533</v>
      </c>
      <c r="G295" s="5" t="s">
        <v>1545</v>
      </c>
      <c r="H295" s="5" t="s">
        <v>2534</v>
      </c>
      <c r="J295" s="5" t="s">
        <v>2919</v>
      </c>
    </row>
    <row r="296" spans="1:10">
      <c r="A296" s="5">
        <v>295</v>
      </c>
      <c r="B296" s="5" t="s">
        <v>1443</v>
      </c>
      <c r="C296" s="5" t="s">
        <v>169</v>
      </c>
      <c r="D296" s="5" t="s">
        <v>2535</v>
      </c>
      <c r="E296" s="5" t="s">
        <v>2536</v>
      </c>
      <c r="F296" s="5" t="s">
        <v>2537</v>
      </c>
      <c r="G296" s="5" t="s">
        <v>1456</v>
      </c>
      <c r="H296" s="5" t="s">
        <v>2538</v>
      </c>
      <c r="J296" s="5" t="s">
        <v>2919</v>
      </c>
    </row>
    <row r="297" spans="1:10">
      <c r="A297" s="5">
        <v>296</v>
      </c>
      <c r="B297" s="5" t="s">
        <v>1443</v>
      </c>
      <c r="C297" s="5" t="s">
        <v>169</v>
      </c>
      <c r="D297" s="5" t="s">
        <v>2539</v>
      </c>
      <c r="E297" s="5" t="s">
        <v>2540</v>
      </c>
      <c r="F297" s="5" t="s">
        <v>2541</v>
      </c>
      <c r="G297" s="5" t="s">
        <v>1567</v>
      </c>
      <c r="J297" s="5" t="s">
        <v>2919</v>
      </c>
    </row>
    <row r="298" spans="1:10">
      <c r="A298" s="5">
        <v>297</v>
      </c>
      <c r="B298" s="5" t="s">
        <v>1443</v>
      </c>
      <c r="C298" s="5" t="s">
        <v>169</v>
      </c>
      <c r="D298" s="5" t="s">
        <v>2542</v>
      </c>
      <c r="E298" s="5" t="s">
        <v>2543</v>
      </c>
      <c r="F298" s="5" t="s">
        <v>2544</v>
      </c>
      <c r="G298" s="5" t="s">
        <v>1474</v>
      </c>
      <c r="J298" s="5" t="s">
        <v>2919</v>
      </c>
    </row>
    <row r="299" spans="1:10">
      <c r="A299" s="5">
        <v>298</v>
      </c>
      <c r="B299" s="5" t="s">
        <v>1443</v>
      </c>
      <c r="C299" s="5" t="s">
        <v>169</v>
      </c>
      <c r="D299" s="5" t="s">
        <v>2545</v>
      </c>
      <c r="E299" s="5" t="s">
        <v>2546</v>
      </c>
      <c r="F299" s="5" t="s">
        <v>2547</v>
      </c>
      <c r="G299" s="5" t="s">
        <v>1545</v>
      </c>
      <c r="H299" s="5" t="s">
        <v>2548</v>
      </c>
      <c r="J299" s="5" t="s">
        <v>2919</v>
      </c>
    </row>
    <row r="300" spans="1:10">
      <c r="A300" s="5">
        <v>299</v>
      </c>
      <c r="B300" s="5" t="s">
        <v>1443</v>
      </c>
      <c r="C300" s="5" t="s">
        <v>169</v>
      </c>
      <c r="D300" s="5" t="s">
        <v>2549</v>
      </c>
      <c r="E300" s="5" t="s">
        <v>2550</v>
      </c>
      <c r="F300" s="5" t="s">
        <v>2551</v>
      </c>
      <c r="G300" s="5" t="s">
        <v>1456</v>
      </c>
      <c r="H300" s="5" t="s">
        <v>2552</v>
      </c>
      <c r="J300" s="5" t="s">
        <v>2919</v>
      </c>
    </row>
    <row r="301" spans="1:10">
      <c r="A301" s="5">
        <v>300</v>
      </c>
      <c r="B301" s="5" t="s">
        <v>1443</v>
      </c>
      <c r="C301" s="5" t="s">
        <v>169</v>
      </c>
      <c r="D301" s="5" t="s">
        <v>2553</v>
      </c>
      <c r="E301" s="5" t="s">
        <v>2554</v>
      </c>
      <c r="F301" s="5" t="s">
        <v>2555</v>
      </c>
      <c r="G301" s="5" t="s">
        <v>1696</v>
      </c>
      <c r="H301" s="5" t="s">
        <v>2556</v>
      </c>
      <c r="J301" s="5" t="s">
        <v>2919</v>
      </c>
    </row>
    <row r="302" spans="1:10">
      <c r="A302" s="5">
        <v>301</v>
      </c>
      <c r="B302" s="5" t="s">
        <v>1443</v>
      </c>
      <c r="C302" s="5" t="s">
        <v>169</v>
      </c>
      <c r="D302" s="5" t="s">
        <v>2557</v>
      </c>
      <c r="E302" s="5" t="s">
        <v>2558</v>
      </c>
      <c r="F302" s="5" t="s">
        <v>2559</v>
      </c>
      <c r="G302" s="5" t="s">
        <v>1451</v>
      </c>
      <c r="H302" s="5" t="s">
        <v>2560</v>
      </c>
      <c r="J302" s="5" t="s">
        <v>2919</v>
      </c>
    </row>
    <row r="303" spans="1:10">
      <c r="A303" s="5">
        <v>302</v>
      </c>
      <c r="B303" s="5" t="s">
        <v>1443</v>
      </c>
      <c r="C303" s="5" t="s">
        <v>169</v>
      </c>
      <c r="D303" s="5" t="s">
        <v>3003</v>
      </c>
      <c r="E303" s="5" t="s">
        <v>3004</v>
      </c>
      <c r="F303" s="5" t="s">
        <v>3005</v>
      </c>
      <c r="G303" s="5" t="s">
        <v>1465</v>
      </c>
      <c r="J303" s="5" t="s">
        <v>2919</v>
      </c>
    </row>
    <row r="304" spans="1:10">
      <c r="A304" s="5">
        <v>303</v>
      </c>
      <c r="B304" s="5" t="s">
        <v>1443</v>
      </c>
      <c r="C304" s="5" t="s">
        <v>169</v>
      </c>
      <c r="D304" s="5" t="s">
        <v>2561</v>
      </c>
      <c r="E304" s="5" t="s">
        <v>2562</v>
      </c>
      <c r="F304" s="5" t="s">
        <v>2563</v>
      </c>
      <c r="G304" s="5" t="s">
        <v>2228</v>
      </c>
      <c r="H304" s="5" t="s">
        <v>1967</v>
      </c>
      <c r="J304" s="5" t="s">
        <v>2919</v>
      </c>
    </row>
    <row r="305" spans="1:10">
      <c r="A305" s="5">
        <v>304</v>
      </c>
      <c r="B305" s="5" t="s">
        <v>1443</v>
      </c>
      <c r="C305" s="5" t="s">
        <v>169</v>
      </c>
      <c r="D305" s="5" t="s">
        <v>2564</v>
      </c>
      <c r="E305" s="5" t="s">
        <v>2565</v>
      </c>
      <c r="F305" s="5" t="s">
        <v>2566</v>
      </c>
      <c r="G305" s="5" t="s">
        <v>1561</v>
      </c>
      <c r="H305" s="5" t="s">
        <v>2567</v>
      </c>
      <c r="J305" s="5" t="s">
        <v>2919</v>
      </c>
    </row>
    <row r="306" spans="1:10">
      <c r="A306" s="5">
        <v>305</v>
      </c>
      <c r="B306" s="5" t="s">
        <v>1443</v>
      </c>
      <c r="C306" s="5" t="s">
        <v>169</v>
      </c>
      <c r="D306" s="5" t="s">
        <v>2568</v>
      </c>
      <c r="E306" s="5" t="s">
        <v>2569</v>
      </c>
      <c r="F306" s="5" t="s">
        <v>2570</v>
      </c>
      <c r="G306" s="5" t="s">
        <v>1456</v>
      </c>
      <c r="J306" s="5" t="s">
        <v>2919</v>
      </c>
    </row>
    <row r="307" spans="1:10">
      <c r="A307" s="5">
        <v>306</v>
      </c>
      <c r="B307" s="5" t="s">
        <v>1443</v>
      </c>
      <c r="C307" s="5" t="s">
        <v>169</v>
      </c>
      <c r="D307" s="5" t="s">
        <v>2571</v>
      </c>
      <c r="E307" s="5" t="s">
        <v>2572</v>
      </c>
      <c r="F307" s="5" t="s">
        <v>2573</v>
      </c>
      <c r="G307" s="5" t="s">
        <v>1541</v>
      </c>
      <c r="H307" s="5" t="s">
        <v>2574</v>
      </c>
      <c r="J307" s="5" t="s">
        <v>2919</v>
      </c>
    </row>
    <row r="308" spans="1:10">
      <c r="A308" s="5">
        <v>307</v>
      </c>
      <c r="B308" s="5" t="s">
        <v>1443</v>
      </c>
      <c r="C308" s="5" t="s">
        <v>169</v>
      </c>
      <c r="D308" s="5" t="s">
        <v>2575</v>
      </c>
      <c r="E308" s="5" t="s">
        <v>2576</v>
      </c>
      <c r="F308" s="5" t="s">
        <v>2577</v>
      </c>
      <c r="G308" s="5" t="s">
        <v>1465</v>
      </c>
      <c r="H308" s="5" t="s">
        <v>2578</v>
      </c>
      <c r="J308" s="5" t="s">
        <v>2919</v>
      </c>
    </row>
    <row r="309" spans="1:10">
      <c r="A309" s="5">
        <v>308</v>
      </c>
      <c r="B309" s="5" t="s">
        <v>1443</v>
      </c>
      <c r="C309" s="5" t="s">
        <v>169</v>
      </c>
      <c r="D309" s="5" t="s">
        <v>2579</v>
      </c>
      <c r="E309" s="5" t="s">
        <v>2580</v>
      </c>
      <c r="F309" s="5" t="s">
        <v>2581</v>
      </c>
      <c r="G309" s="5" t="s">
        <v>1696</v>
      </c>
      <c r="H309" s="5" t="s">
        <v>2582</v>
      </c>
      <c r="J309" s="5" t="s">
        <v>2919</v>
      </c>
    </row>
    <row r="310" spans="1:10">
      <c r="A310" s="5">
        <v>309</v>
      </c>
      <c r="B310" s="5" t="s">
        <v>1443</v>
      </c>
      <c r="C310" s="5" t="s">
        <v>169</v>
      </c>
      <c r="D310" s="5" t="s">
        <v>2583</v>
      </c>
      <c r="E310" s="5" t="s">
        <v>2584</v>
      </c>
      <c r="F310" s="5" t="s">
        <v>2585</v>
      </c>
      <c r="G310" s="5" t="s">
        <v>1550</v>
      </c>
      <c r="H310" s="5" t="s">
        <v>2586</v>
      </c>
      <c r="J310" s="5" t="s">
        <v>2919</v>
      </c>
    </row>
    <row r="311" spans="1:10">
      <c r="A311" s="5">
        <v>310</v>
      </c>
      <c r="B311" s="5" t="s">
        <v>1443</v>
      </c>
      <c r="C311" s="5" t="s">
        <v>169</v>
      </c>
      <c r="D311" s="5" t="s">
        <v>2587</v>
      </c>
      <c r="E311" s="5" t="s">
        <v>2588</v>
      </c>
      <c r="F311" s="5" t="s">
        <v>2589</v>
      </c>
      <c r="G311" s="5" t="s">
        <v>1859</v>
      </c>
      <c r="H311" s="5" t="s">
        <v>2590</v>
      </c>
      <c r="J311" s="5" t="s">
        <v>2919</v>
      </c>
    </row>
    <row r="312" spans="1:10">
      <c r="A312" s="5">
        <v>311</v>
      </c>
      <c r="B312" s="5" t="s">
        <v>1443</v>
      </c>
      <c r="C312" s="5" t="s">
        <v>169</v>
      </c>
      <c r="D312" s="5" t="s">
        <v>2591</v>
      </c>
      <c r="E312" s="5" t="s">
        <v>2592</v>
      </c>
      <c r="F312" s="5" t="s">
        <v>2593</v>
      </c>
      <c r="G312" s="5" t="s">
        <v>1465</v>
      </c>
      <c r="H312" s="5" t="s">
        <v>2594</v>
      </c>
      <c r="J312" s="5" t="s">
        <v>2919</v>
      </c>
    </row>
    <row r="313" spans="1:10">
      <c r="A313" s="5">
        <v>312</v>
      </c>
      <c r="B313" s="5" t="s">
        <v>1443</v>
      </c>
      <c r="C313" s="5" t="s">
        <v>169</v>
      </c>
      <c r="D313" s="5" t="s">
        <v>2595</v>
      </c>
      <c r="E313" s="5" t="s">
        <v>2596</v>
      </c>
      <c r="F313" s="5" t="s">
        <v>2597</v>
      </c>
      <c r="G313" s="5" t="s">
        <v>1545</v>
      </c>
      <c r="H313" s="5" t="s">
        <v>2598</v>
      </c>
      <c r="J313" s="5" t="s">
        <v>2919</v>
      </c>
    </row>
    <row r="314" spans="1:10">
      <c r="A314" s="5">
        <v>313</v>
      </c>
      <c r="B314" s="5" t="s">
        <v>1443</v>
      </c>
      <c r="C314" s="5" t="s">
        <v>169</v>
      </c>
      <c r="D314" s="5" t="s">
        <v>2599</v>
      </c>
      <c r="E314" s="5" t="s">
        <v>2600</v>
      </c>
      <c r="F314" s="5" t="s">
        <v>2601</v>
      </c>
      <c r="G314" s="5" t="s">
        <v>1545</v>
      </c>
      <c r="H314" s="5" t="s">
        <v>2602</v>
      </c>
      <c r="J314" s="5" t="s">
        <v>2919</v>
      </c>
    </row>
    <row r="315" spans="1:10">
      <c r="A315" s="5">
        <v>314</v>
      </c>
      <c r="B315" s="5" t="s">
        <v>1443</v>
      </c>
      <c r="C315" s="5" t="s">
        <v>169</v>
      </c>
      <c r="D315" s="5" t="s">
        <v>2603</v>
      </c>
      <c r="E315" s="5" t="s">
        <v>2604</v>
      </c>
      <c r="F315" s="5" t="s">
        <v>2605</v>
      </c>
      <c r="G315" s="5" t="s">
        <v>1456</v>
      </c>
      <c r="H315" s="5" t="s">
        <v>2104</v>
      </c>
      <c r="J315" s="5" t="s">
        <v>2919</v>
      </c>
    </row>
    <row r="316" spans="1:10">
      <c r="A316" s="5">
        <v>315</v>
      </c>
      <c r="B316" s="5" t="s">
        <v>1443</v>
      </c>
      <c r="C316" s="5" t="s">
        <v>169</v>
      </c>
      <c r="D316" s="5" t="s">
        <v>2606</v>
      </c>
      <c r="E316" s="5" t="s">
        <v>2607</v>
      </c>
      <c r="F316" s="5" t="s">
        <v>2608</v>
      </c>
      <c r="G316" s="5" t="s">
        <v>1859</v>
      </c>
      <c r="H316" s="5" t="s">
        <v>2609</v>
      </c>
      <c r="J316" s="5" t="s">
        <v>2919</v>
      </c>
    </row>
    <row r="317" spans="1:10">
      <c r="A317" s="5">
        <v>316</v>
      </c>
      <c r="B317" s="5" t="s">
        <v>1443</v>
      </c>
      <c r="C317" s="5" t="s">
        <v>169</v>
      </c>
      <c r="D317" s="5" t="s">
        <v>2610</v>
      </c>
      <c r="E317" s="5" t="s">
        <v>2611</v>
      </c>
      <c r="F317" s="5" t="s">
        <v>2612</v>
      </c>
      <c r="G317" s="5" t="s">
        <v>2228</v>
      </c>
      <c r="H317" s="5" t="s">
        <v>2494</v>
      </c>
      <c r="J317" s="5" t="s">
        <v>2919</v>
      </c>
    </row>
    <row r="318" spans="1:10">
      <c r="A318" s="5">
        <v>317</v>
      </c>
      <c r="B318" s="5" t="s">
        <v>1443</v>
      </c>
      <c r="C318" s="5" t="s">
        <v>169</v>
      </c>
      <c r="D318" s="5" t="s">
        <v>2613</v>
      </c>
      <c r="E318" s="5" t="s">
        <v>2614</v>
      </c>
      <c r="F318" s="5" t="s">
        <v>2615</v>
      </c>
      <c r="G318" s="5" t="s">
        <v>1460</v>
      </c>
      <c r="J318" s="5" t="s">
        <v>2919</v>
      </c>
    </row>
    <row r="319" spans="1:10">
      <c r="A319" s="5">
        <v>318</v>
      </c>
      <c r="B319" s="5" t="s">
        <v>1443</v>
      </c>
      <c r="C319" s="5" t="s">
        <v>169</v>
      </c>
      <c r="D319" s="5" t="s">
        <v>2616</v>
      </c>
      <c r="E319" s="5" t="s">
        <v>2617</v>
      </c>
      <c r="F319" s="5" t="s">
        <v>2618</v>
      </c>
      <c r="G319" s="5" t="s">
        <v>1465</v>
      </c>
      <c r="J319" s="5" t="s">
        <v>2919</v>
      </c>
    </row>
    <row r="320" spans="1:10">
      <c r="A320" s="5">
        <v>319</v>
      </c>
      <c r="B320" s="5" t="s">
        <v>1443</v>
      </c>
      <c r="C320" s="5" t="s">
        <v>169</v>
      </c>
      <c r="D320" s="5" t="s">
        <v>2619</v>
      </c>
      <c r="E320" s="5" t="s">
        <v>2620</v>
      </c>
      <c r="F320" s="5" t="s">
        <v>2621</v>
      </c>
      <c r="G320" s="5" t="s">
        <v>1512</v>
      </c>
      <c r="H320" s="5" t="s">
        <v>2622</v>
      </c>
      <c r="J320" s="5" t="s">
        <v>2919</v>
      </c>
    </row>
    <row r="321" spans="1:10">
      <c r="A321" s="5">
        <v>320</v>
      </c>
      <c r="B321" s="5" t="s">
        <v>1443</v>
      </c>
      <c r="C321" s="5" t="s">
        <v>169</v>
      </c>
      <c r="D321" s="5" t="s">
        <v>2623</v>
      </c>
      <c r="E321" s="5" t="s">
        <v>2624</v>
      </c>
      <c r="F321" s="5" t="s">
        <v>2625</v>
      </c>
      <c r="G321" s="5" t="s">
        <v>1465</v>
      </c>
      <c r="H321" s="5" t="s">
        <v>2626</v>
      </c>
      <c r="J321" s="5" t="s">
        <v>2919</v>
      </c>
    </row>
    <row r="322" spans="1:10">
      <c r="A322" s="5">
        <v>321</v>
      </c>
      <c r="B322" s="5" t="s">
        <v>1443</v>
      </c>
      <c r="C322" s="5" t="s">
        <v>169</v>
      </c>
      <c r="D322" s="5" t="s">
        <v>2627</v>
      </c>
      <c r="E322" s="5" t="s">
        <v>2628</v>
      </c>
      <c r="F322" s="5" t="s">
        <v>2629</v>
      </c>
      <c r="G322" s="5" t="s">
        <v>1578</v>
      </c>
      <c r="H322" s="5" t="s">
        <v>2175</v>
      </c>
      <c r="J322" s="5" t="s">
        <v>2919</v>
      </c>
    </row>
    <row r="323" spans="1:10">
      <c r="A323" s="5">
        <v>322</v>
      </c>
      <c r="B323" s="5" t="s">
        <v>1443</v>
      </c>
      <c r="C323" s="5" t="s">
        <v>169</v>
      </c>
      <c r="D323" s="5" t="s">
        <v>2630</v>
      </c>
      <c r="E323" s="5" t="s">
        <v>2631</v>
      </c>
      <c r="F323" s="5" t="s">
        <v>2632</v>
      </c>
      <c r="G323" s="5" t="s">
        <v>1578</v>
      </c>
      <c r="J323" s="5" t="s">
        <v>2919</v>
      </c>
    </row>
    <row r="324" spans="1:10">
      <c r="A324" s="5">
        <v>323</v>
      </c>
      <c r="B324" s="5" t="s">
        <v>1443</v>
      </c>
      <c r="C324" s="5" t="s">
        <v>169</v>
      </c>
      <c r="D324" s="5" t="s">
        <v>2633</v>
      </c>
      <c r="E324" s="5" t="s">
        <v>2634</v>
      </c>
      <c r="F324" s="5" t="s">
        <v>2635</v>
      </c>
      <c r="G324" s="5" t="s">
        <v>1561</v>
      </c>
      <c r="J324" s="5" t="s">
        <v>2919</v>
      </c>
    </row>
    <row r="325" spans="1:10">
      <c r="A325" s="5">
        <v>324</v>
      </c>
      <c r="B325" s="5" t="s">
        <v>1443</v>
      </c>
      <c r="C325" s="5" t="s">
        <v>169</v>
      </c>
      <c r="D325" s="5" t="s">
        <v>2636</v>
      </c>
      <c r="E325" s="5" t="s">
        <v>2637</v>
      </c>
      <c r="F325" s="5" t="s">
        <v>2638</v>
      </c>
      <c r="G325" s="5" t="s">
        <v>1512</v>
      </c>
      <c r="H325" s="5" t="s">
        <v>2639</v>
      </c>
      <c r="J325" s="5" t="s">
        <v>2919</v>
      </c>
    </row>
    <row r="326" spans="1:10">
      <c r="A326" s="5">
        <v>325</v>
      </c>
      <c r="B326" s="5" t="s">
        <v>1443</v>
      </c>
      <c r="C326" s="5" t="s">
        <v>169</v>
      </c>
      <c r="D326" s="5" t="s">
        <v>2640</v>
      </c>
      <c r="E326" s="5" t="s">
        <v>2641</v>
      </c>
      <c r="F326" s="5" t="s">
        <v>2642</v>
      </c>
      <c r="G326" s="5" t="s">
        <v>2643</v>
      </c>
      <c r="H326" s="5" t="s">
        <v>2644</v>
      </c>
      <c r="J326" s="5" t="s">
        <v>2919</v>
      </c>
    </row>
    <row r="327" spans="1:10">
      <c r="A327" s="5">
        <v>326</v>
      </c>
      <c r="B327" s="5" t="s">
        <v>1443</v>
      </c>
      <c r="C327" s="5" t="s">
        <v>169</v>
      </c>
      <c r="D327" s="5" t="s">
        <v>2645</v>
      </c>
      <c r="E327" s="5" t="s">
        <v>2646</v>
      </c>
      <c r="F327" s="5" t="s">
        <v>2647</v>
      </c>
      <c r="G327" s="5" t="s">
        <v>1550</v>
      </c>
      <c r="J327" s="5" t="s">
        <v>2919</v>
      </c>
    </row>
    <row r="328" spans="1:10">
      <c r="A328" s="5">
        <v>327</v>
      </c>
      <c r="B328" s="5" t="s">
        <v>1443</v>
      </c>
      <c r="C328" s="5" t="s">
        <v>169</v>
      </c>
      <c r="D328" s="5" t="s">
        <v>2648</v>
      </c>
      <c r="E328" s="5" t="s">
        <v>2649</v>
      </c>
      <c r="F328" s="5" t="s">
        <v>2650</v>
      </c>
      <c r="G328" s="5" t="s">
        <v>1460</v>
      </c>
      <c r="J328" s="5" t="s">
        <v>2919</v>
      </c>
    </row>
    <row r="329" spans="1:10">
      <c r="A329" s="5">
        <v>328</v>
      </c>
      <c r="B329" s="5" t="s">
        <v>1443</v>
      </c>
      <c r="C329" s="5" t="s">
        <v>169</v>
      </c>
      <c r="D329" s="5" t="s">
        <v>2651</v>
      </c>
      <c r="E329" s="5" t="s">
        <v>2652</v>
      </c>
      <c r="F329" s="5" t="s">
        <v>2653</v>
      </c>
      <c r="G329" s="5" t="s">
        <v>1474</v>
      </c>
      <c r="J329" s="5" t="s">
        <v>2919</v>
      </c>
    </row>
    <row r="330" spans="1:10">
      <c r="A330" s="5">
        <v>329</v>
      </c>
      <c r="B330" s="5" t="s">
        <v>1443</v>
      </c>
      <c r="C330" s="5" t="s">
        <v>169</v>
      </c>
      <c r="D330" s="5" t="s">
        <v>2654</v>
      </c>
      <c r="E330" s="5" t="s">
        <v>2655</v>
      </c>
      <c r="F330" s="5" t="s">
        <v>2656</v>
      </c>
      <c r="G330" s="5" t="s">
        <v>1578</v>
      </c>
      <c r="J330" s="5" t="s">
        <v>2919</v>
      </c>
    </row>
    <row r="331" spans="1:10">
      <c r="A331" s="5">
        <v>330</v>
      </c>
      <c r="B331" s="5" t="s">
        <v>1443</v>
      </c>
      <c r="C331" s="5" t="s">
        <v>169</v>
      </c>
      <c r="D331" s="5" t="s">
        <v>2657</v>
      </c>
      <c r="E331" s="5" t="s">
        <v>2658</v>
      </c>
      <c r="F331" s="5" t="s">
        <v>2659</v>
      </c>
      <c r="G331" s="5" t="s">
        <v>1456</v>
      </c>
      <c r="J331" s="5" t="s">
        <v>2919</v>
      </c>
    </row>
    <row r="332" spans="1:10">
      <c r="A332" s="5">
        <v>331</v>
      </c>
      <c r="B332" s="5" t="s">
        <v>1443</v>
      </c>
      <c r="C332" s="5" t="s">
        <v>169</v>
      </c>
      <c r="D332" s="5" t="s">
        <v>2660</v>
      </c>
      <c r="E332" s="5" t="s">
        <v>2661</v>
      </c>
      <c r="F332" s="5" t="s">
        <v>2662</v>
      </c>
      <c r="G332" s="5" t="s">
        <v>1460</v>
      </c>
      <c r="H332" s="5" t="s">
        <v>2663</v>
      </c>
      <c r="J332" s="5" t="s">
        <v>2919</v>
      </c>
    </row>
    <row r="333" spans="1:10">
      <c r="A333" s="5">
        <v>332</v>
      </c>
      <c r="B333" s="5" t="s">
        <v>1443</v>
      </c>
      <c r="C333" s="5" t="s">
        <v>169</v>
      </c>
      <c r="D333" s="5" t="s">
        <v>2950</v>
      </c>
      <c r="E333" s="5" t="s">
        <v>2966</v>
      </c>
      <c r="F333" s="5" t="s">
        <v>2951</v>
      </c>
      <c r="G333" s="5" t="s">
        <v>1456</v>
      </c>
      <c r="J333" s="5" t="s">
        <v>2919</v>
      </c>
    </row>
    <row r="334" spans="1:10">
      <c r="A334" s="5">
        <v>333</v>
      </c>
      <c r="B334" s="5" t="s">
        <v>1443</v>
      </c>
      <c r="C334" s="5" t="s">
        <v>169</v>
      </c>
      <c r="D334" s="5" t="s">
        <v>2664</v>
      </c>
      <c r="E334" s="5" t="s">
        <v>2665</v>
      </c>
      <c r="F334" s="5" t="s">
        <v>2666</v>
      </c>
      <c r="G334" s="5" t="s">
        <v>1512</v>
      </c>
      <c r="H334" s="5" t="s">
        <v>2667</v>
      </c>
      <c r="J334" s="5" t="s">
        <v>2919</v>
      </c>
    </row>
    <row r="335" spans="1:10">
      <c r="A335" s="5">
        <v>334</v>
      </c>
      <c r="B335" s="5" t="s">
        <v>1443</v>
      </c>
      <c r="C335" s="5" t="s">
        <v>169</v>
      </c>
      <c r="D335" s="5" t="s">
        <v>2668</v>
      </c>
      <c r="E335" s="5" t="s">
        <v>2669</v>
      </c>
      <c r="F335" s="5" t="s">
        <v>2670</v>
      </c>
      <c r="G335" s="5" t="s">
        <v>1550</v>
      </c>
      <c r="H335" s="5" t="s">
        <v>2671</v>
      </c>
      <c r="J335" s="5" t="s">
        <v>2919</v>
      </c>
    </row>
    <row r="336" spans="1:10">
      <c r="A336" s="5">
        <v>335</v>
      </c>
      <c r="B336" s="5" t="s">
        <v>1443</v>
      </c>
      <c r="C336" s="5" t="s">
        <v>169</v>
      </c>
      <c r="D336" s="5" t="s">
        <v>2672</v>
      </c>
      <c r="E336" s="5" t="s">
        <v>2673</v>
      </c>
      <c r="F336" s="5" t="s">
        <v>2674</v>
      </c>
      <c r="G336" s="5" t="s">
        <v>1567</v>
      </c>
      <c r="J336" s="5" t="s">
        <v>2919</v>
      </c>
    </row>
    <row r="337" spans="1:10">
      <c r="A337" s="5">
        <v>336</v>
      </c>
      <c r="B337" s="5" t="s">
        <v>1443</v>
      </c>
      <c r="C337" s="5" t="s">
        <v>169</v>
      </c>
      <c r="D337" s="5" t="s">
        <v>2675</v>
      </c>
      <c r="E337" s="5" t="s">
        <v>2676</v>
      </c>
      <c r="F337" s="5" t="s">
        <v>2677</v>
      </c>
      <c r="G337" s="5" t="s">
        <v>1460</v>
      </c>
      <c r="J337" s="5" t="s">
        <v>2919</v>
      </c>
    </row>
    <row r="338" spans="1:10">
      <c r="A338" s="5">
        <v>337</v>
      </c>
      <c r="B338" s="5" t="s">
        <v>1443</v>
      </c>
      <c r="C338" s="5" t="s">
        <v>169</v>
      </c>
      <c r="D338" s="5" t="s">
        <v>2678</v>
      </c>
      <c r="E338" s="5" t="s">
        <v>2679</v>
      </c>
      <c r="F338" s="5" t="s">
        <v>2680</v>
      </c>
      <c r="G338" s="5" t="s">
        <v>1465</v>
      </c>
      <c r="H338" s="5" t="s">
        <v>2378</v>
      </c>
      <c r="J338" s="5" t="s">
        <v>2919</v>
      </c>
    </row>
    <row r="339" spans="1:10">
      <c r="A339" s="5">
        <v>338</v>
      </c>
      <c r="B339" s="5" t="s">
        <v>1443</v>
      </c>
      <c r="C339" s="5" t="s">
        <v>169</v>
      </c>
      <c r="D339" s="5" t="s">
        <v>2681</v>
      </c>
      <c r="E339" s="5" t="s">
        <v>2682</v>
      </c>
      <c r="F339" s="5" t="s">
        <v>2683</v>
      </c>
      <c r="G339" s="5" t="s">
        <v>1474</v>
      </c>
      <c r="H339" s="5" t="s">
        <v>2684</v>
      </c>
      <c r="J339" s="5" t="s">
        <v>2919</v>
      </c>
    </row>
    <row r="340" spans="1:10">
      <c r="A340" s="5">
        <v>339</v>
      </c>
      <c r="B340" s="5" t="s">
        <v>1443</v>
      </c>
      <c r="C340" s="5" t="s">
        <v>169</v>
      </c>
      <c r="D340" s="5" t="s">
        <v>2685</v>
      </c>
      <c r="E340" s="5" t="s">
        <v>2686</v>
      </c>
      <c r="F340" s="5" t="s">
        <v>2687</v>
      </c>
      <c r="G340" s="5" t="s">
        <v>1561</v>
      </c>
      <c r="J340" s="5" t="s">
        <v>2919</v>
      </c>
    </row>
    <row r="341" spans="1:10">
      <c r="A341" s="5">
        <v>340</v>
      </c>
      <c r="B341" s="5" t="s">
        <v>1443</v>
      </c>
      <c r="C341" s="5" t="s">
        <v>169</v>
      </c>
      <c r="D341" s="5" t="s">
        <v>2688</v>
      </c>
      <c r="E341" s="5" t="s">
        <v>2689</v>
      </c>
      <c r="F341" s="5" t="s">
        <v>2690</v>
      </c>
      <c r="G341" s="5" t="s">
        <v>1550</v>
      </c>
      <c r="H341" s="5" t="s">
        <v>2058</v>
      </c>
      <c r="J341" s="5" t="s">
        <v>2919</v>
      </c>
    </row>
    <row r="342" spans="1:10">
      <c r="A342" s="5">
        <v>341</v>
      </c>
      <c r="B342" s="5" t="s">
        <v>1443</v>
      </c>
      <c r="C342" s="5" t="s">
        <v>169</v>
      </c>
      <c r="D342" s="5" t="s">
        <v>2691</v>
      </c>
      <c r="E342" s="5" t="s">
        <v>2692</v>
      </c>
      <c r="F342" s="5" t="s">
        <v>2693</v>
      </c>
      <c r="G342" s="5" t="s">
        <v>1474</v>
      </c>
      <c r="H342" s="5" t="s">
        <v>2058</v>
      </c>
      <c r="J342" s="5" t="s">
        <v>2919</v>
      </c>
    </row>
    <row r="343" spans="1:10">
      <c r="A343" s="5">
        <v>342</v>
      </c>
      <c r="B343" s="5" t="s">
        <v>1443</v>
      </c>
      <c r="C343" s="5" t="s">
        <v>169</v>
      </c>
      <c r="D343" s="5" t="s">
        <v>2694</v>
      </c>
      <c r="E343" s="5" t="s">
        <v>2695</v>
      </c>
      <c r="F343" s="5" t="s">
        <v>2696</v>
      </c>
      <c r="G343" s="5" t="s">
        <v>1465</v>
      </c>
      <c r="H343" s="5" t="s">
        <v>1692</v>
      </c>
      <c r="J343" s="5" t="s">
        <v>2919</v>
      </c>
    </row>
    <row r="344" spans="1:10">
      <c r="A344" s="5">
        <v>343</v>
      </c>
      <c r="B344" s="5" t="s">
        <v>1443</v>
      </c>
      <c r="C344" s="5" t="s">
        <v>169</v>
      </c>
      <c r="D344" s="5" t="s">
        <v>2697</v>
      </c>
      <c r="E344" s="5" t="s">
        <v>2698</v>
      </c>
      <c r="F344" s="5" t="s">
        <v>2699</v>
      </c>
      <c r="G344" s="5" t="s">
        <v>2700</v>
      </c>
      <c r="J344" s="5" t="s">
        <v>2919</v>
      </c>
    </row>
    <row r="345" spans="1:10">
      <c r="A345" s="5">
        <v>344</v>
      </c>
      <c r="B345" s="5" t="s">
        <v>1443</v>
      </c>
      <c r="C345" s="5" t="s">
        <v>169</v>
      </c>
      <c r="D345" s="5" t="s">
        <v>2701</v>
      </c>
      <c r="E345" s="5" t="s">
        <v>2702</v>
      </c>
      <c r="F345" s="5" t="s">
        <v>2703</v>
      </c>
      <c r="G345" s="5" t="s">
        <v>1545</v>
      </c>
      <c r="J345" s="5" t="s">
        <v>2919</v>
      </c>
    </row>
    <row r="346" spans="1:10">
      <c r="A346" s="5">
        <v>345</v>
      </c>
      <c r="B346" s="5" t="s">
        <v>1443</v>
      </c>
      <c r="C346" s="5" t="s">
        <v>169</v>
      </c>
      <c r="D346" s="5" t="s">
        <v>3006</v>
      </c>
      <c r="E346" s="5" t="s">
        <v>3007</v>
      </c>
      <c r="F346" s="5" t="s">
        <v>3008</v>
      </c>
      <c r="G346" s="5" t="s">
        <v>1474</v>
      </c>
      <c r="H346" s="5" t="s">
        <v>3009</v>
      </c>
      <c r="J346" s="5" t="s">
        <v>2919</v>
      </c>
    </row>
    <row r="347" spans="1:10">
      <c r="A347" s="5">
        <v>346</v>
      </c>
      <c r="B347" s="5" t="s">
        <v>1443</v>
      </c>
      <c r="C347" s="5" t="s">
        <v>169</v>
      </c>
      <c r="D347" s="5" t="s">
        <v>2704</v>
      </c>
      <c r="E347" s="5" t="s">
        <v>2705</v>
      </c>
      <c r="F347" s="5" t="s">
        <v>2706</v>
      </c>
      <c r="G347" s="5" t="s">
        <v>1550</v>
      </c>
      <c r="H347" s="5" t="s">
        <v>2707</v>
      </c>
      <c r="J347" s="5" t="s">
        <v>2919</v>
      </c>
    </row>
    <row r="348" spans="1:10">
      <c r="A348" s="5">
        <v>347</v>
      </c>
      <c r="B348" s="5" t="s">
        <v>1443</v>
      </c>
      <c r="C348" s="5" t="s">
        <v>169</v>
      </c>
      <c r="D348" s="5" t="s">
        <v>2708</v>
      </c>
      <c r="E348" s="5" t="s">
        <v>2709</v>
      </c>
      <c r="F348" s="5" t="s">
        <v>2710</v>
      </c>
      <c r="G348" s="5" t="s">
        <v>1659</v>
      </c>
      <c r="H348" s="5" t="s">
        <v>2711</v>
      </c>
      <c r="J348" s="5" t="s">
        <v>2919</v>
      </c>
    </row>
    <row r="349" spans="1:10">
      <c r="A349" s="5">
        <v>348</v>
      </c>
      <c r="B349" s="5" t="s">
        <v>1443</v>
      </c>
      <c r="C349" s="5" t="s">
        <v>169</v>
      </c>
      <c r="D349" s="5" t="s">
        <v>3010</v>
      </c>
      <c r="E349" s="5" t="s">
        <v>3011</v>
      </c>
      <c r="F349" s="5" t="s">
        <v>3012</v>
      </c>
      <c r="G349" s="5" t="s">
        <v>1691</v>
      </c>
      <c r="H349" s="5" t="s">
        <v>3013</v>
      </c>
      <c r="J349" s="5" t="s">
        <v>2919</v>
      </c>
    </row>
    <row r="350" spans="1:10">
      <c r="A350" s="5">
        <v>349</v>
      </c>
      <c r="B350" s="5" t="s">
        <v>1443</v>
      </c>
      <c r="C350" s="5" t="s">
        <v>169</v>
      </c>
      <c r="D350" s="5" t="s">
        <v>2712</v>
      </c>
      <c r="E350" s="5" t="s">
        <v>2713</v>
      </c>
      <c r="F350" s="5" t="s">
        <v>2714</v>
      </c>
      <c r="G350" s="5" t="s">
        <v>1659</v>
      </c>
      <c r="J350" s="5" t="s">
        <v>2919</v>
      </c>
    </row>
    <row r="351" spans="1:10">
      <c r="A351" s="5">
        <v>350</v>
      </c>
      <c r="B351" s="5" t="s">
        <v>1443</v>
      </c>
      <c r="C351" s="5" t="s">
        <v>169</v>
      </c>
      <c r="D351" s="5" t="s">
        <v>3014</v>
      </c>
      <c r="E351" s="5" t="s">
        <v>3015</v>
      </c>
      <c r="F351" s="5" t="s">
        <v>3016</v>
      </c>
      <c r="G351" s="5" t="s">
        <v>1567</v>
      </c>
      <c r="J351" s="5" t="s">
        <v>2919</v>
      </c>
    </row>
    <row r="352" spans="1:10">
      <c r="A352" s="5">
        <v>351</v>
      </c>
      <c r="B352" s="5" t="s">
        <v>1443</v>
      </c>
      <c r="C352" s="5" t="s">
        <v>169</v>
      </c>
      <c r="D352" s="5" t="s">
        <v>3017</v>
      </c>
      <c r="E352" s="5" t="s">
        <v>3018</v>
      </c>
      <c r="F352" s="5" t="s">
        <v>3019</v>
      </c>
      <c r="G352" s="5" t="s">
        <v>1545</v>
      </c>
      <c r="H352" s="5" t="s">
        <v>3020</v>
      </c>
      <c r="J352" s="5" t="s">
        <v>2919</v>
      </c>
    </row>
    <row r="353" spans="1:10">
      <c r="A353" s="5">
        <v>352</v>
      </c>
      <c r="B353" s="5" t="s">
        <v>1443</v>
      </c>
      <c r="C353" s="5" t="s">
        <v>169</v>
      </c>
      <c r="D353" s="5" t="s">
        <v>3021</v>
      </c>
      <c r="E353" s="5" t="s">
        <v>3022</v>
      </c>
      <c r="F353" s="5" t="s">
        <v>3023</v>
      </c>
      <c r="G353" s="5" t="s">
        <v>3024</v>
      </c>
      <c r="J353" s="5" t="s">
        <v>2919</v>
      </c>
    </row>
    <row r="354" spans="1:10">
      <c r="A354" s="5">
        <v>353</v>
      </c>
      <c r="B354" s="5" t="s">
        <v>1443</v>
      </c>
      <c r="C354" s="5" t="s">
        <v>169</v>
      </c>
      <c r="D354" s="5" t="s">
        <v>2715</v>
      </c>
      <c r="E354" s="5" t="s">
        <v>2716</v>
      </c>
      <c r="F354" s="5" t="s">
        <v>2717</v>
      </c>
      <c r="G354" s="5" t="s">
        <v>1561</v>
      </c>
      <c r="J354" s="5" t="s">
        <v>2919</v>
      </c>
    </row>
    <row r="355" spans="1:10">
      <c r="A355" s="5">
        <v>354</v>
      </c>
      <c r="B355" s="5" t="s">
        <v>1443</v>
      </c>
      <c r="C355" s="5" t="s">
        <v>169</v>
      </c>
      <c r="D355" s="5" t="s">
        <v>2718</v>
      </c>
      <c r="E355" s="5" t="s">
        <v>2719</v>
      </c>
      <c r="F355" s="5" t="s">
        <v>2720</v>
      </c>
      <c r="G355" s="5" t="s">
        <v>1704</v>
      </c>
      <c r="H355" s="5" t="s">
        <v>2721</v>
      </c>
      <c r="J355" s="5" t="s">
        <v>2919</v>
      </c>
    </row>
    <row r="356" spans="1:10">
      <c r="A356" s="5">
        <v>355</v>
      </c>
      <c r="B356" s="5" t="s">
        <v>1443</v>
      </c>
      <c r="C356" s="5" t="s">
        <v>169</v>
      </c>
      <c r="D356" s="5" t="s">
        <v>2722</v>
      </c>
      <c r="E356" s="5" t="s">
        <v>2723</v>
      </c>
      <c r="F356" s="5" t="s">
        <v>2724</v>
      </c>
      <c r="G356" s="5" t="s">
        <v>1474</v>
      </c>
      <c r="H356" s="5" t="s">
        <v>2725</v>
      </c>
      <c r="J356" s="5" t="s">
        <v>2919</v>
      </c>
    </row>
    <row r="357" spans="1:10">
      <c r="A357" s="5">
        <v>356</v>
      </c>
      <c r="B357" s="5" t="s">
        <v>1443</v>
      </c>
      <c r="C357" s="5" t="s">
        <v>169</v>
      </c>
      <c r="D357" s="5" t="s">
        <v>2726</v>
      </c>
      <c r="E357" s="5" t="s">
        <v>2727</v>
      </c>
      <c r="F357" s="5" t="s">
        <v>2728</v>
      </c>
      <c r="G357" s="5" t="s">
        <v>1561</v>
      </c>
      <c r="J357" s="5" t="s">
        <v>2919</v>
      </c>
    </row>
    <row r="358" spans="1:10">
      <c r="A358" s="5">
        <v>357</v>
      </c>
      <c r="B358" s="5" t="s">
        <v>1443</v>
      </c>
      <c r="C358" s="5" t="s">
        <v>169</v>
      </c>
      <c r="D358" s="5" t="s">
        <v>2729</v>
      </c>
      <c r="E358" s="5" t="s">
        <v>2730</v>
      </c>
      <c r="F358" s="5" t="s">
        <v>2731</v>
      </c>
      <c r="G358" s="5" t="s">
        <v>1545</v>
      </c>
      <c r="H358" s="5" t="s">
        <v>2732</v>
      </c>
      <c r="J358" s="5" t="s">
        <v>2919</v>
      </c>
    </row>
    <row r="359" spans="1:10">
      <c r="A359" s="5">
        <v>358</v>
      </c>
      <c r="B359" s="5" t="s">
        <v>1443</v>
      </c>
      <c r="C359" s="5" t="s">
        <v>169</v>
      </c>
      <c r="D359" s="5" t="s">
        <v>3025</v>
      </c>
      <c r="E359" s="5" t="s">
        <v>3026</v>
      </c>
      <c r="F359" s="5" t="s">
        <v>3027</v>
      </c>
      <c r="G359" s="5" t="s">
        <v>1561</v>
      </c>
      <c r="J359" s="5" t="s">
        <v>2919</v>
      </c>
    </row>
    <row r="360" spans="1:10">
      <c r="A360" s="5">
        <v>359</v>
      </c>
      <c r="B360" s="5" t="s">
        <v>1443</v>
      </c>
      <c r="C360" s="5" t="s">
        <v>169</v>
      </c>
      <c r="D360" s="5" t="s">
        <v>2733</v>
      </c>
      <c r="E360" s="5" t="s">
        <v>2734</v>
      </c>
      <c r="F360" s="5" t="s">
        <v>2735</v>
      </c>
      <c r="G360" s="5" t="s">
        <v>1550</v>
      </c>
      <c r="H360" s="5" t="s">
        <v>2736</v>
      </c>
      <c r="J360" s="5" t="s">
        <v>2919</v>
      </c>
    </row>
    <row r="361" spans="1:10">
      <c r="A361" s="5">
        <v>360</v>
      </c>
      <c r="B361" s="5" t="s">
        <v>1443</v>
      </c>
      <c r="C361" s="5" t="s">
        <v>169</v>
      </c>
      <c r="D361" s="5" t="s">
        <v>2737</v>
      </c>
      <c r="E361" s="5" t="s">
        <v>2738</v>
      </c>
      <c r="F361" s="5" t="s">
        <v>2739</v>
      </c>
      <c r="G361" s="5" t="s">
        <v>1561</v>
      </c>
      <c r="H361" s="5" t="s">
        <v>2740</v>
      </c>
      <c r="J361" s="5" t="s">
        <v>2919</v>
      </c>
    </row>
    <row r="362" spans="1:10">
      <c r="A362" s="5">
        <v>361</v>
      </c>
      <c r="B362" s="5" t="s">
        <v>1443</v>
      </c>
      <c r="C362" s="5" t="s">
        <v>169</v>
      </c>
      <c r="D362" s="5" t="s">
        <v>3028</v>
      </c>
      <c r="E362" s="5" t="s">
        <v>3029</v>
      </c>
      <c r="F362" s="5" t="s">
        <v>3030</v>
      </c>
      <c r="G362" s="5" t="s">
        <v>1460</v>
      </c>
      <c r="J362" s="5" t="s">
        <v>2919</v>
      </c>
    </row>
    <row r="363" spans="1:10">
      <c r="A363" s="5">
        <v>362</v>
      </c>
      <c r="B363" s="5" t="s">
        <v>1443</v>
      </c>
      <c r="C363" s="5" t="s">
        <v>169</v>
      </c>
      <c r="D363" s="5" t="s">
        <v>2741</v>
      </c>
      <c r="E363" s="5" t="s">
        <v>2742</v>
      </c>
      <c r="F363" s="5" t="s">
        <v>2743</v>
      </c>
      <c r="G363" s="5" t="s">
        <v>1794</v>
      </c>
      <c r="H363" s="5" t="s">
        <v>1795</v>
      </c>
      <c r="J363" s="5" t="s">
        <v>2919</v>
      </c>
    </row>
    <row r="364" spans="1:10">
      <c r="A364" s="5">
        <v>363</v>
      </c>
      <c r="B364" s="5" t="s">
        <v>1443</v>
      </c>
      <c r="C364" s="5" t="s">
        <v>169</v>
      </c>
      <c r="D364" s="5" t="s">
        <v>2744</v>
      </c>
      <c r="E364" s="5" t="s">
        <v>2745</v>
      </c>
      <c r="F364" s="5" t="s">
        <v>2746</v>
      </c>
      <c r="G364" s="5" t="s">
        <v>1561</v>
      </c>
      <c r="H364" s="5" t="s">
        <v>2747</v>
      </c>
      <c r="J364" s="5" t="s">
        <v>2919</v>
      </c>
    </row>
    <row r="365" spans="1:10">
      <c r="A365" s="5">
        <v>364</v>
      </c>
      <c r="B365" s="5" t="s">
        <v>1443</v>
      </c>
      <c r="C365" s="5" t="s">
        <v>169</v>
      </c>
      <c r="D365" s="5" t="s">
        <v>2748</v>
      </c>
      <c r="E365" s="5" t="s">
        <v>2749</v>
      </c>
      <c r="F365" s="5" t="s">
        <v>2750</v>
      </c>
      <c r="G365" s="5" t="s">
        <v>1456</v>
      </c>
      <c r="H365" s="5" t="s">
        <v>2751</v>
      </c>
      <c r="J365" s="5" t="s">
        <v>2919</v>
      </c>
    </row>
    <row r="366" spans="1:10">
      <c r="A366" s="5">
        <v>365</v>
      </c>
      <c r="B366" s="5" t="s">
        <v>1443</v>
      </c>
      <c r="C366" s="5" t="s">
        <v>169</v>
      </c>
      <c r="D366" s="5" t="s">
        <v>2752</v>
      </c>
      <c r="E366" s="5" t="s">
        <v>2753</v>
      </c>
      <c r="F366" s="5" t="s">
        <v>2754</v>
      </c>
      <c r="G366" s="5" t="s">
        <v>1465</v>
      </c>
      <c r="H366" s="5" t="s">
        <v>2755</v>
      </c>
      <c r="J366" s="5" t="s">
        <v>2919</v>
      </c>
    </row>
    <row r="367" spans="1:10">
      <c r="A367" s="5">
        <v>366</v>
      </c>
      <c r="B367" s="5" t="s">
        <v>1443</v>
      </c>
      <c r="C367" s="5" t="s">
        <v>169</v>
      </c>
      <c r="D367" s="5" t="s">
        <v>2756</v>
      </c>
      <c r="E367" s="5" t="s">
        <v>2757</v>
      </c>
      <c r="F367" s="5" t="s">
        <v>2758</v>
      </c>
      <c r="G367" s="5" t="s">
        <v>1456</v>
      </c>
      <c r="J367" s="5" t="s">
        <v>2919</v>
      </c>
    </row>
    <row r="368" spans="1:10">
      <c r="A368" s="5">
        <v>367</v>
      </c>
      <c r="B368" s="5" t="s">
        <v>1443</v>
      </c>
      <c r="C368" s="5" t="s">
        <v>169</v>
      </c>
      <c r="D368" s="5" t="s">
        <v>2759</v>
      </c>
      <c r="E368" s="5" t="s">
        <v>2760</v>
      </c>
      <c r="F368" s="5" t="s">
        <v>2761</v>
      </c>
      <c r="G368" s="5" t="s">
        <v>1659</v>
      </c>
      <c r="J368" s="5" t="s">
        <v>2919</v>
      </c>
    </row>
    <row r="369" spans="1:10">
      <c r="A369" s="5">
        <v>368</v>
      </c>
      <c r="B369" s="5" t="s">
        <v>1443</v>
      </c>
      <c r="C369" s="5" t="s">
        <v>169</v>
      </c>
      <c r="D369" s="5" t="s">
        <v>2762</v>
      </c>
      <c r="E369" s="5" t="s">
        <v>2763</v>
      </c>
      <c r="F369" s="5" t="s">
        <v>2764</v>
      </c>
      <c r="G369" s="5" t="s">
        <v>1465</v>
      </c>
      <c r="J369" s="5" t="s">
        <v>2919</v>
      </c>
    </row>
    <row r="370" spans="1:10">
      <c r="A370" s="5">
        <v>369</v>
      </c>
      <c r="B370" s="5" t="s">
        <v>1443</v>
      </c>
      <c r="C370" s="5" t="s">
        <v>169</v>
      </c>
      <c r="D370" s="5" t="s">
        <v>2765</v>
      </c>
      <c r="E370" s="5" t="s">
        <v>2766</v>
      </c>
      <c r="F370" s="5" t="s">
        <v>2767</v>
      </c>
      <c r="G370" s="5" t="s">
        <v>1545</v>
      </c>
      <c r="H370" s="5" t="s">
        <v>2768</v>
      </c>
      <c r="J370" s="5" t="s">
        <v>2919</v>
      </c>
    </row>
    <row r="371" spans="1:10">
      <c r="A371" s="5">
        <v>370</v>
      </c>
      <c r="B371" s="5" t="s">
        <v>1443</v>
      </c>
      <c r="C371" s="5" t="s">
        <v>169</v>
      </c>
      <c r="D371" s="5" t="s">
        <v>2769</v>
      </c>
      <c r="E371" s="5" t="s">
        <v>2770</v>
      </c>
      <c r="F371" s="5" t="s">
        <v>2771</v>
      </c>
      <c r="G371" s="5" t="s">
        <v>1474</v>
      </c>
      <c r="J371" s="5" t="s">
        <v>2919</v>
      </c>
    </row>
    <row r="372" spans="1:10">
      <c r="A372" s="5">
        <v>371</v>
      </c>
      <c r="B372" s="5" t="s">
        <v>1443</v>
      </c>
      <c r="C372" s="5" t="s">
        <v>169</v>
      </c>
      <c r="D372" s="5" t="s">
        <v>2772</v>
      </c>
      <c r="E372" s="5" t="s">
        <v>2773</v>
      </c>
      <c r="F372" s="5" t="s">
        <v>2774</v>
      </c>
      <c r="G372" s="5" t="s">
        <v>1741</v>
      </c>
      <c r="H372" s="5" t="s">
        <v>2775</v>
      </c>
      <c r="J372" s="5" t="s">
        <v>2919</v>
      </c>
    </row>
    <row r="373" spans="1:10">
      <c r="A373" s="5">
        <v>372</v>
      </c>
      <c r="B373" s="5" t="s">
        <v>1443</v>
      </c>
      <c r="C373" s="5" t="s">
        <v>169</v>
      </c>
      <c r="D373" s="5" t="s">
        <v>2776</v>
      </c>
      <c r="E373" s="5" t="s">
        <v>2777</v>
      </c>
      <c r="F373" s="5" t="s">
        <v>2778</v>
      </c>
      <c r="G373" s="5" t="s">
        <v>1460</v>
      </c>
      <c r="J373" s="5" t="s">
        <v>2919</v>
      </c>
    </row>
    <row r="374" spans="1:10">
      <c r="A374" s="5">
        <v>373</v>
      </c>
      <c r="B374" s="5" t="s">
        <v>1443</v>
      </c>
      <c r="C374" s="5" t="s">
        <v>169</v>
      </c>
      <c r="D374" s="5" t="s">
        <v>2779</v>
      </c>
      <c r="E374" s="5" t="s">
        <v>2780</v>
      </c>
      <c r="F374" s="5" t="s">
        <v>2781</v>
      </c>
      <c r="G374" s="5" t="s">
        <v>1567</v>
      </c>
      <c r="J374" s="5" t="s">
        <v>2919</v>
      </c>
    </row>
    <row r="375" spans="1:10">
      <c r="A375" s="5">
        <v>374</v>
      </c>
      <c r="B375" s="5" t="s">
        <v>1443</v>
      </c>
      <c r="C375" s="5" t="s">
        <v>169</v>
      </c>
      <c r="D375" s="5" t="s">
        <v>2782</v>
      </c>
      <c r="E375" s="5" t="s">
        <v>2783</v>
      </c>
      <c r="F375" s="5" t="s">
        <v>2784</v>
      </c>
      <c r="G375" s="5" t="s">
        <v>2785</v>
      </c>
      <c r="J375" s="5" t="s">
        <v>2919</v>
      </c>
    </row>
    <row r="376" spans="1:10">
      <c r="A376" s="5">
        <v>375</v>
      </c>
      <c r="B376" s="5" t="s">
        <v>1443</v>
      </c>
      <c r="C376" s="5" t="s">
        <v>169</v>
      </c>
      <c r="D376" s="5" t="s">
        <v>2786</v>
      </c>
      <c r="E376" s="5" t="s">
        <v>2787</v>
      </c>
      <c r="F376" s="5" t="s">
        <v>2788</v>
      </c>
      <c r="G376" s="5" t="s">
        <v>1567</v>
      </c>
      <c r="H376" s="5" t="s">
        <v>2789</v>
      </c>
      <c r="J376" s="5" t="s">
        <v>2919</v>
      </c>
    </row>
    <row r="377" spans="1:10">
      <c r="A377" s="5">
        <v>376</v>
      </c>
      <c r="B377" s="5" t="s">
        <v>1443</v>
      </c>
      <c r="C377" s="5" t="s">
        <v>169</v>
      </c>
      <c r="D377" s="5" t="s">
        <v>2790</v>
      </c>
      <c r="E377" s="5" t="s">
        <v>2791</v>
      </c>
      <c r="F377" s="5" t="s">
        <v>2792</v>
      </c>
      <c r="G377" s="5" t="s">
        <v>1741</v>
      </c>
      <c r="H377" s="5" t="s">
        <v>2793</v>
      </c>
      <c r="J377" s="5" t="s">
        <v>2919</v>
      </c>
    </row>
    <row r="378" spans="1:10">
      <c r="A378" s="5">
        <v>377</v>
      </c>
      <c r="B378" s="5" t="s">
        <v>1443</v>
      </c>
      <c r="C378" s="5" t="s">
        <v>169</v>
      </c>
      <c r="D378" s="5" t="s">
        <v>2794</v>
      </c>
      <c r="E378" s="5" t="s">
        <v>2795</v>
      </c>
      <c r="F378" s="5" t="s">
        <v>2796</v>
      </c>
      <c r="G378" s="5" t="s">
        <v>1550</v>
      </c>
      <c r="J378" s="5" t="s">
        <v>2919</v>
      </c>
    </row>
    <row r="379" spans="1:10">
      <c r="A379" s="5">
        <v>378</v>
      </c>
      <c r="B379" s="5" t="s">
        <v>1443</v>
      </c>
      <c r="C379" s="5" t="s">
        <v>169</v>
      </c>
      <c r="D379" s="5" t="s">
        <v>3031</v>
      </c>
      <c r="E379" s="5" t="s">
        <v>3032</v>
      </c>
      <c r="F379" s="5" t="s">
        <v>3033</v>
      </c>
      <c r="G379" s="5" t="s">
        <v>1474</v>
      </c>
      <c r="J379" s="5" t="s">
        <v>2919</v>
      </c>
    </row>
    <row r="380" spans="1:10">
      <c r="A380" s="5">
        <v>379</v>
      </c>
      <c r="B380" s="5" t="s">
        <v>1443</v>
      </c>
      <c r="C380" s="5" t="s">
        <v>169</v>
      </c>
      <c r="D380" s="5" t="s">
        <v>2797</v>
      </c>
      <c r="E380" s="5" t="s">
        <v>2798</v>
      </c>
      <c r="F380" s="5" t="s">
        <v>2799</v>
      </c>
      <c r="G380" s="5" t="s">
        <v>1474</v>
      </c>
      <c r="H380" s="5" t="s">
        <v>2800</v>
      </c>
      <c r="J380" s="5" t="s">
        <v>2919</v>
      </c>
    </row>
    <row r="381" spans="1:10">
      <c r="A381" s="5">
        <v>380</v>
      </c>
      <c r="B381" s="5" t="s">
        <v>1443</v>
      </c>
      <c r="C381" s="5" t="s">
        <v>169</v>
      </c>
      <c r="D381" s="5" t="s">
        <v>2801</v>
      </c>
      <c r="E381" s="5" t="s">
        <v>2802</v>
      </c>
      <c r="F381" s="5" t="s">
        <v>2803</v>
      </c>
      <c r="G381" s="5" t="s">
        <v>1512</v>
      </c>
      <c r="H381" s="5" t="s">
        <v>2804</v>
      </c>
      <c r="J381" s="5" t="s">
        <v>2919</v>
      </c>
    </row>
    <row r="382" spans="1:10">
      <c r="A382" s="5">
        <v>381</v>
      </c>
      <c r="B382" s="5" t="s">
        <v>1443</v>
      </c>
      <c r="C382" s="5" t="s">
        <v>169</v>
      </c>
      <c r="D382" s="5" t="s">
        <v>2805</v>
      </c>
      <c r="E382" s="5" t="s">
        <v>2806</v>
      </c>
      <c r="F382" s="5" t="s">
        <v>2807</v>
      </c>
      <c r="G382" s="5" t="s">
        <v>1532</v>
      </c>
      <c r="H382" s="5" t="s">
        <v>2808</v>
      </c>
      <c r="J382" s="5" t="s">
        <v>2919</v>
      </c>
    </row>
    <row r="383" spans="1:10">
      <c r="A383" s="5">
        <v>382</v>
      </c>
      <c r="B383" s="5" t="s">
        <v>1443</v>
      </c>
      <c r="C383" s="5" t="s">
        <v>169</v>
      </c>
      <c r="D383" s="5" t="s">
        <v>2809</v>
      </c>
      <c r="E383" s="5" t="s">
        <v>2810</v>
      </c>
      <c r="F383" s="5" t="s">
        <v>2811</v>
      </c>
      <c r="G383" s="5" t="s">
        <v>2812</v>
      </c>
      <c r="H383" s="5" t="s">
        <v>2813</v>
      </c>
      <c r="J383" s="5" t="s">
        <v>2919</v>
      </c>
    </row>
    <row r="384" spans="1:10">
      <c r="A384" s="5">
        <v>383</v>
      </c>
      <c r="B384" s="5" t="s">
        <v>1443</v>
      </c>
      <c r="C384" s="5" t="s">
        <v>169</v>
      </c>
      <c r="D384" s="5" t="s">
        <v>2818</v>
      </c>
      <c r="E384" s="5" t="s">
        <v>3034</v>
      </c>
      <c r="F384" s="5" t="s">
        <v>2815</v>
      </c>
      <c r="G384" s="5" t="s">
        <v>2819</v>
      </c>
      <c r="J384" s="5" t="s">
        <v>2919</v>
      </c>
    </row>
    <row r="385" spans="1:10">
      <c r="A385" s="5">
        <v>384</v>
      </c>
      <c r="B385" s="5" t="s">
        <v>1443</v>
      </c>
      <c r="C385" s="5" t="s">
        <v>169</v>
      </c>
      <c r="D385" s="5" t="s">
        <v>2814</v>
      </c>
      <c r="E385" s="5" t="s">
        <v>3034</v>
      </c>
      <c r="F385" s="5" t="s">
        <v>2815</v>
      </c>
      <c r="G385" s="5" t="s">
        <v>2816</v>
      </c>
      <c r="H385" s="5" t="s">
        <v>2817</v>
      </c>
      <c r="J385" s="5" t="s">
        <v>2919</v>
      </c>
    </row>
    <row r="386" spans="1:10">
      <c r="A386" s="5">
        <v>385</v>
      </c>
      <c r="B386" s="5" t="s">
        <v>1443</v>
      </c>
      <c r="C386" s="5" t="s">
        <v>169</v>
      </c>
      <c r="D386" s="5" t="s">
        <v>2820</v>
      </c>
      <c r="E386" s="5" t="s">
        <v>2821</v>
      </c>
      <c r="F386" s="5" t="s">
        <v>2822</v>
      </c>
      <c r="G386" s="5" t="s">
        <v>1550</v>
      </c>
      <c r="H386" s="5" t="s">
        <v>2823</v>
      </c>
      <c r="J386" s="5" t="s">
        <v>2919</v>
      </c>
    </row>
    <row r="387" spans="1:10">
      <c r="A387" s="5">
        <v>386</v>
      </c>
      <c r="B387" s="5" t="s">
        <v>1443</v>
      </c>
      <c r="C387" s="5" t="s">
        <v>169</v>
      </c>
      <c r="D387" s="5" t="s">
        <v>3035</v>
      </c>
      <c r="E387" s="5" t="s">
        <v>3036</v>
      </c>
      <c r="F387" s="5" t="s">
        <v>3037</v>
      </c>
      <c r="G387" s="5" t="s">
        <v>1561</v>
      </c>
      <c r="H387" s="5" t="s">
        <v>1692</v>
      </c>
      <c r="J387" s="5" t="s">
        <v>2919</v>
      </c>
    </row>
    <row r="388" spans="1:10">
      <c r="A388" s="5">
        <v>387</v>
      </c>
      <c r="B388" s="5" t="s">
        <v>1443</v>
      </c>
      <c r="C388" s="5" t="s">
        <v>169</v>
      </c>
      <c r="D388" s="5" t="s">
        <v>2824</v>
      </c>
      <c r="E388" s="5" t="s">
        <v>2825</v>
      </c>
      <c r="F388" s="5" t="s">
        <v>2826</v>
      </c>
      <c r="G388" s="5" t="s">
        <v>2827</v>
      </c>
      <c r="J388" s="5" t="s">
        <v>2919</v>
      </c>
    </row>
    <row r="389" spans="1:10">
      <c r="A389" s="5">
        <v>388</v>
      </c>
      <c r="B389" s="5" t="s">
        <v>1443</v>
      </c>
      <c r="C389" s="5" t="s">
        <v>169</v>
      </c>
      <c r="D389" s="5" t="s">
        <v>2828</v>
      </c>
      <c r="E389" s="5" t="s">
        <v>2829</v>
      </c>
      <c r="F389" s="5" t="s">
        <v>1446</v>
      </c>
      <c r="G389" s="5" t="s">
        <v>2830</v>
      </c>
      <c r="H389" s="5" t="s">
        <v>1452</v>
      </c>
      <c r="J389" s="5" t="s">
        <v>2919</v>
      </c>
    </row>
    <row r="390" spans="1:10">
      <c r="A390" s="5">
        <v>389</v>
      </c>
      <c r="B390" s="5" t="s">
        <v>1443</v>
      </c>
      <c r="C390" s="5" t="s">
        <v>169</v>
      </c>
      <c r="D390" s="5" t="s">
        <v>2831</v>
      </c>
      <c r="E390" s="5" t="s">
        <v>2832</v>
      </c>
      <c r="F390" s="5" t="s">
        <v>2833</v>
      </c>
      <c r="G390" s="5" t="s">
        <v>1578</v>
      </c>
      <c r="H390" s="5" t="s">
        <v>2834</v>
      </c>
      <c r="J390" s="5" t="s">
        <v>2919</v>
      </c>
    </row>
    <row r="391" spans="1:10">
      <c r="A391" s="5">
        <v>390</v>
      </c>
      <c r="B391" s="5" t="s">
        <v>1443</v>
      </c>
      <c r="C391" s="5" t="s">
        <v>169</v>
      </c>
      <c r="D391" s="5" t="s">
        <v>2835</v>
      </c>
      <c r="E391" s="5" t="s">
        <v>2836</v>
      </c>
      <c r="F391" s="5" t="s">
        <v>2837</v>
      </c>
      <c r="G391" s="5" t="s">
        <v>2838</v>
      </c>
      <c r="H391" s="5" t="s">
        <v>1808</v>
      </c>
      <c r="J391" s="5" t="s">
        <v>2919</v>
      </c>
    </row>
    <row r="392" spans="1:10">
      <c r="A392" s="5">
        <v>391</v>
      </c>
      <c r="B392" s="5" t="s">
        <v>1443</v>
      </c>
      <c r="C392" s="5" t="s">
        <v>169</v>
      </c>
      <c r="D392" s="5" t="s">
        <v>2839</v>
      </c>
      <c r="E392" s="5" t="s">
        <v>2840</v>
      </c>
      <c r="F392" s="5" t="s">
        <v>2841</v>
      </c>
      <c r="G392" s="5" t="s">
        <v>1618</v>
      </c>
      <c r="J392" s="5" t="s">
        <v>2919</v>
      </c>
    </row>
    <row r="393" spans="1:10">
      <c r="A393" s="5">
        <v>392</v>
      </c>
      <c r="B393" s="5" t="s">
        <v>1443</v>
      </c>
      <c r="C393" s="5" t="s">
        <v>169</v>
      </c>
      <c r="D393" s="5" t="s">
        <v>2842</v>
      </c>
      <c r="E393" s="5" t="s">
        <v>2843</v>
      </c>
      <c r="F393" s="5" t="s">
        <v>2844</v>
      </c>
      <c r="G393" s="5" t="s">
        <v>1854</v>
      </c>
      <c r="H393" s="5" t="s">
        <v>2845</v>
      </c>
      <c r="J393" s="5" t="s">
        <v>2919</v>
      </c>
    </row>
    <row r="394" spans="1:10">
      <c r="A394" s="5">
        <v>393</v>
      </c>
      <c r="B394" s="5" t="s">
        <v>1443</v>
      </c>
      <c r="C394" s="5" t="s">
        <v>169</v>
      </c>
      <c r="D394" s="5" t="s">
        <v>2846</v>
      </c>
      <c r="E394" s="5" t="s">
        <v>2847</v>
      </c>
      <c r="F394" s="5" t="s">
        <v>2848</v>
      </c>
      <c r="G394" s="5" t="s">
        <v>1456</v>
      </c>
      <c r="H394" s="5" t="s">
        <v>2849</v>
      </c>
      <c r="J394" s="5" t="s">
        <v>2919</v>
      </c>
    </row>
    <row r="395" spans="1:10">
      <c r="A395" s="5">
        <v>394</v>
      </c>
      <c r="B395" s="5" t="s">
        <v>1443</v>
      </c>
      <c r="C395" s="5" t="s">
        <v>169</v>
      </c>
      <c r="D395" s="5" t="s">
        <v>2850</v>
      </c>
      <c r="E395" s="5" t="s">
        <v>2851</v>
      </c>
      <c r="F395" s="5" t="s">
        <v>2852</v>
      </c>
      <c r="G395" s="5" t="s">
        <v>2853</v>
      </c>
      <c r="H395" s="5" t="s">
        <v>2854</v>
      </c>
      <c r="J395" s="5" t="s">
        <v>2919</v>
      </c>
    </row>
    <row r="396" spans="1:10">
      <c r="A396" s="5">
        <v>395</v>
      </c>
      <c r="B396" s="5" t="s">
        <v>1443</v>
      </c>
      <c r="C396" s="5" t="s">
        <v>169</v>
      </c>
      <c r="D396" s="5" t="s">
        <v>2855</v>
      </c>
      <c r="E396" s="5" t="s">
        <v>2856</v>
      </c>
      <c r="F396" s="5" t="s">
        <v>2857</v>
      </c>
      <c r="G396" s="5" t="s">
        <v>1736</v>
      </c>
      <c r="H396" s="5" t="s">
        <v>2858</v>
      </c>
      <c r="J396" s="5" t="s">
        <v>2919</v>
      </c>
    </row>
    <row r="397" spans="1:10">
      <c r="A397" s="5">
        <v>396</v>
      </c>
      <c r="B397" s="5" t="s">
        <v>1443</v>
      </c>
      <c r="C397" s="5" t="s">
        <v>169</v>
      </c>
      <c r="D397" s="5" t="s">
        <v>2859</v>
      </c>
      <c r="E397" s="5" t="s">
        <v>2860</v>
      </c>
      <c r="F397" s="5" t="s">
        <v>2861</v>
      </c>
      <c r="G397" s="5" t="s">
        <v>1567</v>
      </c>
      <c r="H397" s="5" t="s">
        <v>2862</v>
      </c>
      <c r="J397" s="5" t="s">
        <v>2919</v>
      </c>
    </row>
    <row r="398" spans="1:10">
      <c r="A398" s="5">
        <v>397</v>
      </c>
      <c r="B398" s="5" t="s">
        <v>1443</v>
      </c>
      <c r="C398" s="5" t="s">
        <v>169</v>
      </c>
      <c r="D398" s="5" t="s">
        <v>2863</v>
      </c>
      <c r="E398" s="5" t="s">
        <v>2864</v>
      </c>
      <c r="F398" s="5" t="s">
        <v>2865</v>
      </c>
      <c r="G398" s="5" t="s">
        <v>1686</v>
      </c>
      <c r="H398" s="5" t="s">
        <v>2866</v>
      </c>
      <c r="J398" s="5" t="s">
        <v>2919</v>
      </c>
    </row>
    <row r="399" spans="1:10">
      <c r="A399" s="5">
        <v>398</v>
      </c>
      <c r="B399" s="5" t="s">
        <v>1443</v>
      </c>
      <c r="C399" s="5" t="s">
        <v>169</v>
      </c>
      <c r="D399" s="5" t="s">
        <v>2867</v>
      </c>
      <c r="E399" s="5" t="s">
        <v>2868</v>
      </c>
      <c r="F399" s="5" t="s">
        <v>2869</v>
      </c>
      <c r="G399" s="5" t="s">
        <v>1784</v>
      </c>
      <c r="H399" s="5" t="s">
        <v>2870</v>
      </c>
      <c r="J399" s="5" t="s">
        <v>2919</v>
      </c>
    </row>
    <row r="400" spans="1:10">
      <c r="A400" s="5">
        <v>399</v>
      </c>
      <c r="B400" s="5" t="s">
        <v>1443</v>
      </c>
      <c r="C400" s="5" t="s">
        <v>169</v>
      </c>
      <c r="D400" s="5" t="s">
        <v>2871</v>
      </c>
      <c r="E400" s="5" t="s">
        <v>2872</v>
      </c>
      <c r="F400" s="5" t="s">
        <v>2873</v>
      </c>
      <c r="G400" s="5" t="s">
        <v>1460</v>
      </c>
      <c r="H400" s="5" t="s">
        <v>2874</v>
      </c>
      <c r="J400" s="5" t="s">
        <v>2919</v>
      </c>
    </row>
    <row r="401" spans="1:10">
      <c r="A401" s="5">
        <v>400</v>
      </c>
      <c r="B401" s="5" t="s">
        <v>1443</v>
      </c>
      <c r="C401" s="5" t="s">
        <v>169</v>
      </c>
      <c r="D401" s="5" t="s">
        <v>2875</v>
      </c>
      <c r="E401" s="5" t="s">
        <v>2876</v>
      </c>
      <c r="F401" s="5" t="s">
        <v>2877</v>
      </c>
      <c r="G401" s="5" t="s">
        <v>2138</v>
      </c>
      <c r="H401" s="5" t="s">
        <v>2556</v>
      </c>
      <c r="J401" s="5" t="s">
        <v>2919</v>
      </c>
    </row>
    <row r="402" spans="1:10">
      <c r="A402" s="5">
        <v>401</v>
      </c>
      <c r="B402" s="5" t="s">
        <v>1443</v>
      </c>
      <c r="C402" s="5" t="s">
        <v>169</v>
      </c>
      <c r="D402" s="5" t="s">
        <v>2878</v>
      </c>
      <c r="E402" s="5" t="s">
        <v>2879</v>
      </c>
      <c r="F402" s="5" t="s">
        <v>2880</v>
      </c>
      <c r="G402" s="5" t="s">
        <v>1704</v>
      </c>
      <c r="H402" s="5" t="s">
        <v>2881</v>
      </c>
      <c r="J402" s="5" t="s">
        <v>2919</v>
      </c>
    </row>
    <row r="403" spans="1:10">
      <c r="A403" s="5">
        <v>402</v>
      </c>
      <c r="B403" s="5" t="s">
        <v>1443</v>
      </c>
      <c r="C403" s="5" t="s">
        <v>169</v>
      </c>
      <c r="D403" s="5" t="s">
        <v>2882</v>
      </c>
      <c r="E403" s="5" t="s">
        <v>2883</v>
      </c>
      <c r="F403" s="5" t="s">
        <v>2884</v>
      </c>
      <c r="G403" s="5" t="s">
        <v>1691</v>
      </c>
      <c r="H403" s="5" t="s">
        <v>2885</v>
      </c>
      <c r="J403" s="5" t="s">
        <v>2919</v>
      </c>
    </row>
    <row r="404" spans="1:10">
      <c r="A404" s="5">
        <v>403</v>
      </c>
      <c r="B404" s="5" t="s">
        <v>1443</v>
      </c>
      <c r="C404" s="5" t="s">
        <v>169</v>
      </c>
      <c r="D404" s="5" t="s">
        <v>2886</v>
      </c>
      <c r="E404" s="5" t="s">
        <v>2887</v>
      </c>
      <c r="F404" s="5" t="s">
        <v>2888</v>
      </c>
      <c r="G404" s="5" t="s">
        <v>1456</v>
      </c>
      <c r="H404" s="5" t="s">
        <v>2889</v>
      </c>
      <c r="J404" s="5" t="s">
        <v>2919</v>
      </c>
    </row>
    <row r="405" spans="1:10">
      <c r="A405" s="5">
        <v>404</v>
      </c>
      <c r="B405" s="5" t="s">
        <v>1443</v>
      </c>
      <c r="C405" s="5" t="s">
        <v>169</v>
      </c>
      <c r="D405" s="5" t="s">
        <v>2890</v>
      </c>
      <c r="E405" s="5" t="s">
        <v>2891</v>
      </c>
      <c r="F405" s="5" t="s">
        <v>2892</v>
      </c>
      <c r="G405" s="5" t="s">
        <v>1456</v>
      </c>
      <c r="H405" s="5" t="s">
        <v>1629</v>
      </c>
      <c r="J405" s="5" t="s">
        <v>2919</v>
      </c>
    </row>
    <row r="406" spans="1:10">
      <c r="A406" s="5">
        <v>405</v>
      </c>
      <c r="B406" s="5" t="s">
        <v>1443</v>
      </c>
      <c r="C406" s="5" t="s">
        <v>169</v>
      </c>
      <c r="D406" s="5" t="s">
        <v>2893</v>
      </c>
      <c r="E406" s="5" t="s">
        <v>2894</v>
      </c>
      <c r="F406" s="5" t="s">
        <v>2895</v>
      </c>
      <c r="G406" s="5" t="s">
        <v>1633</v>
      </c>
      <c r="H406" s="5" t="s">
        <v>2896</v>
      </c>
      <c r="J406" s="5" t="s">
        <v>2919</v>
      </c>
    </row>
    <row r="407" spans="1:10">
      <c r="A407" s="5">
        <v>406</v>
      </c>
      <c r="B407" s="5" t="s">
        <v>1443</v>
      </c>
      <c r="C407" s="5" t="s">
        <v>169</v>
      </c>
      <c r="D407" s="5" t="s">
        <v>2897</v>
      </c>
      <c r="E407" s="5" t="s">
        <v>2898</v>
      </c>
      <c r="F407" s="5" t="s">
        <v>1501</v>
      </c>
      <c r="G407" s="5" t="s">
        <v>2899</v>
      </c>
      <c r="J407" s="5" t="s">
        <v>2919</v>
      </c>
    </row>
    <row r="408" spans="1:10">
      <c r="A408" s="5">
        <v>407</v>
      </c>
      <c r="B408" s="5" t="s">
        <v>1443</v>
      </c>
      <c r="C408" s="5" t="s">
        <v>169</v>
      </c>
      <c r="D408" s="5" t="s">
        <v>2900</v>
      </c>
      <c r="E408" s="5" t="s">
        <v>2901</v>
      </c>
      <c r="F408" s="5" t="s">
        <v>2902</v>
      </c>
      <c r="G408" s="5" t="s">
        <v>2903</v>
      </c>
      <c r="J408" s="5" t="s">
        <v>2919</v>
      </c>
    </row>
    <row r="409" spans="1:10">
      <c r="A409" s="5">
        <v>408</v>
      </c>
      <c r="B409" s="5" t="s">
        <v>1443</v>
      </c>
      <c r="C409" s="5" t="s">
        <v>169</v>
      </c>
      <c r="D409" s="5" t="s">
        <v>3038</v>
      </c>
      <c r="E409" s="5" t="s">
        <v>3039</v>
      </c>
      <c r="F409" s="5" t="s">
        <v>3040</v>
      </c>
      <c r="G409" s="5" t="s">
        <v>1583</v>
      </c>
      <c r="J409" s="5" t="s">
        <v>2919</v>
      </c>
    </row>
    <row r="410" spans="1:10">
      <c r="A410" s="5">
        <v>409</v>
      </c>
      <c r="B410" s="5" t="s">
        <v>1443</v>
      </c>
      <c r="C410" s="5" t="s">
        <v>169</v>
      </c>
      <c r="D410" s="5" t="s">
        <v>2904</v>
      </c>
      <c r="E410" s="5" t="s">
        <v>2905</v>
      </c>
      <c r="F410" s="5" t="s">
        <v>2906</v>
      </c>
      <c r="G410" s="5" t="s">
        <v>1465</v>
      </c>
      <c r="H410" s="5" t="s">
        <v>2907</v>
      </c>
      <c r="J410" s="5" t="s">
        <v>2919</v>
      </c>
    </row>
    <row r="411" spans="1:10">
      <c r="A411" s="5">
        <v>410</v>
      </c>
      <c r="B411" s="5" t="s">
        <v>1443</v>
      </c>
      <c r="C411" s="5" t="s">
        <v>169</v>
      </c>
      <c r="D411" s="5" t="s">
        <v>2908</v>
      </c>
      <c r="E411" s="5" t="s">
        <v>2909</v>
      </c>
      <c r="F411" s="5" t="s">
        <v>2826</v>
      </c>
      <c r="G411" s="5" t="s">
        <v>2910</v>
      </c>
      <c r="J411" s="5" t="s">
        <v>2919</v>
      </c>
    </row>
    <row r="412" spans="1:10">
      <c r="A412" s="5">
        <v>411</v>
      </c>
      <c r="B412" s="5" t="s">
        <v>1443</v>
      </c>
      <c r="C412" s="5" t="s">
        <v>169</v>
      </c>
      <c r="D412" s="5" t="s">
        <v>2911</v>
      </c>
      <c r="E412" s="5" t="s">
        <v>2912</v>
      </c>
      <c r="F412" s="5" t="s">
        <v>1446</v>
      </c>
      <c r="G412" s="5" t="s">
        <v>2913</v>
      </c>
      <c r="H412" s="5" t="s">
        <v>1452</v>
      </c>
      <c r="J412" s="5" t="s">
        <v>2919</v>
      </c>
    </row>
    <row r="413" spans="1:10">
      <c r="A413" s="5">
        <v>412</v>
      </c>
      <c r="B413" s="5" t="s">
        <v>1443</v>
      </c>
      <c r="C413" s="5" t="s">
        <v>169</v>
      </c>
      <c r="D413" s="5" t="s">
        <v>2914</v>
      </c>
      <c r="E413" s="5" t="s">
        <v>2915</v>
      </c>
      <c r="F413" s="5" t="s">
        <v>2916</v>
      </c>
      <c r="G413" s="5" t="s">
        <v>2917</v>
      </c>
      <c r="H413" s="5" t="s">
        <v>2918</v>
      </c>
      <c r="J413" s="5" t="s">
        <v>2919</v>
      </c>
    </row>
  </sheetData>
  <sheetProtection formatColumns="0" formatRows="0"/>
  <phoneticPr fontId="13" type="noConversion"/>
  <pageMargins left="0.75" right="0.75" top="1" bottom="1" header="0.5" footer="0.5"/>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1">
    <tabColor rgb="FFCCCCFF"/>
    <pageSetUpPr fitToPage="1"/>
  </sheetPr>
  <dimension ref="A1:IV20"/>
  <sheetViews>
    <sheetView showGridLines="0" topLeftCell="C3" zoomScaleNormal="100" workbookViewId="0">
      <selection activeCell="E12" sqref="E12:E16"/>
    </sheetView>
  </sheetViews>
  <sheetFormatPr defaultRowHeight="14.25"/>
  <cols>
    <col min="1" max="1" width="9.140625" style="125" hidden="1" customWidth="1"/>
    <col min="2" max="2" width="9.140625" style="36" hidden="1" customWidth="1"/>
    <col min="3" max="3" width="3.7109375" style="232" customWidth="1"/>
    <col min="4" max="4" width="6.28515625" style="36" customWidth="1"/>
    <col min="5" max="5" width="46.42578125" style="36" customWidth="1"/>
    <col min="6" max="6" width="3.7109375" style="36" customWidth="1"/>
    <col min="7" max="7" width="5.7109375" style="36" customWidth="1"/>
    <col min="8" max="8" width="41.42578125" style="36" bestFit="1" customWidth="1"/>
    <col min="9" max="9" width="3.7109375" style="36" customWidth="1"/>
    <col min="10" max="10" width="5.7109375" style="36" customWidth="1"/>
    <col min="11" max="11" width="32.5703125" style="36" customWidth="1"/>
    <col min="12" max="12" width="14.85546875" style="36" customWidth="1"/>
    <col min="13" max="13" width="3.7109375" style="212" hidden="1" customWidth="1"/>
    <col min="14" max="16" width="9.140625" style="212" hidden="1" customWidth="1"/>
    <col min="17" max="17" width="25.7109375" style="358" hidden="1" customWidth="1"/>
    <col min="18" max="18" width="14.42578125" style="212" hidden="1" customWidth="1"/>
    <col min="19" max="22" width="9.140625" style="355"/>
    <col min="23" max="16384" width="9.140625" style="36"/>
  </cols>
  <sheetData>
    <row r="1" spans="1:256" s="202" customFormat="1" ht="16.5" hidden="1" customHeight="1">
      <c r="C1" s="349"/>
      <c r="H1" s="349"/>
      <c r="I1" s="349"/>
      <c r="J1" s="349"/>
      <c r="K1" s="349" t="s">
        <v>515</v>
      </c>
      <c r="L1" s="359" t="s">
        <v>401</v>
      </c>
      <c r="M1" s="394" t="s">
        <v>514</v>
      </c>
      <c r="N1" s="394"/>
      <c r="O1" s="394"/>
      <c r="P1" s="394"/>
      <c r="Q1" s="395"/>
      <c r="R1" s="394"/>
      <c r="S1" s="394"/>
      <c r="T1" s="394"/>
      <c r="U1" s="394"/>
      <c r="V1" s="394"/>
      <c r="W1" s="359"/>
      <c r="X1" s="359"/>
      <c r="Y1" s="359"/>
      <c r="Z1" s="359"/>
      <c r="AA1" s="359"/>
      <c r="AB1" s="359"/>
      <c r="AC1" s="359"/>
      <c r="AD1" s="359"/>
      <c r="AE1" s="359"/>
      <c r="AF1" s="359"/>
      <c r="AG1" s="359"/>
      <c r="AH1" s="359"/>
      <c r="AI1" s="359"/>
      <c r="AJ1" s="359"/>
      <c r="AK1" s="359"/>
      <c r="AL1" s="359"/>
      <c r="AM1" s="359"/>
      <c r="AN1" s="359"/>
      <c r="AO1" s="359"/>
      <c r="AP1" s="359"/>
      <c r="AQ1" s="359"/>
      <c r="AR1" s="359"/>
      <c r="AS1" s="359"/>
      <c r="AT1" s="359"/>
      <c r="AU1" s="359"/>
      <c r="AV1" s="359"/>
      <c r="AW1" s="359"/>
      <c r="AX1" s="359"/>
      <c r="AY1" s="359"/>
      <c r="AZ1" s="359"/>
      <c r="BA1" s="359"/>
      <c r="BB1" s="359"/>
      <c r="BC1" s="359"/>
      <c r="BD1" s="359"/>
      <c r="BE1" s="359"/>
      <c r="BF1" s="359"/>
      <c r="BG1" s="359"/>
      <c r="BH1" s="359"/>
      <c r="BI1" s="359"/>
      <c r="BJ1" s="359"/>
      <c r="BK1" s="359"/>
      <c r="BL1" s="359"/>
      <c r="BM1" s="359"/>
      <c r="BN1" s="359"/>
      <c r="BO1" s="359"/>
      <c r="BP1" s="359"/>
      <c r="BQ1" s="359"/>
      <c r="BR1" s="359"/>
      <c r="BS1" s="359"/>
      <c r="BT1" s="359"/>
      <c r="BU1" s="359"/>
      <c r="BV1" s="359"/>
      <c r="BW1" s="359"/>
      <c r="BX1" s="359"/>
      <c r="BY1" s="359"/>
      <c r="BZ1" s="359"/>
      <c r="CA1" s="359"/>
      <c r="CB1" s="359"/>
      <c r="CC1" s="359"/>
      <c r="CD1" s="359"/>
      <c r="CE1" s="359"/>
      <c r="CF1" s="359"/>
      <c r="CG1" s="359"/>
      <c r="CH1" s="359"/>
      <c r="CI1" s="359"/>
      <c r="CJ1" s="359"/>
      <c r="CK1" s="359"/>
      <c r="CL1" s="359"/>
      <c r="CM1" s="359"/>
      <c r="CN1" s="359"/>
      <c r="CO1" s="359"/>
      <c r="CP1" s="359"/>
      <c r="CQ1" s="359"/>
      <c r="CR1" s="359"/>
      <c r="CS1" s="359"/>
      <c r="CT1" s="359"/>
      <c r="CU1" s="359"/>
      <c r="CV1" s="359"/>
      <c r="CW1" s="359"/>
      <c r="CX1" s="359"/>
      <c r="CY1" s="359"/>
      <c r="CZ1" s="359"/>
      <c r="DA1" s="359"/>
      <c r="DB1" s="359"/>
      <c r="DC1" s="359"/>
      <c r="DD1" s="359"/>
      <c r="DE1" s="359"/>
      <c r="DF1" s="359"/>
      <c r="DG1" s="359"/>
      <c r="DH1" s="359"/>
      <c r="DI1" s="359"/>
      <c r="DJ1" s="359"/>
      <c r="DK1" s="359"/>
      <c r="DL1" s="359"/>
      <c r="DM1" s="359"/>
      <c r="DN1" s="359"/>
      <c r="DO1" s="359"/>
      <c r="DP1" s="359"/>
      <c r="DQ1" s="359"/>
      <c r="DR1" s="359"/>
      <c r="DS1" s="359"/>
      <c r="DT1" s="359"/>
      <c r="DU1" s="359"/>
      <c r="DV1" s="359"/>
      <c r="DW1" s="359"/>
      <c r="DX1" s="359"/>
      <c r="DY1" s="359"/>
      <c r="DZ1" s="359"/>
      <c r="EA1" s="359"/>
      <c r="EB1" s="359"/>
      <c r="EC1" s="359"/>
      <c r="ED1" s="359"/>
      <c r="EE1" s="359"/>
      <c r="EF1" s="359"/>
      <c r="EG1" s="359"/>
      <c r="EH1" s="359"/>
      <c r="EI1" s="359"/>
      <c r="EJ1" s="359"/>
      <c r="EK1" s="359"/>
      <c r="EL1" s="359"/>
      <c r="EM1" s="359"/>
      <c r="EN1" s="359"/>
      <c r="EO1" s="359"/>
      <c r="EP1" s="359"/>
      <c r="EQ1" s="359"/>
      <c r="ER1" s="359"/>
      <c r="ES1" s="359"/>
      <c r="ET1" s="359"/>
      <c r="EU1" s="359"/>
      <c r="EV1" s="359"/>
      <c r="EW1" s="359"/>
      <c r="EX1" s="359"/>
      <c r="EY1" s="359"/>
      <c r="EZ1" s="359"/>
      <c r="FA1" s="359"/>
      <c r="FB1" s="359"/>
      <c r="FC1" s="359"/>
      <c r="FD1" s="359"/>
      <c r="FE1" s="359"/>
      <c r="FF1" s="359"/>
      <c r="FG1" s="359"/>
      <c r="FH1" s="359"/>
      <c r="FI1" s="359"/>
      <c r="FJ1" s="359"/>
      <c r="FK1" s="359"/>
      <c r="FL1" s="359"/>
      <c r="FM1" s="359"/>
      <c r="FN1" s="359"/>
      <c r="FO1" s="359"/>
      <c r="FP1" s="359"/>
      <c r="FQ1" s="359"/>
      <c r="FR1" s="359"/>
      <c r="FS1" s="359"/>
      <c r="FT1" s="359"/>
      <c r="FU1" s="359"/>
      <c r="FV1" s="359"/>
      <c r="FW1" s="359"/>
      <c r="FX1" s="359"/>
      <c r="FY1" s="359"/>
      <c r="FZ1" s="359"/>
      <c r="GA1" s="359"/>
      <c r="GB1" s="359"/>
      <c r="GC1" s="359"/>
      <c r="GD1" s="359"/>
      <c r="GE1" s="359"/>
      <c r="GF1" s="359"/>
      <c r="GG1" s="359"/>
      <c r="GH1" s="359"/>
      <c r="GI1" s="359"/>
      <c r="GJ1" s="359"/>
      <c r="GK1" s="359"/>
      <c r="GL1" s="359"/>
      <c r="GM1" s="359"/>
      <c r="GN1" s="359"/>
      <c r="GO1" s="359"/>
      <c r="GP1" s="359"/>
      <c r="GQ1" s="359"/>
      <c r="GR1" s="359"/>
      <c r="GS1" s="359"/>
      <c r="GT1" s="359"/>
      <c r="GU1" s="359"/>
      <c r="GV1" s="359"/>
      <c r="GW1" s="359"/>
      <c r="GX1" s="359"/>
      <c r="GY1" s="359"/>
      <c r="GZ1" s="359"/>
      <c r="HA1" s="359"/>
      <c r="HB1" s="359"/>
      <c r="HC1" s="359"/>
      <c r="HD1" s="359"/>
      <c r="HE1" s="359"/>
      <c r="HF1" s="359"/>
      <c r="HG1" s="359"/>
      <c r="HH1" s="359"/>
      <c r="HI1" s="359"/>
      <c r="HJ1" s="359"/>
      <c r="HK1" s="359"/>
      <c r="HL1" s="359"/>
      <c r="HM1" s="359"/>
      <c r="HN1" s="359"/>
      <c r="HO1" s="359"/>
      <c r="HP1" s="359"/>
      <c r="HQ1" s="359"/>
      <c r="HR1" s="359"/>
      <c r="HS1" s="359"/>
      <c r="HT1" s="359"/>
      <c r="HU1" s="359"/>
      <c r="HV1" s="359"/>
      <c r="HW1" s="359"/>
      <c r="HX1" s="359"/>
      <c r="HY1" s="359"/>
      <c r="HZ1" s="359"/>
      <c r="IA1" s="359"/>
      <c r="IB1" s="359"/>
      <c r="IC1" s="359"/>
      <c r="ID1" s="359"/>
      <c r="IE1" s="359"/>
      <c r="IF1" s="359"/>
      <c r="IG1" s="359"/>
      <c r="IH1" s="359"/>
      <c r="II1" s="359"/>
      <c r="IJ1" s="359"/>
      <c r="IK1" s="359"/>
      <c r="IL1" s="359"/>
      <c r="IM1" s="359"/>
      <c r="IN1" s="359"/>
      <c r="IO1" s="359"/>
      <c r="IP1" s="359"/>
      <c r="IQ1" s="359"/>
      <c r="IR1" s="359"/>
      <c r="IS1" s="359"/>
      <c r="IT1" s="359"/>
      <c r="IU1" s="359"/>
      <c r="IV1" s="359"/>
    </row>
    <row r="2" spans="1:256" s="363" customFormat="1" ht="16.5" hidden="1" customHeight="1">
      <c r="A2" s="360"/>
      <c r="B2" s="360"/>
      <c r="C2" s="361"/>
      <c r="D2" s="360"/>
      <c r="E2" s="360"/>
      <c r="F2" s="360"/>
      <c r="G2" s="360"/>
      <c r="H2" s="360"/>
      <c r="I2" s="360"/>
      <c r="J2" s="360"/>
      <c r="K2" s="360"/>
      <c r="L2" s="360"/>
      <c r="M2" s="394"/>
      <c r="N2" s="394"/>
      <c r="O2" s="394"/>
      <c r="P2" s="394"/>
      <c r="Q2" s="395"/>
      <c r="R2" s="394"/>
      <c r="S2" s="362"/>
      <c r="T2" s="362"/>
      <c r="U2" s="362"/>
      <c r="V2" s="362"/>
      <c r="W2" s="361"/>
      <c r="X2" s="361"/>
      <c r="Y2" s="361"/>
      <c r="Z2" s="361"/>
      <c r="AA2" s="361"/>
      <c r="AB2" s="361"/>
      <c r="AC2" s="361"/>
      <c r="AD2" s="361"/>
      <c r="AE2" s="361"/>
      <c r="AF2" s="361"/>
      <c r="AG2" s="361"/>
      <c r="AH2" s="361"/>
      <c r="AI2" s="361"/>
      <c r="AJ2" s="361"/>
      <c r="AK2" s="361"/>
      <c r="AL2" s="361"/>
      <c r="AM2" s="361"/>
      <c r="AN2" s="361"/>
      <c r="AO2" s="361"/>
      <c r="AP2" s="361"/>
      <c r="AQ2" s="361"/>
      <c r="AR2" s="361"/>
      <c r="AS2" s="361"/>
      <c r="AT2" s="361"/>
      <c r="AU2" s="361"/>
      <c r="AV2" s="361"/>
      <c r="AW2" s="361"/>
      <c r="AX2" s="361"/>
      <c r="AY2" s="361"/>
      <c r="AZ2" s="361"/>
      <c r="BA2" s="361"/>
      <c r="BB2" s="361"/>
      <c r="BC2" s="361"/>
      <c r="BD2" s="361"/>
      <c r="BE2" s="361"/>
      <c r="BF2" s="361"/>
      <c r="BG2" s="361"/>
      <c r="BH2" s="361"/>
      <c r="BI2" s="361"/>
      <c r="BJ2" s="361"/>
      <c r="BK2" s="361"/>
      <c r="BL2" s="361"/>
      <c r="BM2" s="361"/>
      <c r="BN2" s="361"/>
      <c r="BO2" s="361"/>
      <c r="BP2" s="361"/>
      <c r="BQ2" s="361"/>
      <c r="BR2" s="361"/>
      <c r="BS2" s="361"/>
      <c r="BT2" s="361"/>
      <c r="BU2" s="361"/>
      <c r="BV2" s="361"/>
      <c r="BW2" s="361"/>
      <c r="BX2" s="361"/>
      <c r="BY2" s="361"/>
      <c r="BZ2" s="361"/>
      <c r="CA2" s="361"/>
      <c r="CB2" s="361"/>
      <c r="CC2" s="361"/>
      <c r="CD2" s="361"/>
      <c r="CE2" s="361"/>
      <c r="CF2" s="361"/>
      <c r="CG2" s="361"/>
      <c r="CH2" s="361"/>
      <c r="CI2" s="361"/>
      <c r="CJ2" s="361"/>
      <c r="CK2" s="361"/>
      <c r="CL2" s="361"/>
      <c r="CM2" s="361"/>
      <c r="CN2" s="361"/>
      <c r="CO2" s="361"/>
      <c r="CP2" s="361"/>
      <c r="CQ2" s="361"/>
      <c r="CR2" s="361"/>
      <c r="CS2" s="361"/>
      <c r="CT2" s="361"/>
      <c r="CU2" s="361"/>
      <c r="CV2" s="361"/>
      <c r="CW2" s="361"/>
      <c r="CX2" s="361"/>
      <c r="CY2" s="361"/>
      <c r="CZ2" s="361"/>
      <c r="DA2" s="361"/>
      <c r="DB2" s="361"/>
      <c r="DC2" s="361"/>
      <c r="DD2" s="361"/>
      <c r="DE2" s="361"/>
      <c r="DF2" s="361"/>
      <c r="DG2" s="361"/>
      <c r="DH2" s="361"/>
      <c r="DI2" s="361"/>
      <c r="DJ2" s="361"/>
      <c r="DK2" s="361"/>
      <c r="DL2" s="361"/>
      <c r="DM2" s="361"/>
      <c r="DN2" s="361"/>
      <c r="DO2" s="361"/>
      <c r="DP2" s="361"/>
      <c r="DQ2" s="361"/>
      <c r="DR2" s="361"/>
      <c r="DS2" s="361"/>
      <c r="DT2" s="361"/>
      <c r="DU2" s="361"/>
      <c r="DV2" s="361"/>
      <c r="DW2" s="361"/>
      <c r="DX2" s="361"/>
      <c r="DY2" s="361"/>
      <c r="DZ2" s="361"/>
      <c r="EA2" s="361"/>
      <c r="EB2" s="361"/>
      <c r="EC2" s="361"/>
      <c r="ED2" s="361"/>
      <c r="EE2" s="361"/>
      <c r="EF2" s="361"/>
      <c r="EG2" s="361"/>
      <c r="EH2" s="361"/>
      <c r="EI2" s="361"/>
      <c r="EJ2" s="361"/>
      <c r="EK2" s="361"/>
      <c r="EL2" s="361"/>
      <c r="EM2" s="361"/>
      <c r="EN2" s="361"/>
      <c r="EO2" s="361"/>
      <c r="EP2" s="361"/>
      <c r="EQ2" s="361"/>
      <c r="ER2" s="361"/>
      <c r="ES2" s="361"/>
      <c r="ET2" s="361"/>
    </row>
    <row r="3" spans="1:256" s="126" customFormat="1" ht="3" customHeight="1">
      <c r="A3" s="125"/>
      <c r="B3" s="36"/>
      <c r="C3" s="230"/>
      <c r="D3" s="100"/>
      <c r="E3" s="100"/>
      <c r="F3" s="100"/>
      <c r="G3" s="100"/>
      <c r="H3" s="100"/>
      <c r="I3" s="100"/>
      <c r="J3" s="100"/>
      <c r="K3" s="100"/>
      <c r="L3" s="233"/>
      <c r="M3" s="212"/>
      <c r="N3" s="212"/>
      <c r="O3" s="212"/>
      <c r="P3" s="212"/>
      <c r="Q3" s="358"/>
      <c r="R3" s="212"/>
      <c r="S3" s="355"/>
      <c r="T3" s="355"/>
      <c r="U3" s="355"/>
      <c r="V3" s="355"/>
    </row>
    <row r="4" spans="1:256" s="126" customFormat="1" ht="22.5">
      <c r="A4" s="125"/>
      <c r="B4" s="36"/>
      <c r="C4" s="230"/>
      <c r="D4" s="1158" t="s">
        <v>397</v>
      </c>
      <c r="E4" s="1159"/>
      <c r="F4" s="1159"/>
      <c r="G4" s="1159"/>
      <c r="H4" s="1160"/>
      <c r="I4" s="434"/>
      <c r="M4" s="212"/>
      <c r="N4" s="212"/>
      <c r="O4" s="212"/>
      <c r="P4" s="212"/>
      <c r="Q4" s="358"/>
      <c r="R4" s="212"/>
      <c r="S4" s="355"/>
      <c r="T4" s="355"/>
      <c r="U4" s="355"/>
      <c r="V4" s="355"/>
    </row>
    <row r="5" spans="1:256" s="126" customFormat="1" ht="3" hidden="1" customHeight="1">
      <c r="A5" s="125"/>
      <c r="B5" s="36"/>
      <c r="C5" s="230"/>
      <c r="D5" s="100"/>
      <c r="E5" s="100"/>
      <c r="F5" s="100"/>
      <c r="G5" s="100"/>
      <c r="H5" s="234"/>
      <c r="I5" s="234"/>
      <c r="J5" s="234"/>
      <c r="K5" s="234"/>
      <c r="L5" s="235"/>
      <c r="M5" s="212"/>
      <c r="N5" s="212"/>
      <c r="O5" s="212"/>
      <c r="P5" s="212"/>
      <c r="Q5" s="358"/>
      <c r="R5" s="212"/>
      <c r="S5" s="355"/>
      <c r="T5" s="355"/>
      <c r="U5" s="355"/>
      <c r="V5" s="355"/>
    </row>
    <row r="6" spans="1:256" s="126" customFormat="1" ht="20.100000000000001" hidden="1" customHeight="1">
      <c r="A6" s="236"/>
      <c r="B6" s="236"/>
      <c r="C6" s="230"/>
      <c r="D6" s="1161"/>
      <c r="E6" s="1161"/>
      <c r="F6" s="1162" t="s">
        <v>84</v>
      </c>
      <c r="G6" s="1162"/>
      <c r="H6" s="234"/>
      <c r="I6" s="234"/>
      <c r="J6" s="237"/>
      <c r="K6" s="238"/>
      <c r="L6" s="238"/>
      <c r="M6" s="212"/>
      <c r="N6" s="212"/>
      <c r="O6" s="212"/>
      <c r="P6" s="212"/>
      <c r="Q6" s="358"/>
      <c r="R6" s="212"/>
      <c r="S6" s="355"/>
      <c r="T6" s="355"/>
      <c r="U6" s="355"/>
      <c r="V6" s="355"/>
    </row>
    <row r="7" spans="1:256" ht="3" customHeight="1"/>
    <row r="8" spans="1:256" s="126" customFormat="1">
      <c r="A8" s="125"/>
      <c r="B8" s="36"/>
      <c r="C8" s="230"/>
      <c r="D8" s="1149" t="s">
        <v>16</v>
      </c>
      <c r="E8" s="1149"/>
      <c r="F8" s="1149" t="s">
        <v>398</v>
      </c>
      <c r="G8" s="1149"/>
      <c r="H8" s="1149"/>
      <c r="I8" s="1163" t="s">
        <v>399</v>
      </c>
      <c r="J8" s="1163"/>
      <c r="K8" s="1163"/>
      <c r="L8" s="1163"/>
      <c r="M8" s="212"/>
      <c r="N8" s="212"/>
      <c r="O8" s="212"/>
      <c r="P8" s="212"/>
      <c r="Q8" s="358"/>
      <c r="R8" s="212"/>
      <c r="S8" s="355"/>
      <c r="T8" s="355"/>
      <c r="U8" s="355"/>
      <c r="V8" s="355"/>
    </row>
    <row r="9" spans="1:256" s="126" customFormat="1" ht="20.25" customHeight="1">
      <c r="A9" s="125"/>
      <c r="B9" s="36"/>
      <c r="C9" s="230"/>
      <c r="D9" s="240" t="s">
        <v>92</v>
      </c>
      <c r="E9" s="240" t="s">
        <v>400</v>
      </c>
      <c r="F9" s="1154" t="s">
        <v>92</v>
      </c>
      <c r="G9" s="1155"/>
      <c r="H9" s="241" t="s">
        <v>400</v>
      </c>
      <c r="I9" s="1156" t="s">
        <v>92</v>
      </c>
      <c r="J9" s="1156"/>
      <c r="K9" s="241" t="s">
        <v>400</v>
      </c>
      <c r="L9" s="241" t="s">
        <v>401</v>
      </c>
      <c r="M9" s="212"/>
      <c r="N9" s="212"/>
      <c r="O9" s="212"/>
      <c r="P9" s="212"/>
      <c r="Q9" s="358"/>
      <c r="R9" s="212"/>
      <c r="S9" s="355"/>
      <c r="T9" s="355"/>
      <c r="U9" s="355"/>
      <c r="V9" s="355"/>
    </row>
    <row r="10" spans="1:256" ht="12" customHeight="1">
      <c r="C10" s="249"/>
      <c r="D10" s="353" t="s">
        <v>93</v>
      </c>
      <c r="E10" s="353" t="s">
        <v>49</v>
      </c>
      <c r="F10" s="1157" t="s">
        <v>50</v>
      </c>
      <c r="G10" s="1157"/>
      <c r="H10" s="353" t="s">
        <v>51</v>
      </c>
      <c r="I10" s="1157" t="s">
        <v>68</v>
      </c>
      <c r="J10" s="1157"/>
      <c r="K10" s="353" t="s">
        <v>69</v>
      </c>
      <c r="L10" s="353" t="s">
        <v>183</v>
      </c>
      <c r="M10" s="263"/>
      <c r="N10" s="263"/>
      <c r="O10" s="263"/>
      <c r="P10" s="263"/>
      <c r="Q10" s="239"/>
      <c r="R10" s="263"/>
      <c r="S10" s="354"/>
      <c r="T10" s="354"/>
      <c r="U10" s="354"/>
      <c r="V10" s="354"/>
    </row>
    <row r="11" spans="1:256" s="126" customFormat="1" hidden="1">
      <c r="A11" s="36"/>
      <c r="B11" s="36"/>
      <c r="C11" s="230"/>
      <c r="D11" s="242">
        <v>0</v>
      </c>
      <c r="E11" s="243"/>
      <c r="F11" s="162"/>
      <c r="G11" s="162"/>
      <c r="H11" s="244"/>
      <c r="I11" s="245"/>
      <c r="J11" s="162"/>
      <c r="K11" s="244"/>
      <c r="L11" s="246"/>
      <c r="M11" s="398" t="s">
        <v>522</v>
      </c>
      <c r="N11" s="212"/>
      <c r="O11" s="212"/>
      <c r="P11" s="212" t="s">
        <v>520</v>
      </c>
      <c r="Q11" s="358" t="s">
        <v>521</v>
      </c>
      <c r="R11" s="212" t="s">
        <v>584</v>
      </c>
      <c r="S11" s="355"/>
      <c r="T11" s="355"/>
      <c r="U11" s="355"/>
      <c r="V11" s="355"/>
    </row>
    <row r="12" spans="1:256" s="265" customFormat="1" ht="0.95" customHeight="1">
      <c r="A12" s="89"/>
      <c r="B12" s="186" t="s">
        <v>405</v>
      </c>
      <c r="C12" s="1148"/>
      <c r="D12" s="1149">
        <v>1</v>
      </c>
      <c r="E12" s="1150" t="s">
        <v>2926</v>
      </c>
      <c r="F12" s="1109"/>
      <c r="G12" s="1102">
        <v>0</v>
      </c>
      <c r="H12" s="356"/>
      <c r="I12" s="250"/>
      <c r="J12" s="393" t="s">
        <v>519</v>
      </c>
      <c r="K12" s="733"/>
      <c r="L12" s="266"/>
      <c r="M12" s="829">
        <f>mergeValue(H12)</f>
        <v>0</v>
      </c>
      <c r="N12" s="1008"/>
      <c r="O12" s="1008"/>
      <c r="P12" s="829" t="str">
        <f>IF(ISERROR(MATCH(Q12,MODesc,0)),"n","y")</f>
        <v>n</v>
      </c>
      <c r="Q12" s="1008" t="s">
        <v>2926</v>
      </c>
      <c r="R12" s="829" t="str">
        <f>K12&amp;"("&amp;L12&amp;")"</f>
        <v>()</v>
      </c>
      <c r="S12" s="186"/>
      <c r="T12" s="186"/>
      <c r="U12" s="248"/>
      <c r="V12" s="186"/>
      <c r="W12" s="186"/>
      <c r="X12" s="186"/>
      <c r="Y12" s="264"/>
      <c r="Z12" s="264"/>
      <c r="AA12" s="596"/>
      <c r="AB12" s="596"/>
      <c r="AC12" s="596"/>
      <c r="AD12" s="596"/>
      <c r="AE12" s="596"/>
      <c r="AF12" s="596"/>
      <c r="AG12" s="596"/>
      <c r="AH12" s="596"/>
      <c r="AI12" s="596"/>
      <c r="AJ12" s="596"/>
      <c r="AK12" s="596"/>
      <c r="AL12" s="596"/>
      <c r="AM12" s="596"/>
      <c r="AN12" s="596"/>
      <c r="AO12" s="596"/>
      <c r="AP12" s="596"/>
      <c r="AQ12" s="596"/>
      <c r="AR12" s="596"/>
      <c r="AS12" s="596"/>
      <c r="AT12" s="596"/>
      <c r="AU12" s="596"/>
      <c r="AV12" s="596"/>
      <c r="AW12" s="596"/>
      <c r="AX12" s="596"/>
      <c r="AY12" s="596"/>
      <c r="AZ12" s="596"/>
      <c r="BA12" s="596"/>
      <c r="BB12" s="596"/>
      <c r="BC12" s="596"/>
      <c r="BD12" s="596"/>
      <c r="BE12" s="596"/>
      <c r="BF12" s="596"/>
      <c r="BG12" s="596"/>
      <c r="BH12" s="596"/>
      <c r="BI12" s="596"/>
      <c r="BJ12" s="596"/>
      <c r="BK12" s="596"/>
      <c r="BL12" s="596"/>
      <c r="BM12" s="596"/>
      <c r="BN12" s="596"/>
      <c r="BO12" s="596"/>
      <c r="BP12" s="596"/>
      <c r="BQ12" s="596"/>
      <c r="BR12" s="596"/>
      <c r="BS12" s="596"/>
      <c r="BT12" s="596"/>
      <c r="BU12" s="596"/>
      <c r="BV12" s="264"/>
      <c r="BW12" s="264"/>
      <c r="BX12" s="264"/>
      <c r="BY12" s="264"/>
      <c r="BZ12" s="264"/>
      <c r="CA12" s="264"/>
      <c r="CB12" s="264"/>
      <c r="CC12" s="264"/>
      <c r="CD12" s="264"/>
      <c r="CE12" s="264"/>
    </row>
    <row r="13" spans="1:256" s="265" customFormat="1" ht="0.95" customHeight="1">
      <c r="A13" s="89"/>
      <c r="B13" s="186" t="s">
        <v>405</v>
      </c>
      <c r="C13" s="1148"/>
      <c r="D13" s="1149"/>
      <c r="E13" s="1151"/>
      <c r="F13" s="1152"/>
      <c r="G13" s="1149">
        <v>1</v>
      </c>
      <c r="H13" s="1147" t="s">
        <v>945</v>
      </c>
      <c r="I13" s="250"/>
      <c r="J13" s="393" t="s">
        <v>519</v>
      </c>
      <c r="K13" s="733"/>
      <c r="L13" s="266"/>
      <c r="M13" s="829" t="str">
        <f>mergeValue(H13)</f>
        <v>Город Челябинск</v>
      </c>
      <c r="N13" s="1008"/>
      <c r="O13" s="1008"/>
      <c r="P13" s="1008"/>
      <c r="Q13" s="1008"/>
      <c r="R13" s="829" t="str">
        <f>K13&amp;"("&amp;L13&amp;")"</f>
        <v>()</v>
      </c>
      <c r="S13" s="186"/>
      <c r="T13" s="186"/>
      <c r="U13" s="248"/>
      <c r="V13" s="186"/>
      <c r="W13" s="186"/>
      <c r="X13" s="186"/>
      <c r="Y13" s="264"/>
      <c r="Z13" s="264"/>
      <c r="AA13" s="596"/>
      <c r="AB13" s="596"/>
      <c r="AC13" s="596"/>
      <c r="AD13" s="596"/>
      <c r="AE13" s="596"/>
      <c r="AF13" s="596"/>
      <c r="AG13" s="596"/>
      <c r="AH13" s="596"/>
      <c r="AI13" s="596"/>
      <c r="AJ13" s="596"/>
      <c r="AK13" s="596"/>
      <c r="AL13" s="596"/>
      <c r="AM13" s="596"/>
      <c r="AN13" s="596"/>
      <c r="AO13" s="596"/>
      <c r="AP13" s="596"/>
      <c r="AQ13" s="596"/>
      <c r="AR13" s="596"/>
      <c r="AS13" s="596"/>
      <c r="AT13" s="596"/>
      <c r="AU13" s="596"/>
      <c r="AV13" s="596"/>
      <c r="AW13" s="596"/>
      <c r="AX13" s="596"/>
      <c r="AY13" s="596"/>
      <c r="AZ13" s="596"/>
      <c r="BA13" s="596"/>
      <c r="BB13" s="596"/>
      <c r="BC13" s="596"/>
      <c r="BD13" s="596"/>
      <c r="BE13" s="596"/>
      <c r="BF13" s="596"/>
      <c r="BG13" s="596"/>
      <c r="BH13" s="596"/>
      <c r="BI13" s="596"/>
      <c r="BJ13" s="596"/>
      <c r="BK13" s="596"/>
      <c r="BL13" s="596"/>
      <c r="BM13" s="596"/>
      <c r="BN13" s="596"/>
      <c r="BO13" s="596"/>
      <c r="BP13" s="596"/>
      <c r="BQ13" s="596"/>
      <c r="BR13" s="596"/>
      <c r="BS13" s="596"/>
      <c r="BT13" s="596"/>
      <c r="BU13" s="596"/>
      <c r="BV13" s="264"/>
      <c r="BW13" s="264"/>
      <c r="BX13" s="264"/>
      <c r="BY13" s="264"/>
      <c r="BZ13" s="264"/>
      <c r="CA13" s="264"/>
      <c r="CB13" s="264"/>
      <c r="CC13" s="264"/>
      <c r="CD13" s="264"/>
      <c r="CE13" s="264"/>
    </row>
    <row r="14" spans="1:256" s="265" customFormat="1" ht="15" customHeight="1">
      <c r="A14" s="89"/>
      <c r="B14" s="186" t="s">
        <v>405</v>
      </c>
      <c r="C14" s="1148"/>
      <c r="D14" s="1149"/>
      <c r="E14" s="1151"/>
      <c r="F14" s="1153"/>
      <c r="G14" s="1149"/>
      <c r="H14" s="1147"/>
      <c r="I14" s="1117"/>
      <c r="J14" s="1102">
        <v>1</v>
      </c>
      <c r="K14" s="1108" t="s">
        <v>945</v>
      </c>
      <c r="L14" s="247" t="s">
        <v>946</v>
      </c>
      <c r="M14" s="829" t="str">
        <f>mergeValue(H14)</f>
        <v>Город Челябинск</v>
      </c>
      <c r="N14" s="1008"/>
      <c r="O14" s="1008"/>
      <c r="P14" s="1008"/>
      <c r="Q14" s="1008"/>
      <c r="R14" s="829" t="str">
        <f>K14&amp;" ("&amp;L14&amp;")"</f>
        <v>Город Челябинск (75701000)</v>
      </c>
      <c r="S14" s="186"/>
      <c r="T14" s="186"/>
      <c r="U14" s="248"/>
      <c r="V14" s="186"/>
      <c r="W14" s="186"/>
      <c r="X14" s="186"/>
      <c r="Y14" s="264"/>
      <c r="Z14" s="264"/>
      <c r="AA14" s="596"/>
      <c r="AB14" s="596"/>
      <c r="AC14" s="596"/>
      <c r="AD14" s="596"/>
      <c r="AE14" s="596"/>
      <c r="AF14" s="596"/>
      <c r="AG14" s="596"/>
      <c r="AH14" s="596"/>
      <c r="AI14" s="596"/>
      <c r="AJ14" s="596"/>
      <c r="AK14" s="596"/>
      <c r="AL14" s="596"/>
      <c r="AM14" s="596"/>
      <c r="AN14" s="596"/>
      <c r="AO14" s="596"/>
      <c r="AP14" s="596"/>
      <c r="AQ14" s="596"/>
      <c r="AR14" s="596"/>
      <c r="AS14" s="596"/>
      <c r="AT14" s="596"/>
      <c r="AU14" s="596"/>
      <c r="AV14" s="596"/>
      <c r="AW14" s="596"/>
      <c r="AX14" s="596"/>
      <c r="AY14" s="596"/>
      <c r="AZ14" s="596"/>
      <c r="BA14" s="596"/>
      <c r="BB14" s="596"/>
      <c r="BC14" s="596"/>
      <c r="BD14" s="596"/>
      <c r="BE14" s="596"/>
      <c r="BF14" s="596"/>
      <c r="BG14" s="596"/>
      <c r="BH14" s="596"/>
      <c r="BI14" s="596"/>
      <c r="BJ14" s="596"/>
      <c r="BK14" s="596"/>
      <c r="BL14" s="596"/>
      <c r="BM14" s="596"/>
      <c r="BN14" s="596"/>
      <c r="BO14" s="596"/>
      <c r="BP14" s="596"/>
      <c r="BQ14" s="596"/>
      <c r="BR14" s="596"/>
      <c r="BS14" s="596"/>
      <c r="BT14" s="596"/>
      <c r="BU14" s="596"/>
      <c r="BV14" s="264"/>
      <c r="BW14" s="264"/>
      <c r="BX14" s="264"/>
      <c r="BY14" s="264"/>
      <c r="BZ14" s="264"/>
      <c r="CA14" s="264"/>
      <c r="CB14" s="264"/>
      <c r="CC14" s="264"/>
      <c r="CD14" s="264"/>
      <c r="CE14" s="264"/>
    </row>
    <row r="15" spans="1:256" s="126" customFormat="1" ht="0.95" customHeight="1">
      <c r="A15" s="36"/>
      <c r="B15" s="36" t="s">
        <v>402</v>
      </c>
      <c r="C15" s="230"/>
      <c r="D15" s="250"/>
      <c r="E15" s="203"/>
      <c r="F15" s="252"/>
      <c r="G15" s="252"/>
      <c r="H15" s="252"/>
      <c r="I15" s="252"/>
      <c r="J15" s="252"/>
      <c r="K15" s="252"/>
      <c r="L15" s="253"/>
      <c r="M15" s="398"/>
      <c r="N15" s="212"/>
      <c r="O15" s="212"/>
      <c r="P15" s="212"/>
      <c r="Q15" s="358" t="s">
        <v>19</v>
      </c>
      <c r="R15" s="212"/>
      <c r="S15" s="355"/>
      <c r="T15" s="355"/>
      <c r="U15" s="355"/>
      <c r="V15" s="355"/>
    </row>
    <row r="16" spans="1:256" s="126" customFormat="1" ht="21" customHeight="1">
      <c r="A16" s="125"/>
      <c r="B16" s="36"/>
      <c r="C16" s="232"/>
      <c r="D16" s="254"/>
      <c r="E16" s="254"/>
      <c r="F16" s="254"/>
      <c r="G16" s="254"/>
      <c r="H16" s="254"/>
      <c r="I16" s="254"/>
      <c r="J16" s="254"/>
      <c r="K16" s="254"/>
      <c r="L16" s="254"/>
      <c r="M16" s="212"/>
      <c r="N16" s="212"/>
      <c r="O16" s="212"/>
      <c r="P16" s="212"/>
      <c r="Q16" s="358"/>
      <c r="R16" s="212"/>
      <c r="S16" s="355"/>
      <c r="T16" s="355"/>
      <c r="U16" s="355"/>
      <c r="V16" s="355"/>
    </row>
    <row r="17" spans="1:22" s="126" customFormat="1">
      <c r="A17" s="125"/>
      <c r="B17" s="36"/>
      <c r="C17" s="232"/>
      <c r="D17" s="36"/>
      <c r="E17" s="36"/>
      <c r="F17" s="36"/>
      <c r="G17" s="36"/>
      <c r="H17" s="36"/>
      <c r="I17" s="36"/>
      <c r="J17" s="36"/>
      <c r="K17" s="36"/>
      <c r="L17" s="36"/>
      <c r="M17" s="212"/>
      <c r="N17" s="212"/>
      <c r="O17" s="212"/>
      <c r="P17" s="212"/>
      <c r="Q17" s="358"/>
      <c r="R17" s="212"/>
      <c r="S17" s="355"/>
      <c r="T17" s="355"/>
      <c r="U17" s="355"/>
      <c r="V17" s="355"/>
    </row>
    <row r="18" spans="1:22" s="126" customFormat="1" ht="0.75" customHeight="1">
      <c r="A18" s="125"/>
      <c r="B18" s="36"/>
      <c r="C18" s="232"/>
      <c r="D18" s="36"/>
      <c r="E18" s="36"/>
      <c r="F18" s="36"/>
      <c r="G18" s="36"/>
      <c r="H18" s="36"/>
      <c r="I18" s="36"/>
      <c r="J18" s="36"/>
      <c r="K18" s="36"/>
      <c r="L18" s="36"/>
      <c r="M18" s="212"/>
      <c r="N18" s="212"/>
      <c r="O18" s="212"/>
      <c r="P18" s="212"/>
      <c r="Q18" s="358"/>
      <c r="R18" s="212"/>
      <c r="S18" s="355"/>
      <c r="T18" s="355"/>
      <c r="U18" s="355"/>
      <c r="V18" s="355"/>
    </row>
    <row r="19" spans="1:22" s="256" customFormat="1" ht="10.5">
      <c r="A19" s="255"/>
      <c r="C19" s="257"/>
      <c r="D19" s="258"/>
      <c r="E19" s="258"/>
      <c r="M19" s="212"/>
      <c r="N19" s="212"/>
      <c r="O19" s="212"/>
      <c r="P19" s="212"/>
      <c r="Q19" s="358"/>
      <c r="R19" s="212"/>
      <c r="S19" s="355"/>
      <c r="T19" s="355"/>
      <c r="U19" s="355"/>
      <c r="V19" s="355"/>
    </row>
    <row r="20" spans="1:22" s="256" customFormat="1" ht="10.5">
      <c r="A20" s="255"/>
      <c r="C20" s="257"/>
      <c r="D20" s="258"/>
      <c r="E20" s="258"/>
      <c r="M20" s="212"/>
      <c r="N20" s="212"/>
      <c r="O20" s="212"/>
      <c r="P20" s="212"/>
      <c r="Q20" s="358"/>
      <c r="R20" s="212"/>
      <c r="S20" s="355"/>
      <c r="T20" s="355"/>
      <c r="U20" s="355"/>
      <c r="V20" s="355"/>
    </row>
  </sheetData>
  <sheetProtection algorithmName="SHA-512" hashValue="MUhC1CT71A+w5M+TpAFVeU98BMiGn7eSFQw1SN5IBYKUrTy6GUtV2WK8X67m+RDKMUklX7Lcgsp8aunvMQZ7Hg==" saltValue="NoQ+79BldG791vWoSNTTlQ==" spinCount="100000" sheet="1" objects="1" scenarios="1" formatColumns="0" formatRows="0"/>
  <mergeCells count="16">
    <mergeCell ref="F9:G9"/>
    <mergeCell ref="I9:J9"/>
    <mergeCell ref="F10:G10"/>
    <mergeCell ref="I10:J10"/>
    <mergeCell ref="D4:H4"/>
    <mergeCell ref="D6:E6"/>
    <mergeCell ref="F6:G6"/>
    <mergeCell ref="D8:E8"/>
    <mergeCell ref="I8:L8"/>
    <mergeCell ref="F8:H8"/>
    <mergeCell ref="H13:H14"/>
    <mergeCell ref="C12:C14"/>
    <mergeCell ref="D12:D14"/>
    <mergeCell ref="E12:E14"/>
    <mergeCell ref="F13:F14"/>
    <mergeCell ref="G13:G14"/>
  </mergeCells>
  <dataValidations count="1">
    <dataValidation type="textLength" operator="lessThanOrEqual" allowBlank="1" showInputMessage="1" showErrorMessage="1" errorTitle="Ошибка" error="Допускается ввод не более 900 символов!" sqref="E12">
      <formula1>900</formula1>
    </dataValidation>
  </dataValidations>
  <printOptions horizontalCentered="1" verticalCentered="1"/>
  <pageMargins left="0" right="0" top="0" bottom="0" header="0" footer="0.78740157480314965"/>
  <pageSetup paperSize="9" fitToHeight="0" orientation="portrait" blackAndWhite="1" r:id="rId1"/>
  <headerFooter alignWithMargins="0"/>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lassifierValidate">
    <tabColor indexed="47"/>
  </sheetPr>
  <dimension ref="A1"/>
  <sheetViews>
    <sheetView showGridLines="0" zoomScaleNormal="100" workbookViewId="0"/>
  </sheetViews>
  <sheetFormatPr defaultRowHeight="11.25"/>
  <cols>
    <col min="1" max="16384" width="9.140625" style="3"/>
  </cols>
  <sheetData/>
  <phoneticPr fontId="13" type="noConversion"/>
  <pageMargins left="0.75" right="0.75" top="1" bottom="1" header="0.5" footer="0.5"/>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Prov">
    <tabColor indexed="47"/>
  </sheetPr>
  <dimension ref="A1"/>
  <sheetViews>
    <sheetView showGridLines="0" zoomScaleNormal="100" workbookViewId="0"/>
  </sheetViews>
  <sheetFormatPr defaultRowHeight="12.75"/>
  <cols>
    <col min="1" max="16384" width="9.140625" style="54"/>
  </cols>
  <sheetData/>
  <sheetProtection formatColumns="0" formatRows="0"/>
  <phoneticPr fontId="13" type="noConversion"/>
  <pageMargins left="0.75" right="0.75" top="1" bottom="1" header="0.5" footer="0.5"/>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Hyp">
    <tabColor indexed="47"/>
  </sheetPr>
  <dimension ref="A1"/>
  <sheetViews>
    <sheetView showGridLines="0" zoomScaleNormal="100" workbookViewId="0"/>
  </sheetViews>
  <sheetFormatPr defaultRowHeight="11.25"/>
  <cols>
    <col min="1" max="16384" width="9.140625" style="3"/>
  </cols>
  <sheetData/>
  <sheetProtection formatColumns="0" formatRows="0"/>
  <phoneticPr fontId="14" type="noConversion"/>
  <pageMargins left="0.75" right="0.75" top="1" bottom="1" header="0.5" footer="0.5"/>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ServiceModule">
    <tabColor indexed="47"/>
  </sheetPr>
  <dimension ref="A1"/>
  <sheetViews>
    <sheetView showGridLines="0" zoomScaleNormal="100" workbookViewId="0"/>
  </sheetViews>
  <sheetFormatPr defaultRowHeight="11.25"/>
  <cols>
    <col min="1" max="16384" width="9.140625" style="3"/>
  </cols>
  <sheetData/>
  <sheetProtection formatColumns="0" formatRows="0"/>
  <pageMargins left="0.75" right="0.75" top="1" bottom="1" header="0.5" footer="0.5"/>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1">
    <tabColor indexed="47"/>
  </sheetPr>
  <dimension ref="A1:A424"/>
  <sheetViews>
    <sheetView showGridLines="0" zoomScaleNormal="100" workbookViewId="0"/>
  </sheetViews>
  <sheetFormatPr defaultRowHeight="11.25"/>
  <sheetData>
    <row r="1" spans="1:1">
      <c r="A1" s="3"/>
    </row>
    <row r="12" spans="1:1" ht="15" customHeight="1"/>
    <row r="13" spans="1:1" ht="15" customHeight="1"/>
    <row r="14" spans="1:1" ht="15" customHeight="1"/>
    <row r="15" spans="1:1" ht="15" customHeight="1"/>
    <row r="16" spans="1:1" ht="15" customHeight="1"/>
    <row r="17" ht="15" customHeight="1"/>
    <row r="18" ht="15" customHeight="1"/>
    <row r="19" ht="15" customHeight="1"/>
    <row r="20" ht="15" customHeight="1"/>
    <row r="21" ht="15" customHeight="1"/>
    <row r="22" ht="15" customHeight="1"/>
    <row r="23" ht="15" customHeight="1"/>
    <row r="24" ht="15" customHeight="1"/>
    <row r="25" ht="15" customHeight="1"/>
    <row r="26" ht="15" customHeight="1"/>
    <row r="27" ht="15" customHeight="1"/>
    <row r="28" ht="15" customHeight="1"/>
    <row r="29" ht="15" customHeight="1"/>
    <row r="30" ht="15" customHeight="1"/>
    <row r="31" ht="15" customHeight="1"/>
    <row r="32"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sheetData>
  <phoneticPr fontId="13" type="noConversion"/>
  <pageMargins left="0.75" right="0.75" top="1" bottom="1" header="0.5" footer="0.5"/>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3">
    <tabColor indexed="47"/>
  </sheetPr>
  <dimension ref="A1"/>
  <sheetViews>
    <sheetView showGridLines="0" zoomScaleNormal="100" workbookViewId="0"/>
  </sheetViews>
  <sheetFormatPr defaultRowHeight="11.25"/>
  <cols>
    <col min="1" max="16384" width="9.140625" style="127"/>
  </cols>
  <sheetData>
    <row r="1" spans="1:1">
      <c r="A1" s="191"/>
    </row>
  </sheetData>
  <phoneticPr fontId="13" type="noConversion"/>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MO_FILTER">
    <tabColor rgb="FFFFCC99"/>
  </sheetPr>
  <dimension ref="A1"/>
  <sheetViews>
    <sheetView showGridLines="0" workbookViewId="0"/>
  </sheetViews>
  <sheetFormatPr defaultRowHeight="11.25"/>
  <sheetData/>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MO">
    <tabColor indexed="47"/>
  </sheetPr>
  <dimension ref="A1:D321"/>
  <sheetViews>
    <sheetView showGridLines="0" zoomScaleNormal="100" workbookViewId="0"/>
  </sheetViews>
  <sheetFormatPr defaultRowHeight="11.25"/>
  <cols>
    <col min="1" max="1" width="9.140625" style="1060"/>
  </cols>
  <sheetData>
    <row r="1" spans="1:4">
      <c r="A1" s="1060" t="s">
        <v>1415</v>
      </c>
      <c r="B1" t="s">
        <v>514</v>
      </c>
      <c r="C1" t="s">
        <v>515</v>
      </c>
      <c r="D1" t="s">
        <v>1414</v>
      </c>
    </row>
    <row r="2" spans="1:4">
      <c r="A2" s="1060">
        <v>1</v>
      </c>
      <c r="B2" t="s">
        <v>777</v>
      </c>
      <c r="C2" t="s">
        <v>777</v>
      </c>
      <c r="D2" t="s">
        <v>778</v>
      </c>
    </row>
    <row r="3" spans="1:4">
      <c r="A3" s="1060">
        <v>2</v>
      </c>
      <c r="B3" t="s">
        <v>777</v>
      </c>
      <c r="C3" t="s">
        <v>779</v>
      </c>
      <c r="D3" t="s">
        <v>780</v>
      </c>
    </row>
    <row r="4" spans="1:4">
      <c r="A4" s="1060">
        <v>3</v>
      </c>
      <c r="B4" t="s">
        <v>777</v>
      </c>
      <c r="C4" t="s">
        <v>781</v>
      </c>
      <c r="D4" t="s">
        <v>782</v>
      </c>
    </row>
    <row r="5" spans="1:4">
      <c r="A5" s="1060">
        <v>4</v>
      </c>
      <c r="B5" t="s">
        <v>777</v>
      </c>
      <c r="C5" t="s">
        <v>783</v>
      </c>
      <c r="D5" t="s">
        <v>784</v>
      </c>
    </row>
    <row r="6" spans="1:4">
      <c r="A6" s="1060">
        <v>5</v>
      </c>
      <c r="B6" t="s">
        <v>777</v>
      </c>
      <c r="C6" t="s">
        <v>785</v>
      </c>
      <c r="D6" t="s">
        <v>786</v>
      </c>
    </row>
    <row r="7" spans="1:4">
      <c r="A7" s="1060">
        <v>6</v>
      </c>
      <c r="B7" t="s">
        <v>777</v>
      </c>
      <c r="C7" t="s">
        <v>787</v>
      </c>
      <c r="D7" t="s">
        <v>788</v>
      </c>
    </row>
    <row r="8" spans="1:4">
      <c r="A8" s="1060">
        <v>7</v>
      </c>
      <c r="B8" t="s">
        <v>777</v>
      </c>
      <c r="C8" t="s">
        <v>789</v>
      </c>
      <c r="D8" t="s">
        <v>790</v>
      </c>
    </row>
    <row r="9" spans="1:4">
      <c r="A9" s="1060">
        <v>8</v>
      </c>
      <c r="B9" t="s">
        <v>777</v>
      </c>
      <c r="C9" t="s">
        <v>791</v>
      </c>
      <c r="D9" t="s">
        <v>792</v>
      </c>
    </row>
    <row r="10" spans="1:4">
      <c r="A10" s="1060">
        <v>9</v>
      </c>
      <c r="B10" t="s">
        <v>777</v>
      </c>
      <c r="C10" t="s">
        <v>793</v>
      </c>
      <c r="D10" t="s">
        <v>794</v>
      </c>
    </row>
    <row r="11" spans="1:4">
      <c r="A11" s="1060">
        <v>10</v>
      </c>
      <c r="B11" t="s">
        <v>777</v>
      </c>
      <c r="C11" t="s">
        <v>795</v>
      </c>
      <c r="D11" t="s">
        <v>796</v>
      </c>
    </row>
    <row r="12" spans="1:4">
      <c r="A12" s="1060">
        <v>11</v>
      </c>
      <c r="B12" t="s">
        <v>777</v>
      </c>
      <c r="C12" t="s">
        <v>797</v>
      </c>
      <c r="D12" t="s">
        <v>798</v>
      </c>
    </row>
    <row r="13" spans="1:4">
      <c r="A13" s="1060">
        <v>12</v>
      </c>
      <c r="B13" t="s">
        <v>799</v>
      </c>
      <c r="C13" t="s">
        <v>801</v>
      </c>
      <c r="D13" t="s">
        <v>802</v>
      </c>
    </row>
    <row r="14" spans="1:4">
      <c r="A14" s="1060">
        <v>13</v>
      </c>
      <c r="B14" t="s">
        <v>799</v>
      </c>
      <c r="C14" t="s">
        <v>799</v>
      </c>
      <c r="D14" t="s">
        <v>800</v>
      </c>
    </row>
    <row r="15" spans="1:4">
      <c r="A15" s="1060">
        <v>14</v>
      </c>
      <c r="B15" t="s">
        <v>799</v>
      </c>
      <c r="C15" t="s">
        <v>803</v>
      </c>
      <c r="D15" t="s">
        <v>804</v>
      </c>
    </row>
    <row r="16" spans="1:4">
      <c r="A16" s="1060">
        <v>15</v>
      </c>
      <c r="B16" t="s">
        <v>799</v>
      </c>
      <c r="C16" t="s">
        <v>805</v>
      </c>
      <c r="D16" t="s">
        <v>806</v>
      </c>
    </row>
    <row r="17" spans="1:4">
      <c r="A17" s="1060">
        <v>16</v>
      </c>
      <c r="B17" t="s">
        <v>799</v>
      </c>
      <c r="C17" t="s">
        <v>807</v>
      </c>
      <c r="D17" t="s">
        <v>808</v>
      </c>
    </row>
    <row r="18" spans="1:4">
      <c r="A18" s="1060">
        <v>17</v>
      </c>
      <c r="B18" t="s">
        <v>799</v>
      </c>
      <c r="C18" t="s">
        <v>809</v>
      </c>
      <c r="D18" t="s">
        <v>810</v>
      </c>
    </row>
    <row r="19" spans="1:4">
      <c r="A19" s="1060">
        <v>18</v>
      </c>
      <c r="B19" t="s">
        <v>799</v>
      </c>
      <c r="C19" t="s">
        <v>811</v>
      </c>
      <c r="D19" t="s">
        <v>812</v>
      </c>
    </row>
    <row r="20" spans="1:4">
      <c r="A20" s="1060">
        <v>19</v>
      </c>
      <c r="B20" t="s">
        <v>799</v>
      </c>
      <c r="C20" t="s">
        <v>813</v>
      </c>
      <c r="D20" t="s">
        <v>814</v>
      </c>
    </row>
    <row r="21" spans="1:4">
      <c r="A21" s="1060">
        <v>20</v>
      </c>
      <c r="B21" t="s">
        <v>799</v>
      </c>
      <c r="C21" t="s">
        <v>815</v>
      </c>
      <c r="D21" t="s">
        <v>816</v>
      </c>
    </row>
    <row r="22" spans="1:4">
      <c r="A22" s="1060">
        <v>21</v>
      </c>
      <c r="B22" t="s">
        <v>799</v>
      </c>
      <c r="C22" t="s">
        <v>817</v>
      </c>
      <c r="D22" t="s">
        <v>818</v>
      </c>
    </row>
    <row r="23" spans="1:4">
      <c r="A23" s="1060">
        <v>22</v>
      </c>
      <c r="B23" t="s">
        <v>799</v>
      </c>
      <c r="C23" t="s">
        <v>819</v>
      </c>
      <c r="D23" t="s">
        <v>820</v>
      </c>
    </row>
    <row r="24" spans="1:4">
      <c r="A24" s="1060">
        <v>23</v>
      </c>
      <c r="B24" t="s">
        <v>799</v>
      </c>
      <c r="C24" t="s">
        <v>821</v>
      </c>
      <c r="D24" t="s">
        <v>822</v>
      </c>
    </row>
    <row r="25" spans="1:4">
      <c r="A25" s="1060">
        <v>24</v>
      </c>
      <c r="B25" t="s">
        <v>799</v>
      </c>
      <c r="C25" t="s">
        <v>823</v>
      </c>
      <c r="D25" t="s">
        <v>824</v>
      </c>
    </row>
    <row r="26" spans="1:4">
      <c r="A26" s="1060">
        <v>25</v>
      </c>
      <c r="B26" t="s">
        <v>825</v>
      </c>
      <c r="C26" t="s">
        <v>825</v>
      </c>
      <c r="D26" t="s">
        <v>826</v>
      </c>
    </row>
    <row r="27" spans="1:4">
      <c r="A27" s="1060">
        <v>26</v>
      </c>
      <c r="B27" t="s">
        <v>825</v>
      </c>
      <c r="C27" t="s">
        <v>827</v>
      </c>
      <c r="D27" t="s">
        <v>828</v>
      </c>
    </row>
    <row r="28" spans="1:4">
      <c r="A28" s="1060">
        <v>27</v>
      </c>
      <c r="B28" t="s">
        <v>825</v>
      </c>
      <c r="C28" t="s">
        <v>829</v>
      </c>
      <c r="D28" t="s">
        <v>830</v>
      </c>
    </row>
    <row r="29" spans="1:4">
      <c r="A29" s="1060">
        <v>28</v>
      </c>
      <c r="B29" t="s">
        <v>825</v>
      </c>
      <c r="C29" t="s">
        <v>831</v>
      </c>
      <c r="D29" t="s">
        <v>832</v>
      </c>
    </row>
    <row r="30" spans="1:4">
      <c r="A30" s="1060">
        <v>29</v>
      </c>
      <c r="B30" t="s">
        <v>825</v>
      </c>
      <c r="C30" t="s">
        <v>833</v>
      </c>
      <c r="D30" t="s">
        <v>834</v>
      </c>
    </row>
    <row r="31" spans="1:4">
      <c r="A31" s="1060">
        <v>30</v>
      </c>
      <c r="B31" t="s">
        <v>825</v>
      </c>
      <c r="C31" t="s">
        <v>835</v>
      </c>
      <c r="D31" t="s">
        <v>836</v>
      </c>
    </row>
    <row r="32" spans="1:4">
      <c r="A32" s="1060">
        <v>31</v>
      </c>
      <c r="B32" t="s">
        <v>825</v>
      </c>
      <c r="C32" t="s">
        <v>837</v>
      </c>
      <c r="D32" t="s">
        <v>838</v>
      </c>
    </row>
    <row r="33" spans="1:4">
      <c r="A33" s="1060">
        <v>32</v>
      </c>
      <c r="B33" t="s">
        <v>825</v>
      </c>
      <c r="C33" t="s">
        <v>839</v>
      </c>
      <c r="D33" t="s">
        <v>840</v>
      </c>
    </row>
    <row r="34" spans="1:4">
      <c r="A34" s="1060">
        <v>33</v>
      </c>
      <c r="B34" t="s">
        <v>825</v>
      </c>
      <c r="C34" t="s">
        <v>841</v>
      </c>
      <c r="D34" t="s">
        <v>842</v>
      </c>
    </row>
    <row r="35" spans="1:4">
      <c r="A35" s="1060">
        <v>34</v>
      </c>
      <c r="B35" t="s">
        <v>825</v>
      </c>
      <c r="C35" t="s">
        <v>843</v>
      </c>
      <c r="D35" t="s">
        <v>844</v>
      </c>
    </row>
    <row r="36" spans="1:4">
      <c r="A36" s="1060">
        <v>35</v>
      </c>
      <c r="B36" t="s">
        <v>845</v>
      </c>
      <c r="C36" t="s">
        <v>847</v>
      </c>
      <c r="D36" t="s">
        <v>848</v>
      </c>
    </row>
    <row r="37" spans="1:4">
      <c r="A37" s="1060">
        <v>36</v>
      </c>
      <c r="B37" t="s">
        <v>845</v>
      </c>
      <c r="C37" t="s">
        <v>849</v>
      </c>
      <c r="D37" t="s">
        <v>850</v>
      </c>
    </row>
    <row r="38" spans="1:4">
      <c r="A38" s="1060">
        <v>37</v>
      </c>
      <c r="B38" t="s">
        <v>845</v>
      </c>
      <c r="C38" t="s">
        <v>851</v>
      </c>
      <c r="D38" t="s">
        <v>852</v>
      </c>
    </row>
    <row r="39" spans="1:4">
      <c r="A39" s="1060">
        <v>38</v>
      </c>
      <c r="B39" t="s">
        <v>845</v>
      </c>
      <c r="C39" t="s">
        <v>853</v>
      </c>
      <c r="D39" t="s">
        <v>854</v>
      </c>
    </row>
    <row r="40" spans="1:4">
      <c r="A40" s="1060">
        <v>39</v>
      </c>
      <c r="B40" t="s">
        <v>845</v>
      </c>
      <c r="C40" t="s">
        <v>845</v>
      </c>
      <c r="D40" t="s">
        <v>846</v>
      </c>
    </row>
    <row r="41" spans="1:4">
      <c r="A41" s="1060">
        <v>40</v>
      </c>
      <c r="B41" t="s">
        <v>845</v>
      </c>
      <c r="C41" t="s">
        <v>855</v>
      </c>
      <c r="D41" t="s">
        <v>856</v>
      </c>
    </row>
    <row r="42" spans="1:4">
      <c r="A42" s="1060">
        <v>41</v>
      </c>
      <c r="B42" t="s">
        <v>845</v>
      </c>
      <c r="C42" t="s">
        <v>857</v>
      </c>
      <c r="D42" t="s">
        <v>858</v>
      </c>
    </row>
    <row r="43" spans="1:4">
      <c r="A43" s="1060">
        <v>42</v>
      </c>
      <c r="B43" t="s">
        <v>845</v>
      </c>
      <c r="C43" t="s">
        <v>859</v>
      </c>
      <c r="D43" t="s">
        <v>860</v>
      </c>
    </row>
    <row r="44" spans="1:4">
      <c r="A44" s="1060">
        <v>43</v>
      </c>
      <c r="B44" t="s">
        <v>845</v>
      </c>
      <c r="C44" t="s">
        <v>861</v>
      </c>
      <c r="D44" t="s">
        <v>862</v>
      </c>
    </row>
    <row r="45" spans="1:4">
      <c r="A45" s="1060">
        <v>44</v>
      </c>
      <c r="B45" t="s">
        <v>845</v>
      </c>
      <c r="C45" t="s">
        <v>863</v>
      </c>
      <c r="D45" t="s">
        <v>864</v>
      </c>
    </row>
    <row r="46" spans="1:4">
      <c r="A46" s="1060">
        <v>45</v>
      </c>
      <c r="B46" t="s">
        <v>845</v>
      </c>
      <c r="C46" t="s">
        <v>865</v>
      </c>
      <c r="D46" t="s">
        <v>866</v>
      </c>
    </row>
    <row r="47" spans="1:4">
      <c r="A47" s="1060">
        <v>46</v>
      </c>
      <c r="B47" t="s">
        <v>845</v>
      </c>
      <c r="C47" t="s">
        <v>867</v>
      </c>
      <c r="D47" t="s">
        <v>868</v>
      </c>
    </row>
    <row r="48" spans="1:4">
      <c r="A48" s="1060">
        <v>47</v>
      </c>
      <c r="B48" t="s">
        <v>869</v>
      </c>
      <c r="C48" t="s">
        <v>871</v>
      </c>
      <c r="D48" t="s">
        <v>872</v>
      </c>
    </row>
    <row r="49" spans="1:4">
      <c r="A49" s="1060">
        <v>48</v>
      </c>
      <c r="B49" t="s">
        <v>869</v>
      </c>
      <c r="C49" t="s">
        <v>873</v>
      </c>
      <c r="D49" t="s">
        <v>874</v>
      </c>
    </row>
    <row r="50" spans="1:4">
      <c r="A50" s="1060">
        <v>49</v>
      </c>
      <c r="B50" t="s">
        <v>869</v>
      </c>
      <c r="C50" t="s">
        <v>875</v>
      </c>
      <c r="D50" t="s">
        <v>876</v>
      </c>
    </row>
    <row r="51" spans="1:4">
      <c r="A51" s="1060">
        <v>50</v>
      </c>
      <c r="B51" t="s">
        <v>869</v>
      </c>
      <c r="C51" t="s">
        <v>869</v>
      </c>
      <c r="D51" t="s">
        <v>870</v>
      </c>
    </row>
    <row r="52" spans="1:4">
      <c r="A52" s="1060">
        <v>51</v>
      </c>
      <c r="B52" t="s">
        <v>869</v>
      </c>
      <c r="C52" t="s">
        <v>877</v>
      </c>
      <c r="D52" t="s">
        <v>878</v>
      </c>
    </row>
    <row r="53" spans="1:4">
      <c r="A53" s="1060">
        <v>52</v>
      </c>
      <c r="B53" t="s">
        <v>869</v>
      </c>
      <c r="C53" t="s">
        <v>879</v>
      </c>
      <c r="D53" t="s">
        <v>880</v>
      </c>
    </row>
    <row r="54" spans="1:4">
      <c r="A54" s="1060">
        <v>53</v>
      </c>
      <c r="B54" t="s">
        <v>869</v>
      </c>
      <c r="C54" t="s">
        <v>881</v>
      </c>
      <c r="D54" t="s">
        <v>882</v>
      </c>
    </row>
    <row r="55" spans="1:4">
      <c r="A55" s="1060">
        <v>54</v>
      </c>
      <c r="B55" t="s">
        <v>869</v>
      </c>
      <c r="C55" t="s">
        <v>883</v>
      </c>
      <c r="D55" t="s">
        <v>884</v>
      </c>
    </row>
    <row r="56" spans="1:4">
      <c r="A56" s="1060">
        <v>55</v>
      </c>
      <c r="B56" t="s">
        <v>869</v>
      </c>
      <c r="C56" t="s">
        <v>885</v>
      </c>
      <c r="D56" t="s">
        <v>886</v>
      </c>
    </row>
    <row r="57" spans="1:4">
      <c r="A57" s="1060">
        <v>56</v>
      </c>
      <c r="B57" t="s">
        <v>869</v>
      </c>
      <c r="C57" t="s">
        <v>887</v>
      </c>
      <c r="D57" t="s">
        <v>888</v>
      </c>
    </row>
    <row r="58" spans="1:4">
      <c r="A58" s="1060">
        <v>57</v>
      </c>
      <c r="B58" t="s">
        <v>869</v>
      </c>
      <c r="C58" t="s">
        <v>889</v>
      </c>
      <c r="D58" t="s">
        <v>890</v>
      </c>
    </row>
    <row r="59" spans="1:4">
      <c r="A59" s="1060">
        <v>58</v>
      </c>
      <c r="B59" t="s">
        <v>869</v>
      </c>
      <c r="C59" t="s">
        <v>891</v>
      </c>
      <c r="D59" t="s">
        <v>892</v>
      </c>
    </row>
    <row r="60" spans="1:4">
      <c r="A60" s="1060">
        <v>59</v>
      </c>
      <c r="B60" t="s">
        <v>869</v>
      </c>
      <c r="C60" t="s">
        <v>893</v>
      </c>
      <c r="D60" t="s">
        <v>894</v>
      </c>
    </row>
    <row r="61" spans="1:4">
      <c r="A61" s="1060">
        <v>60</v>
      </c>
      <c r="B61" t="s">
        <v>869</v>
      </c>
      <c r="C61" t="s">
        <v>895</v>
      </c>
      <c r="D61" t="s">
        <v>896</v>
      </c>
    </row>
    <row r="62" spans="1:4">
      <c r="A62" s="1060">
        <v>61</v>
      </c>
      <c r="B62" t="s">
        <v>897</v>
      </c>
      <c r="C62" t="s">
        <v>897</v>
      </c>
      <c r="D62" t="s">
        <v>898</v>
      </c>
    </row>
    <row r="63" spans="1:4">
      <c r="A63" s="1060">
        <v>62</v>
      </c>
      <c r="B63" t="s">
        <v>897</v>
      </c>
      <c r="C63" t="s">
        <v>899</v>
      </c>
      <c r="D63" t="s">
        <v>900</v>
      </c>
    </row>
    <row r="64" spans="1:4">
      <c r="A64" s="1060">
        <v>63</v>
      </c>
      <c r="B64" t="s">
        <v>897</v>
      </c>
      <c r="C64" t="s">
        <v>901</v>
      </c>
      <c r="D64" t="s">
        <v>902</v>
      </c>
    </row>
    <row r="65" spans="1:4">
      <c r="A65" s="1060">
        <v>64</v>
      </c>
      <c r="B65" t="s">
        <v>897</v>
      </c>
      <c r="C65" t="s">
        <v>903</v>
      </c>
      <c r="D65" t="s">
        <v>904</v>
      </c>
    </row>
    <row r="66" spans="1:4">
      <c r="A66" s="1060">
        <v>65</v>
      </c>
      <c r="B66" t="s">
        <v>897</v>
      </c>
      <c r="C66" t="s">
        <v>905</v>
      </c>
      <c r="D66" t="s">
        <v>906</v>
      </c>
    </row>
    <row r="67" spans="1:4">
      <c r="A67" s="1060">
        <v>66</v>
      </c>
      <c r="B67" t="s">
        <v>897</v>
      </c>
      <c r="C67" t="s">
        <v>907</v>
      </c>
      <c r="D67" t="s">
        <v>908</v>
      </c>
    </row>
    <row r="68" spans="1:4">
      <c r="A68" s="1060">
        <v>67</v>
      </c>
      <c r="B68" t="s">
        <v>897</v>
      </c>
      <c r="C68" t="s">
        <v>909</v>
      </c>
      <c r="D68" t="s">
        <v>910</v>
      </c>
    </row>
    <row r="69" spans="1:4">
      <c r="A69" s="1060">
        <v>68</v>
      </c>
      <c r="B69" t="s">
        <v>897</v>
      </c>
      <c r="C69" t="s">
        <v>911</v>
      </c>
      <c r="D69" t="s">
        <v>912</v>
      </c>
    </row>
    <row r="70" spans="1:4">
      <c r="A70" s="1060">
        <v>69</v>
      </c>
      <c r="B70" t="s">
        <v>897</v>
      </c>
      <c r="C70" t="s">
        <v>913</v>
      </c>
      <c r="D70" t="s">
        <v>914</v>
      </c>
    </row>
    <row r="71" spans="1:4">
      <c r="A71" s="1060">
        <v>70</v>
      </c>
      <c r="B71" t="s">
        <v>897</v>
      </c>
      <c r="C71" t="s">
        <v>915</v>
      </c>
      <c r="D71" t="s">
        <v>916</v>
      </c>
    </row>
    <row r="72" spans="1:4">
      <c r="A72" s="1060">
        <v>71</v>
      </c>
      <c r="B72" t="s">
        <v>897</v>
      </c>
      <c r="C72" t="s">
        <v>917</v>
      </c>
      <c r="D72" t="s">
        <v>918</v>
      </c>
    </row>
    <row r="73" spans="1:4">
      <c r="A73" s="1060">
        <v>72</v>
      </c>
      <c r="B73" t="s">
        <v>919</v>
      </c>
      <c r="C73" t="s">
        <v>919</v>
      </c>
      <c r="D73" t="s">
        <v>920</v>
      </c>
    </row>
    <row r="74" spans="1:4">
      <c r="A74" s="1060">
        <v>73</v>
      </c>
      <c r="B74" t="s">
        <v>921</v>
      </c>
      <c r="C74" t="s">
        <v>921</v>
      </c>
      <c r="D74" t="s">
        <v>922</v>
      </c>
    </row>
    <row r="75" spans="1:4">
      <c r="A75" s="1060">
        <v>74</v>
      </c>
      <c r="B75" t="s">
        <v>923</v>
      </c>
      <c r="C75" t="s">
        <v>923</v>
      </c>
      <c r="D75" t="s">
        <v>924</v>
      </c>
    </row>
    <row r="76" spans="1:4">
      <c r="A76" s="1060">
        <v>75</v>
      </c>
      <c r="B76" t="s">
        <v>925</v>
      </c>
      <c r="C76" t="s">
        <v>925</v>
      </c>
      <c r="D76" t="s">
        <v>926</v>
      </c>
    </row>
    <row r="77" spans="1:4">
      <c r="A77" s="1060">
        <v>76</v>
      </c>
      <c r="B77" t="s">
        <v>927</v>
      </c>
      <c r="C77" t="s">
        <v>927</v>
      </c>
      <c r="D77" t="s">
        <v>928</v>
      </c>
    </row>
    <row r="78" spans="1:4">
      <c r="A78" s="1060">
        <v>77</v>
      </c>
      <c r="B78" t="s">
        <v>929</v>
      </c>
      <c r="C78" t="s">
        <v>929</v>
      </c>
      <c r="D78" t="s">
        <v>930</v>
      </c>
    </row>
    <row r="79" spans="1:4">
      <c r="A79" s="1060">
        <v>78</v>
      </c>
      <c r="B79" t="s">
        <v>931</v>
      </c>
      <c r="C79" t="s">
        <v>931</v>
      </c>
      <c r="D79" t="s">
        <v>932</v>
      </c>
    </row>
    <row r="80" spans="1:4">
      <c r="A80" s="1060">
        <v>79</v>
      </c>
      <c r="B80" t="s">
        <v>933</v>
      </c>
      <c r="C80" t="s">
        <v>933</v>
      </c>
      <c r="D80" t="s">
        <v>934</v>
      </c>
    </row>
    <row r="81" spans="1:4">
      <c r="A81" s="1060">
        <v>80</v>
      </c>
      <c r="B81" t="s">
        <v>935</v>
      </c>
      <c r="C81" t="s">
        <v>935</v>
      </c>
      <c r="D81" t="s">
        <v>936</v>
      </c>
    </row>
    <row r="82" spans="1:4">
      <c r="A82" s="1060">
        <v>81</v>
      </c>
      <c r="B82" t="s">
        <v>937</v>
      </c>
      <c r="C82" t="s">
        <v>937</v>
      </c>
      <c r="D82" t="s">
        <v>938</v>
      </c>
    </row>
    <row r="83" spans="1:4">
      <c r="A83" s="1060">
        <v>82</v>
      </c>
      <c r="B83" t="s">
        <v>939</v>
      </c>
      <c r="C83" t="s">
        <v>939</v>
      </c>
      <c r="D83" t="s">
        <v>940</v>
      </c>
    </row>
    <row r="84" spans="1:4">
      <c r="A84" s="1060">
        <v>83</v>
      </c>
      <c r="B84" t="s">
        <v>941</v>
      </c>
      <c r="C84" t="s">
        <v>941</v>
      </c>
      <c r="D84" t="s">
        <v>942</v>
      </c>
    </row>
    <row r="85" spans="1:4">
      <c r="A85" s="1060">
        <v>84</v>
      </c>
      <c r="B85" t="s">
        <v>943</v>
      </c>
      <c r="C85" t="s">
        <v>943</v>
      </c>
      <c r="D85" t="s">
        <v>944</v>
      </c>
    </row>
    <row r="86" spans="1:4">
      <c r="A86" s="1060">
        <v>85</v>
      </c>
      <c r="B86" t="s">
        <v>945</v>
      </c>
      <c r="C86" t="s">
        <v>945</v>
      </c>
      <c r="D86" t="s">
        <v>946</v>
      </c>
    </row>
    <row r="87" spans="1:4">
      <c r="A87" s="1060">
        <v>86</v>
      </c>
      <c r="B87" t="s">
        <v>945</v>
      </c>
      <c r="C87" t="s">
        <v>947</v>
      </c>
      <c r="D87" t="s">
        <v>948</v>
      </c>
    </row>
    <row r="88" spans="1:4">
      <c r="A88" s="1060">
        <v>87</v>
      </c>
      <c r="B88" t="s">
        <v>945</v>
      </c>
      <c r="C88" t="s">
        <v>949</v>
      </c>
      <c r="D88" t="s">
        <v>950</v>
      </c>
    </row>
    <row r="89" spans="1:4">
      <c r="A89" s="1060">
        <v>88</v>
      </c>
      <c r="B89" t="s">
        <v>945</v>
      </c>
      <c r="C89" t="s">
        <v>951</v>
      </c>
      <c r="D89" t="s">
        <v>952</v>
      </c>
    </row>
    <row r="90" spans="1:4">
      <c r="A90" s="1060">
        <v>89</v>
      </c>
      <c r="B90" t="s">
        <v>945</v>
      </c>
      <c r="C90" t="s">
        <v>953</v>
      </c>
      <c r="D90" t="s">
        <v>954</v>
      </c>
    </row>
    <row r="91" spans="1:4">
      <c r="A91" s="1060">
        <v>90</v>
      </c>
      <c r="B91" t="s">
        <v>945</v>
      </c>
      <c r="C91" t="s">
        <v>955</v>
      </c>
      <c r="D91" t="s">
        <v>956</v>
      </c>
    </row>
    <row r="92" spans="1:4">
      <c r="A92" s="1060">
        <v>91</v>
      </c>
      <c r="B92" t="s">
        <v>945</v>
      </c>
      <c r="C92" t="s">
        <v>957</v>
      </c>
      <c r="D92" t="s">
        <v>958</v>
      </c>
    </row>
    <row r="93" spans="1:4">
      <c r="A93" s="1060">
        <v>92</v>
      </c>
      <c r="B93" t="s">
        <v>945</v>
      </c>
      <c r="C93" t="s">
        <v>959</v>
      </c>
      <c r="D93" t="s">
        <v>960</v>
      </c>
    </row>
    <row r="94" spans="1:4">
      <c r="A94" s="1060">
        <v>93</v>
      </c>
      <c r="B94" t="s">
        <v>961</v>
      </c>
      <c r="C94" t="s">
        <v>961</v>
      </c>
      <c r="D94" t="s">
        <v>962</v>
      </c>
    </row>
    <row r="95" spans="1:4">
      <c r="A95" s="1060">
        <v>94</v>
      </c>
      <c r="B95" t="s">
        <v>963</v>
      </c>
      <c r="C95" t="s">
        <v>965</v>
      </c>
      <c r="D95" t="s">
        <v>966</v>
      </c>
    </row>
    <row r="96" spans="1:4">
      <c r="A96" s="1060">
        <v>95</v>
      </c>
      <c r="B96" t="s">
        <v>963</v>
      </c>
      <c r="C96" t="s">
        <v>963</v>
      </c>
      <c r="D96" t="s">
        <v>964</v>
      </c>
    </row>
    <row r="97" spans="1:4">
      <c r="A97" s="1060">
        <v>96</v>
      </c>
      <c r="B97" t="s">
        <v>963</v>
      </c>
      <c r="C97" t="s">
        <v>967</v>
      </c>
      <c r="D97" t="s">
        <v>968</v>
      </c>
    </row>
    <row r="98" spans="1:4">
      <c r="A98" s="1060">
        <v>97</v>
      </c>
      <c r="B98" t="s">
        <v>963</v>
      </c>
      <c r="C98" t="s">
        <v>969</v>
      </c>
      <c r="D98" t="s">
        <v>970</v>
      </c>
    </row>
    <row r="99" spans="1:4">
      <c r="A99" s="1060">
        <v>98</v>
      </c>
      <c r="B99" t="s">
        <v>971</v>
      </c>
      <c r="C99" t="s">
        <v>973</v>
      </c>
      <c r="D99" t="s">
        <v>974</v>
      </c>
    </row>
    <row r="100" spans="1:4">
      <c r="A100" s="1060">
        <v>99</v>
      </c>
      <c r="B100" t="s">
        <v>971</v>
      </c>
      <c r="C100" t="s">
        <v>975</v>
      </c>
      <c r="D100" t="s">
        <v>976</v>
      </c>
    </row>
    <row r="101" spans="1:4">
      <c r="A101" s="1060">
        <v>100</v>
      </c>
      <c r="B101" t="s">
        <v>971</v>
      </c>
      <c r="C101" t="s">
        <v>977</v>
      </c>
      <c r="D101" t="s">
        <v>978</v>
      </c>
    </row>
    <row r="102" spans="1:4">
      <c r="A102" s="1060">
        <v>101</v>
      </c>
      <c r="B102" t="s">
        <v>971</v>
      </c>
      <c r="C102" t="s">
        <v>979</v>
      </c>
      <c r="D102" t="s">
        <v>980</v>
      </c>
    </row>
    <row r="103" spans="1:4">
      <c r="A103" s="1060">
        <v>102</v>
      </c>
      <c r="B103" t="s">
        <v>971</v>
      </c>
      <c r="C103" t="s">
        <v>971</v>
      </c>
      <c r="D103" t="s">
        <v>972</v>
      </c>
    </row>
    <row r="104" spans="1:4">
      <c r="A104" s="1060">
        <v>103</v>
      </c>
      <c r="B104" t="s">
        <v>971</v>
      </c>
      <c r="C104" t="s">
        <v>981</v>
      </c>
      <c r="D104" t="s">
        <v>982</v>
      </c>
    </row>
    <row r="105" spans="1:4">
      <c r="A105" s="1060">
        <v>104</v>
      </c>
      <c r="B105" t="s">
        <v>971</v>
      </c>
      <c r="C105" t="s">
        <v>983</v>
      </c>
      <c r="D105" t="s">
        <v>984</v>
      </c>
    </row>
    <row r="106" spans="1:4">
      <c r="A106" s="1060">
        <v>105</v>
      </c>
      <c r="B106" t="s">
        <v>971</v>
      </c>
      <c r="C106" t="s">
        <v>985</v>
      </c>
      <c r="D106" t="s">
        <v>986</v>
      </c>
    </row>
    <row r="107" spans="1:4">
      <c r="A107" s="1060">
        <v>106</v>
      </c>
      <c r="B107" t="s">
        <v>971</v>
      </c>
      <c r="C107" t="s">
        <v>987</v>
      </c>
      <c r="D107" t="s">
        <v>988</v>
      </c>
    </row>
    <row r="108" spans="1:4">
      <c r="A108" s="1060">
        <v>107</v>
      </c>
      <c r="B108" t="s">
        <v>971</v>
      </c>
      <c r="C108" t="s">
        <v>989</v>
      </c>
      <c r="D108" t="s">
        <v>990</v>
      </c>
    </row>
    <row r="109" spans="1:4">
      <c r="A109" s="1060">
        <v>108</v>
      </c>
      <c r="B109" t="s">
        <v>971</v>
      </c>
      <c r="C109" t="s">
        <v>991</v>
      </c>
      <c r="D109" t="s">
        <v>992</v>
      </c>
    </row>
    <row r="110" spans="1:4">
      <c r="A110" s="1060">
        <v>109</v>
      </c>
      <c r="B110" t="s">
        <v>971</v>
      </c>
      <c r="C110" t="s">
        <v>993</v>
      </c>
      <c r="D110" t="s">
        <v>994</v>
      </c>
    </row>
    <row r="111" spans="1:4">
      <c r="A111" s="1060">
        <v>110</v>
      </c>
      <c r="B111" t="s">
        <v>971</v>
      </c>
      <c r="C111" t="s">
        <v>995</v>
      </c>
      <c r="D111" t="s">
        <v>996</v>
      </c>
    </row>
    <row r="112" spans="1:4">
      <c r="A112" s="1060">
        <v>111</v>
      </c>
      <c r="B112" t="s">
        <v>997</v>
      </c>
      <c r="C112" t="s">
        <v>999</v>
      </c>
      <c r="D112" t="s">
        <v>1000</v>
      </c>
    </row>
    <row r="113" spans="1:4">
      <c r="A113" s="1060">
        <v>112</v>
      </c>
      <c r="B113" t="s">
        <v>997</v>
      </c>
      <c r="C113" t="s">
        <v>1001</v>
      </c>
      <c r="D113" t="s">
        <v>1002</v>
      </c>
    </row>
    <row r="114" spans="1:4">
      <c r="A114" s="1060">
        <v>113</v>
      </c>
      <c r="B114" t="s">
        <v>997</v>
      </c>
      <c r="C114" t="s">
        <v>1003</v>
      </c>
      <c r="D114" t="s">
        <v>1004</v>
      </c>
    </row>
    <row r="115" spans="1:4">
      <c r="A115" s="1060">
        <v>114</v>
      </c>
      <c r="B115" t="s">
        <v>997</v>
      </c>
      <c r="C115" t="s">
        <v>1005</v>
      </c>
      <c r="D115" t="s">
        <v>1006</v>
      </c>
    </row>
    <row r="116" spans="1:4">
      <c r="A116" s="1060">
        <v>115</v>
      </c>
      <c r="B116" t="s">
        <v>997</v>
      </c>
      <c r="C116" t="s">
        <v>1007</v>
      </c>
      <c r="D116" t="s">
        <v>1008</v>
      </c>
    </row>
    <row r="117" spans="1:4">
      <c r="A117" s="1060">
        <v>116</v>
      </c>
      <c r="B117" t="s">
        <v>997</v>
      </c>
      <c r="C117" t="s">
        <v>997</v>
      </c>
      <c r="D117" t="s">
        <v>998</v>
      </c>
    </row>
    <row r="118" spans="1:4">
      <c r="A118" s="1060">
        <v>117</v>
      </c>
      <c r="B118" t="s">
        <v>997</v>
      </c>
      <c r="C118" t="s">
        <v>1009</v>
      </c>
      <c r="D118" t="s">
        <v>1010</v>
      </c>
    </row>
    <row r="119" spans="1:4">
      <c r="A119" s="1060">
        <v>118</v>
      </c>
      <c r="B119" t="s">
        <v>997</v>
      </c>
      <c r="C119" t="s">
        <v>1011</v>
      </c>
      <c r="D119" t="s">
        <v>1012</v>
      </c>
    </row>
    <row r="120" spans="1:4">
      <c r="A120" s="1060">
        <v>119</v>
      </c>
      <c r="B120" t="s">
        <v>997</v>
      </c>
      <c r="C120" t="s">
        <v>1013</v>
      </c>
      <c r="D120" t="s">
        <v>1014</v>
      </c>
    </row>
    <row r="121" spans="1:4">
      <c r="A121" s="1060">
        <v>120</v>
      </c>
      <c r="B121" t="s">
        <v>997</v>
      </c>
      <c r="C121" t="s">
        <v>1015</v>
      </c>
      <c r="D121" t="s">
        <v>1016</v>
      </c>
    </row>
    <row r="122" spans="1:4">
      <c r="A122" s="1060">
        <v>121</v>
      </c>
      <c r="B122" t="s">
        <v>997</v>
      </c>
      <c r="C122" t="s">
        <v>1017</v>
      </c>
      <c r="D122" t="s">
        <v>1018</v>
      </c>
    </row>
    <row r="123" spans="1:4">
      <c r="A123" s="1060">
        <v>122</v>
      </c>
      <c r="B123" t="s">
        <v>997</v>
      </c>
      <c r="C123" t="s">
        <v>1019</v>
      </c>
      <c r="D123" t="s">
        <v>1020</v>
      </c>
    </row>
    <row r="124" spans="1:4">
      <c r="A124" s="1060">
        <v>123</v>
      </c>
      <c r="B124" t="s">
        <v>1021</v>
      </c>
      <c r="C124" t="s">
        <v>1023</v>
      </c>
      <c r="D124" t="s">
        <v>1024</v>
      </c>
    </row>
    <row r="125" spans="1:4">
      <c r="A125" s="1060">
        <v>124</v>
      </c>
      <c r="B125" t="s">
        <v>1021</v>
      </c>
      <c r="C125" t="s">
        <v>1025</v>
      </c>
      <c r="D125" t="s">
        <v>1026</v>
      </c>
    </row>
    <row r="126" spans="1:4">
      <c r="A126" s="1060">
        <v>125</v>
      </c>
      <c r="B126" t="s">
        <v>1021</v>
      </c>
      <c r="C126" t="s">
        <v>1027</v>
      </c>
      <c r="D126" t="s">
        <v>1028</v>
      </c>
    </row>
    <row r="127" spans="1:4">
      <c r="A127" s="1060">
        <v>126</v>
      </c>
      <c r="B127" t="s">
        <v>1021</v>
      </c>
      <c r="C127" t="s">
        <v>1029</v>
      </c>
      <c r="D127" t="s">
        <v>1030</v>
      </c>
    </row>
    <row r="128" spans="1:4">
      <c r="A128" s="1060">
        <v>127</v>
      </c>
      <c r="B128" t="s">
        <v>1021</v>
      </c>
      <c r="C128" t="s">
        <v>1031</v>
      </c>
      <c r="D128" t="s">
        <v>1032</v>
      </c>
    </row>
    <row r="129" spans="1:4">
      <c r="A129" s="1060">
        <v>128</v>
      </c>
      <c r="B129" t="s">
        <v>1021</v>
      </c>
      <c r="C129" t="s">
        <v>1033</v>
      </c>
      <c r="D129" t="s">
        <v>1034</v>
      </c>
    </row>
    <row r="130" spans="1:4">
      <c r="A130" s="1060">
        <v>129</v>
      </c>
      <c r="B130" t="s">
        <v>1021</v>
      </c>
      <c r="C130" t="s">
        <v>1021</v>
      </c>
      <c r="D130" t="s">
        <v>1022</v>
      </c>
    </row>
    <row r="131" spans="1:4">
      <c r="A131" s="1060">
        <v>130</v>
      </c>
      <c r="B131" t="s">
        <v>1021</v>
      </c>
      <c r="C131" t="s">
        <v>1035</v>
      </c>
      <c r="D131" t="s">
        <v>1036</v>
      </c>
    </row>
    <row r="132" spans="1:4">
      <c r="A132" s="1060">
        <v>131</v>
      </c>
      <c r="B132" t="s">
        <v>1021</v>
      </c>
      <c r="C132" t="s">
        <v>1037</v>
      </c>
      <c r="D132" t="s">
        <v>1038</v>
      </c>
    </row>
    <row r="133" spans="1:4">
      <c r="A133" s="1060">
        <v>132</v>
      </c>
      <c r="B133" t="s">
        <v>1021</v>
      </c>
      <c r="C133" t="s">
        <v>1039</v>
      </c>
      <c r="D133" t="s">
        <v>1040</v>
      </c>
    </row>
    <row r="134" spans="1:4">
      <c r="A134" s="1060">
        <v>133</v>
      </c>
      <c r="B134" t="s">
        <v>1021</v>
      </c>
      <c r="C134" t="s">
        <v>1041</v>
      </c>
      <c r="D134" t="s">
        <v>1042</v>
      </c>
    </row>
    <row r="135" spans="1:4">
      <c r="A135" s="1060">
        <v>134</v>
      </c>
      <c r="B135" t="s">
        <v>1021</v>
      </c>
      <c r="C135" t="s">
        <v>1043</v>
      </c>
      <c r="D135" t="s">
        <v>1044</v>
      </c>
    </row>
    <row r="136" spans="1:4">
      <c r="A136" s="1060">
        <v>135</v>
      </c>
      <c r="B136" t="s">
        <v>1045</v>
      </c>
      <c r="C136" t="s">
        <v>1047</v>
      </c>
      <c r="D136" t="s">
        <v>1048</v>
      </c>
    </row>
    <row r="137" spans="1:4">
      <c r="A137" s="1060">
        <v>136</v>
      </c>
      <c r="B137" t="s">
        <v>1045</v>
      </c>
      <c r="C137" t="s">
        <v>1049</v>
      </c>
      <c r="D137" t="s">
        <v>1050</v>
      </c>
    </row>
    <row r="138" spans="1:4">
      <c r="A138" s="1060">
        <v>137</v>
      </c>
      <c r="B138" t="s">
        <v>1045</v>
      </c>
      <c r="C138" t="s">
        <v>1051</v>
      </c>
      <c r="D138" t="s">
        <v>1052</v>
      </c>
    </row>
    <row r="139" spans="1:4">
      <c r="A139" s="1060">
        <v>138</v>
      </c>
      <c r="B139" t="s">
        <v>1045</v>
      </c>
      <c r="C139" t="s">
        <v>1053</v>
      </c>
      <c r="D139" t="s">
        <v>1054</v>
      </c>
    </row>
    <row r="140" spans="1:4">
      <c r="A140" s="1060">
        <v>139</v>
      </c>
      <c r="B140" t="s">
        <v>1045</v>
      </c>
      <c r="C140" t="s">
        <v>1045</v>
      </c>
      <c r="D140" t="s">
        <v>1046</v>
      </c>
    </row>
    <row r="141" spans="1:4">
      <c r="A141" s="1060">
        <v>140</v>
      </c>
      <c r="B141" t="s">
        <v>1045</v>
      </c>
      <c r="C141" t="s">
        <v>1055</v>
      </c>
      <c r="D141" t="s">
        <v>1056</v>
      </c>
    </row>
    <row r="142" spans="1:4">
      <c r="A142" s="1060">
        <v>141</v>
      </c>
      <c r="B142" t="s">
        <v>1045</v>
      </c>
      <c r="C142" t="s">
        <v>1057</v>
      </c>
      <c r="D142" t="s">
        <v>1058</v>
      </c>
    </row>
    <row r="143" spans="1:4">
      <c r="A143" s="1060">
        <v>142</v>
      </c>
      <c r="B143" t="s">
        <v>1045</v>
      </c>
      <c r="C143" t="s">
        <v>1059</v>
      </c>
      <c r="D143" t="s">
        <v>1060</v>
      </c>
    </row>
    <row r="144" spans="1:4">
      <c r="A144" s="1060">
        <v>143</v>
      </c>
      <c r="B144" t="s">
        <v>1045</v>
      </c>
      <c r="C144" t="s">
        <v>1061</v>
      </c>
      <c r="D144" t="s">
        <v>1062</v>
      </c>
    </row>
    <row r="145" spans="1:4">
      <c r="A145" s="1060">
        <v>144</v>
      </c>
      <c r="B145" t="s">
        <v>1045</v>
      </c>
      <c r="C145" t="s">
        <v>1063</v>
      </c>
      <c r="D145" t="s">
        <v>1064</v>
      </c>
    </row>
    <row r="146" spans="1:4">
      <c r="A146" s="1060">
        <v>145</v>
      </c>
      <c r="B146" t="s">
        <v>1065</v>
      </c>
      <c r="C146" t="s">
        <v>1067</v>
      </c>
      <c r="D146" t="s">
        <v>1068</v>
      </c>
    </row>
    <row r="147" spans="1:4">
      <c r="A147" s="1060">
        <v>146</v>
      </c>
      <c r="B147" t="s">
        <v>1065</v>
      </c>
      <c r="C147" t="s">
        <v>1069</v>
      </c>
      <c r="D147" t="s">
        <v>1070</v>
      </c>
    </row>
    <row r="148" spans="1:4">
      <c r="A148" s="1060">
        <v>147</v>
      </c>
      <c r="B148" t="s">
        <v>1065</v>
      </c>
      <c r="C148" t="s">
        <v>1071</v>
      </c>
      <c r="D148" t="s">
        <v>1072</v>
      </c>
    </row>
    <row r="149" spans="1:4">
      <c r="A149" s="1060">
        <v>148</v>
      </c>
      <c r="B149" t="s">
        <v>1065</v>
      </c>
      <c r="C149" t="s">
        <v>1073</v>
      </c>
      <c r="D149" t="s">
        <v>1074</v>
      </c>
    </row>
    <row r="150" spans="1:4">
      <c r="A150" s="1060">
        <v>149</v>
      </c>
      <c r="B150" t="s">
        <v>1065</v>
      </c>
      <c r="C150" t="s">
        <v>1075</v>
      </c>
      <c r="D150" t="s">
        <v>1076</v>
      </c>
    </row>
    <row r="151" spans="1:4">
      <c r="A151" s="1060">
        <v>150</v>
      </c>
      <c r="B151" t="s">
        <v>1065</v>
      </c>
      <c r="C151" t="s">
        <v>1077</v>
      </c>
      <c r="D151" t="s">
        <v>1078</v>
      </c>
    </row>
    <row r="152" spans="1:4">
      <c r="A152" s="1060">
        <v>151</v>
      </c>
      <c r="B152" t="s">
        <v>1065</v>
      </c>
      <c r="C152" t="s">
        <v>1065</v>
      </c>
      <c r="D152" t="s">
        <v>1066</v>
      </c>
    </row>
    <row r="153" spans="1:4">
      <c r="A153" s="1060">
        <v>152</v>
      </c>
      <c r="B153" t="s">
        <v>1065</v>
      </c>
      <c r="C153" t="s">
        <v>1079</v>
      </c>
      <c r="D153" t="s">
        <v>1080</v>
      </c>
    </row>
    <row r="154" spans="1:4">
      <c r="A154" s="1060">
        <v>153</v>
      </c>
      <c r="B154" t="s">
        <v>1065</v>
      </c>
      <c r="C154" t="s">
        <v>1081</v>
      </c>
      <c r="D154" t="s">
        <v>1082</v>
      </c>
    </row>
    <row r="155" spans="1:4">
      <c r="A155" s="1060">
        <v>154</v>
      </c>
      <c r="B155" t="s">
        <v>1065</v>
      </c>
      <c r="C155" t="s">
        <v>1083</v>
      </c>
      <c r="D155" t="s">
        <v>1084</v>
      </c>
    </row>
    <row r="156" spans="1:4">
      <c r="A156" s="1060">
        <v>155</v>
      </c>
      <c r="B156" t="s">
        <v>1065</v>
      </c>
      <c r="C156" t="s">
        <v>1085</v>
      </c>
      <c r="D156" t="s">
        <v>1086</v>
      </c>
    </row>
    <row r="157" spans="1:4">
      <c r="A157" s="1060">
        <v>156</v>
      </c>
      <c r="B157" t="s">
        <v>1065</v>
      </c>
      <c r="C157" t="s">
        <v>1087</v>
      </c>
      <c r="D157" t="s">
        <v>1088</v>
      </c>
    </row>
    <row r="158" spans="1:4">
      <c r="A158" s="1060">
        <v>157</v>
      </c>
      <c r="B158" t="s">
        <v>1065</v>
      </c>
      <c r="C158" t="s">
        <v>1089</v>
      </c>
      <c r="D158" t="s">
        <v>1090</v>
      </c>
    </row>
    <row r="159" spans="1:4">
      <c r="A159" s="1060">
        <v>158</v>
      </c>
      <c r="B159" t="s">
        <v>1065</v>
      </c>
      <c r="C159" t="s">
        <v>1091</v>
      </c>
      <c r="D159" t="s">
        <v>1092</v>
      </c>
    </row>
    <row r="160" spans="1:4">
      <c r="A160" s="1060">
        <v>159</v>
      </c>
      <c r="B160" t="s">
        <v>1065</v>
      </c>
      <c r="C160" t="s">
        <v>1093</v>
      </c>
      <c r="D160" t="s">
        <v>1094</v>
      </c>
    </row>
    <row r="161" spans="1:4">
      <c r="A161" s="1060">
        <v>160</v>
      </c>
      <c r="B161" t="s">
        <v>1095</v>
      </c>
      <c r="C161" t="s">
        <v>1095</v>
      </c>
      <c r="D161" t="s">
        <v>1096</v>
      </c>
    </row>
    <row r="162" spans="1:4">
      <c r="A162" s="1060">
        <v>161</v>
      </c>
      <c r="B162" t="s">
        <v>1097</v>
      </c>
      <c r="C162" t="s">
        <v>1099</v>
      </c>
      <c r="D162" t="s">
        <v>1100</v>
      </c>
    </row>
    <row r="163" spans="1:4">
      <c r="A163" s="1060">
        <v>162</v>
      </c>
      <c r="B163" t="s">
        <v>1097</v>
      </c>
      <c r="C163" t="s">
        <v>1097</v>
      </c>
      <c r="D163" t="s">
        <v>1098</v>
      </c>
    </row>
    <row r="164" spans="1:4">
      <c r="A164" s="1060">
        <v>163</v>
      </c>
      <c r="B164" t="s">
        <v>1097</v>
      </c>
      <c r="C164" t="s">
        <v>1101</v>
      </c>
      <c r="D164" t="s">
        <v>1102</v>
      </c>
    </row>
    <row r="165" spans="1:4">
      <c r="A165" s="1060">
        <v>164</v>
      </c>
      <c r="B165" t="s">
        <v>1097</v>
      </c>
      <c r="C165" t="s">
        <v>1103</v>
      </c>
      <c r="D165" t="s">
        <v>1104</v>
      </c>
    </row>
    <row r="166" spans="1:4">
      <c r="A166" s="1060">
        <v>165</v>
      </c>
      <c r="B166" t="s">
        <v>1105</v>
      </c>
      <c r="C166" t="s">
        <v>1107</v>
      </c>
      <c r="D166" t="s">
        <v>1108</v>
      </c>
    </row>
    <row r="167" spans="1:4">
      <c r="A167" s="1060">
        <v>166</v>
      </c>
      <c r="B167" t="s">
        <v>1105</v>
      </c>
      <c r="C167" t="s">
        <v>1109</v>
      </c>
      <c r="D167" t="s">
        <v>1110</v>
      </c>
    </row>
    <row r="168" spans="1:4">
      <c r="A168" s="1060">
        <v>167</v>
      </c>
      <c r="B168" t="s">
        <v>1105</v>
      </c>
      <c r="C168" t="s">
        <v>1111</v>
      </c>
      <c r="D168" t="s">
        <v>1112</v>
      </c>
    </row>
    <row r="169" spans="1:4">
      <c r="A169" s="1060">
        <v>168</v>
      </c>
      <c r="B169" t="s">
        <v>1105</v>
      </c>
      <c r="C169" t="s">
        <v>1113</v>
      </c>
      <c r="D169" t="s">
        <v>1114</v>
      </c>
    </row>
    <row r="170" spans="1:4">
      <c r="A170" s="1060">
        <v>169</v>
      </c>
      <c r="B170" t="s">
        <v>1105</v>
      </c>
      <c r="C170" t="s">
        <v>1115</v>
      </c>
      <c r="D170" t="s">
        <v>1116</v>
      </c>
    </row>
    <row r="171" spans="1:4">
      <c r="A171" s="1060">
        <v>170</v>
      </c>
      <c r="B171" t="s">
        <v>1105</v>
      </c>
      <c r="C171" t="s">
        <v>1117</v>
      </c>
      <c r="D171" t="s">
        <v>1118</v>
      </c>
    </row>
    <row r="172" spans="1:4">
      <c r="A172" s="1060">
        <v>171</v>
      </c>
      <c r="B172" t="s">
        <v>1105</v>
      </c>
      <c r="C172" t="s">
        <v>1119</v>
      </c>
      <c r="D172" t="s">
        <v>1120</v>
      </c>
    </row>
    <row r="173" spans="1:4">
      <c r="A173" s="1060">
        <v>172</v>
      </c>
      <c r="B173" t="s">
        <v>1105</v>
      </c>
      <c r="C173" t="s">
        <v>1105</v>
      </c>
      <c r="D173" t="s">
        <v>1106</v>
      </c>
    </row>
    <row r="174" spans="1:4">
      <c r="A174" s="1060">
        <v>173</v>
      </c>
      <c r="B174" t="s">
        <v>1105</v>
      </c>
      <c r="C174" t="s">
        <v>1121</v>
      </c>
      <c r="D174" t="s">
        <v>1122</v>
      </c>
    </row>
    <row r="175" spans="1:4">
      <c r="A175" s="1060">
        <v>174</v>
      </c>
      <c r="B175" t="s">
        <v>1105</v>
      </c>
      <c r="C175" t="s">
        <v>1123</v>
      </c>
      <c r="D175" t="s">
        <v>1124</v>
      </c>
    </row>
    <row r="176" spans="1:4">
      <c r="A176" s="1060">
        <v>175</v>
      </c>
      <c r="B176" t="s">
        <v>1105</v>
      </c>
      <c r="C176" t="s">
        <v>1125</v>
      </c>
      <c r="D176" t="s">
        <v>1126</v>
      </c>
    </row>
    <row r="177" spans="1:4">
      <c r="A177" s="1060">
        <v>176</v>
      </c>
      <c r="B177" t="s">
        <v>1105</v>
      </c>
      <c r="C177" t="s">
        <v>1127</v>
      </c>
      <c r="D177" t="s">
        <v>1128</v>
      </c>
    </row>
    <row r="178" spans="1:4">
      <c r="A178" s="1060">
        <v>177</v>
      </c>
      <c r="B178" t="s">
        <v>1105</v>
      </c>
      <c r="C178" t="s">
        <v>1129</v>
      </c>
      <c r="D178" t="s">
        <v>1130</v>
      </c>
    </row>
    <row r="179" spans="1:4">
      <c r="A179" s="1060">
        <v>178</v>
      </c>
      <c r="B179" t="s">
        <v>1105</v>
      </c>
      <c r="C179" t="s">
        <v>1131</v>
      </c>
      <c r="D179" t="s">
        <v>1132</v>
      </c>
    </row>
    <row r="180" spans="1:4">
      <c r="A180" s="1060">
        <v>179</v>
      </c>
      <c r="B180" t="s">
        <v>1105</v>
      </c>
      <c r="C180" t="s">
        <v>1133</v>
      </c>
      <c r="D180" t="s">
        <v>1134</v>
      </c>
    </row>
    <row r="181" spans="1:4">
      <c r="A181" s="1060">
        <v>180</v>
      </c>
      <c r="B181" t="s">
        <v>1105</v>
      </c>
      <c r="C181" t="s">
        <v>1135</v>
      </c>
      <c r="D181" t="s">
        <v>1136</v>
      </c>
    </row>
    <row r="182" spans="1:4">
      <c r="A182" s="1060">
        <v>181</v>
      </c>
      <c r="B182" t="s">
        <v>1137</v>
      </c>
      <c r="C182" t="s">
        <v>1139</v>
      </c>
      <c r="D182" t="s">
        <v>1140</v>
      </c>
    </row>
    <row r="183" spans="1:4">
      <c r="A183" s="1060">
        <v>182</v>
      </c>
      <c r="B183" t="s">
        <v>1137</v>
      </c>
      <c r="C183" t="s">
        <v>1141</v>
      </c>
      <c r="D183" t="s">
        <v>1142</v>
      </c>
    </row>
    <row r="184" spans="1:4">
      <c r="A184" s="1060">
        <v>183</v>
      </c>
      <c r="B184" t="s">
        <v>1137</v>
      </c>
      <c r="C184" t="s">
        <v>1137</v>
      </c>
      <c r="D184" t="s">
        <v>1138</v>
      </c>
    </row>
    <row r="185" spans="1:4">
      <c r="A185" s="1060">
        <v>184</v>
      </c>
      <c r="B185" t="s">
        <v>1137</v>
      </c>
      <c r="C185" t="s">
        <v>1143</v>
      </c>
      <c r="D185" t="s">
        <v>1144</v>
      </c>
    </row>
    <row r="186" spans="1:4">
      <c r="A186" s="1060">
        <v>185</v>
      </c>
      <c r="B186" t="s">
        <v>1137</v>
      </c>
      <c r="C186" t="s">
        <v>1145</v>
      </c>
      <c r="D186" t="s">
        <v>1146</v>
      </c>
    </row>
    <row r="187" spans="1:4">
      <c r="A187" s="1060">
        <v>186</v>
      </c>
      <c r="B187" t="s">
        <v>1137</v>
      </c>
      <c r="C187" t="s">
        <v>1147</v>
      </c>
      <c r="D187" t="s">
        <v>1148</v>
      </c>
    </row>
    <row r="188" spans="1:4">
      <c r="A188" s="1060">
        <v>187</v>
      </c>
      <c r="B188" t="s">
        <v>1137</v>
      </c>
      <c r="C188" t="s">
        <v>1149</v>
      </c>
      <c r="D188" t="s">
        <v>1150</v>
      </c>
    </row>
    <row r="189" spans="1:4">
      <c r="A189" s="1060">
        <v>188</v>
      </c>
      <c r="B189" t="s">
        <v>1137</v>
      </c>
      <c r="C189" t="s">
        <v>1151</v>
      </c>
      <c r="D189" t="s">
        <v>1152</v>
      </c>
    </row>
    <row r="190" spans="1:4">
      <c r="A190" s="1060">
        <v>189</v>
      </c>
      <c r="B190" t="s">
        <v>1137</v>
      </c>
      <c r="C190" t="s">
        <v>1153</v>
      </c>
      <c r="D190" t="s">
        <v>1154</v>
      </c>
    </row>
    <row r="191" spans="1:4">
      <c r="A191" s="1060">
        <v>190</v>
      </c>
      <c r="B191" t="s">
        <v>1137</v>
      </c>
      <c r="C191" t="s">
        <v>1155</v>
      </c>
      <c r="D191" t="s">
        <v>1156</v>
      </c>
    </row>
    <row r="192" spans="1:4">
      <c r="A192" s="1060">
        <v>191</v>
      </c>
      <c r="B192" t="s">
        <v>1157</v>
      </c>
      <c r="C192" t="s">
        <v>1159</v>
      </c>
      <c r="D192" t="s">
        <v>1160</v>
      </c>
    </row>
    <row r="193" spans="1:4">
      <c r="A193" s="1060">
        <v>192</v>
      </c>
      <c r="B193" t="s">
        <v>1157</v>
      </c>
      <c r="C193" t="s">
        <v>1161</v>
      </c>
      <c r="D193" t="s">
        <v>1162</v>
      </c>
    </row>
    <row r="194" spans="1:4">
      <c r="A194" s="1060">
        <v>193</v>
      </c>
      <c r="B194" t="s">
        <v>1157</v>
      </c>
      <c r="C194" t="s">
        <v>1157</v>
      </c>
      <c r="D194" t="s">
        <v>1158</v>
      </c>
    </row>
    <row r="195" spans="1:4">
      <c r="A195" s="1060">
        <v>194</v>
      </c>
      <c r="B195" t="s">
        <v>1157</v>
      </c>
      <c r="C195" t="s">
        <v>1163</v>
      </c>
      <c r="D195" t="s">
        <v>1164</v>
      </c>
    </row>
    <row r="196" spans="1:4">
      <c r="A196" s="1060">
        <v>195</v>
      </c>
      <c r="B196" t="s">
        <v>1157</v>
      </c>
      <c r="C196" t="s">
        <v>907</v>
      </c>
      <c r="D196" t="s">
        <v>1165</v>
      </c>
    </row>
    <row r="197" spans="1:4">
      <c r="A197" s="1060">
        <v>196</v>
      </c>
      <c r="B197" t="s">
        <v>1157</v>
      </c>
      <c r="C197" t="s">
        <v>1166</v>
      </c>
      <c r="D197" t="s">
        <v>1167</v>
      </c>
    </row>
    <row r="198" spans="1:4">
      <c r="A198" s="1060">
        <v>197</v>
      </c>
      <c r="B198" t="s">
        <v>1168</v>
      </c>
      <c r="C198" t="s">
        <v>1168</v>
      </c>
      <c r="D198" t="s">
        <v>1169</v>
      </c>
    </row>
    <row r="199" spans="1:4">
      <c r="A199" s="1060">
        <v>198</v>
      </c>
      <c r="B199" t="s">
        <v>1170</v>
      </c>
      <c r="C199" t="s">
        <v>1172</v>
      </c>
      <c r="D199" t="s">
        <v>1173</v>
      </c>
    </row>
    <row r="200" spans="1:4">
      <c r="A200" s="1060">
        <v>199</v>
      </c>
      <c r="B200" t="s">
        <v>1170</v>
      </c>
      <c r="C200" t="s">
        <v>1174</v>
      </c>
      <c r="D200" t="s">
        <v>1175</v>
      </c>
    </row>
    <row r="201" spans="1:4">
      <c r="A201" s="1060">
        <v>200</v>
      </c>
      <c r="B201" t="s">
        <v>1170</v>
      </c>
      <c r="C201" t="s">
        <v>1176</v>
      </c>
      <c r="D201" t="s">
        <v>1177</v>
      </c>
    </row>
    <row r="202" spans="1:4">
      <c r="A202" s="1060">
        <v>201</v>
      </c>
      <c r="B202" t="s">
        <v>1170</v>
      </c>
      <c r="C202" t="s">
        <v>1178</v>
      </c>
      <c r="D202" t="s">
        <v>1179</v>
      </c>
    </row>
    <row r="203" spans="1:4">
      <c r="A203" s="1060">
        <v>202</v>
      </c>
      <c r="B203" t="s">
        <v>1170</v>
      </c>
      <c r="C203" t="s">
        <v>1170</v>
      </c>
      <c r="D203" t="s">
        <v>1171</v>
      </c>
    </row>
    <row r="204" spans="1:4">
      <c r="A204" s="1060">
        <v>203</v>
      </c>
      <c r="B204" t="s">
        <v>1170</v>
      </c>
      <c r="C204" t="s">
        <v>1180</v>
      </c>
      <c r="D204" t="s">
        <v>1181</v>
      </c>
    </row>
    <row r="205" spans="1:4">
      <c r="A205" s="1060">
        <v>204</v>
      </c>
      <c r="B205" t="s">
        <v>1170</v>
      </c>
      <c r="C205" t="s">
        <v>1182</v>
      </c>
      <c r="D205" t="s">
        <v>1183</v>
      </c>
    </row>
    <row r="206" spans="1:4">
      <c r="A206" s="1060">
        <v>205</v>
      </c>
      <c r="B206" t="s">
        <v>1170</v>
      </c>
      <c r="C206" t="s">
        <v>1184</v>
      </c>
      <c r="D206" t="s">
        <v>1185</v>
      </c>
    </row>
    <row r="207" spans="1:4">
      <c r="A207" s="1060">
        <v>206</v>
      </c>
      <c r="B207" t="s">
        <v>1170</v>
      </c>
      <c r="C207" t="s">
        <v>1186</v>
      </c>
      <c r="D207" t="s">
        <v>1187</v>
      </c>
    </row>
    <row r="208" spans="1:4">
      <c r="A208" s="1060">
        <v>207</v>
      </c>
      <c r="B208" t="s">
        <v>1170</v>
      </c>
      <c r="C208" t="s">
        <v>1188</v>
      </c>
      <c r="D208" t="s">
        <v>1189</v>
      </c>
    </row>
    <row r="209" spans="1:4">
      <c r="A209" s="1060">
        <v>208</v>
      </c>
      <c r="B209" t="s">
        <v>1170</v>
      </c>
      <c r="C209" t="s">
        <v>1190</v>
      </c>
      <c r="D209" t="s">
        <v>1191</v>
      </c>
    </row>
    <row r="210" spans="1:4">
      <c r="A210" s="1060">
        <v>209</v>
      </c>
      <c r="B210" t="s">
        <v>1192</v>
      </c>
      <c r="C210" t="s">
        <v>1194</v>
      </c>
      <c r="D210" t="s">
        <v>1195</v>
      </c>
    </row>
    <row r="211" spans="1:4">
      <c r="A211" s="1060">
        <v>210</v>
      </c>
      <c r="B211" t="s">
        <v>1192</v>
      </c>
      <c r="C211" t="s">
        <v>1196</v>
      </c>
      <c r="D211" t="s">
        <v>1197</v>
      </c>
    </row>
    <row r="212" spans="1:4">
      <c r="A212" s="1060">
        <v>211</v>
      </c>
      <c r="B212" t="s">
        <v>1192</v>
      </c>
      <c r="C212" t="s">
        <v>1198</v>
      </c>
      <c r="D212" t="s">
        <v>1199</v>
      </c>
    </row>
    <row r="213" spans="1:4">
      <c r="A213" s="1060">
        <v>212</v>
      </c>
      <c r="B213" t="s">
        <v>1192</v>
      </c>
      <c r="C213" t="s">
        <v>1192</v>
      </c>
      <c r="D213" t="s">
        <v>1193</v>
      </c>
    </row>
    <row r="214" spans="1:4">
      <c r="A214" s="1060">
        <v>213</v>
      </c>
      <c r="B214" t="s">
        <v>1192</v>
      </c>
      <c r="C214" t="s">
        <v>1200</v>
      </c>
      <c r="D214" t="s">
        <v>1201</v>
      </c>
    </row>
    <row r="215" spans="1:4">
      <c r="A215" s="1060">
        <v>214</v>
      </c>
      <c r="B215" t="s">
        <v>1192</v>
      </c>
      <c r="C215" t="s">
        <v>1202</v>
      </c>
      <c r="D215" t="s">
        <v>1203</v>
      </c>
    </row>
    <row r="216" spans="1:4">
      <c r="A216" s="1060">
        <v>215</v>
      </c>
      <c r="B216" t="s">
        <v>1204</v>
      </c>
      <c r="C216" t="s">
        <v>1206</v>
      </c>
      <c r="D216" t="s">
        <v>1207</v>
      </c>
    </row>
    <row r="217" spans="1:4">
      <c r="A217" s="1060">
        <v>216</v>
      </c>
      <c r="B217" t="s">
        <v>1204</v>
      </c>
      <c r="C217" t="s">
        <v>1208</v>
      </c>
      <c r="D217" t="s">
        <v>1209</v>
      </c>
    </row>
    <row r="218" spans="1:4">
      <c r="A218" s="1060">
        <v>217</v>
      </c>
      <c r="B218" t="s">
        <v>1204</v>
      </c>
      <c r="C218" t="s">
        <v>1210</v>
      </c>
      <c r="D218" t="s">
        <v>1211</v>
      </c>
    </row>
    <row r="219" spans="1:4">
      <c r="A219" s="1060">
        <v>218</v>
      </c>
      <c r="B219" t="s">
        <v>1204</v>
      </c>
      <c r="C219" t="s">
        <v>1212</v>
      </c>
      <c r="D219" t="s">
        <v>1213</v>
      </c>
    </row>
    <row r="220" spans="1:4">
      <c r="A220" s="1060">
        <v>219</v>
      </c>
      <c r="B220" t="s">
        <v>1204</v>
      </c>
      <c r="C220" t="s">
        <v>1214</v>
      </c>
      <c r="D220" t="s">
        <v>1215</v>
      </c>
    </row>
    <row r="221" spans="1:4">
      <c r="A221" s="1060">
        <v>220</v>
      </c>
      <c r="B221" t="s">
        <v>1204</v>
      </c>
      <c r="C221" t="s">
        <v>1216</v>
      </c>
      <c r="D221" t="s">
        <v>1217</v>
      </c>
    </row>
    <row r="222" spans="1:4">
      <c r="A222" s="1060">
        <v>221</v>
      </c>
      <c r="B222" t="s">
        <v>1204</v>
      </c>
      <c r="C222" t="s">
        <v>1218</v>
      </c>
      <c r="D222" t="s">
        <v>1219</v>
      </c>
    </row>
    <row r="223" spans="1:4">
      <c r="A223" s="1060">
        <v>222</v>
      </c>
      <c r="B223" t="s">
        <v>1204</v>
      </c>
      <c r="C223" t="s">
        <v>1220</v>
      </c>
      <c r="D223" t="s">
        <v>1221</v>
      </c>
    </row>
    <row r="224" spans="1:4">
      <c r="A224" s="1060">
        <v>223</v>
      </c>
      <c r="B224" t="s">
        <v>1204</v>
      </c>
      <c r="C224" t="s">
        <v>1204</v>
      </c>
      <c r="D224" t="s">
        <v>1205</v>
      </c>
    </row>
    <row r="225" spans="1:4">
      <c r="A225" s="1060">
        <v>224</v>
      </c>
      <c r="B225" t="s">
        <v>1204</v>
      </c>
      <c r="C225" t="s">
        <v>1222</v>
      </c>
      <c r="D225" t="s">
        <v>1223</v>
      </c>
    </row>
    <row r="226" spans="1:4">
      <c r="A226" s="1060">
        <v>225</v>
      </c>
      <c r="B226" t="s">
        <v>1204</v>
      </c>
      <c r="C226" t="s">
        <v>1224</v>
      </c>
      <c r="D226" t="s">
        <v>1225</v>
      </c>
    </row>
    <row r="227" spans="1:4">
      <c r="A227" s="1060">
        <v>226</v>
      </c>
      <c r="B227" t="s">
        <v>1204</v>
      </c>
      <c r="C227" t="s">
        <v>1226</v>
      </c>
      <c r="D227" t="s">
        <v>1227</v>
      </c>
    </row>
    <row r="228" spans="1:4">
      <c r="A228" s="1060">
        <v>227</v>
      </c>
      <c r="B228" t="s">
        <v>1204</v>
      </c>
      <c r="C228" t="s">
        <v>1228</v>
      </c>
      <c r="D228" t="s">
        <v>1229</v>
      </c>
    </row>
    <row r="229" spans="1:4">
      <c r="A229" s="1060">
        <v>228</v>
      </c>
      <c r="B229" t="s">
        <v>1204</v>
      </c>
      <c r="C229" t="s">
        <v>1230</v>
      </c>
      <c r="D229" t="s">
        <v>1231</v>
      </c>
    </row>
    <row r="230" spans="1:4">
      <c r="A230" s="1060">
        <v>229</v>
      </c>
      <c r="B230" t="s">
        <v>1232</v>
      </c>
      <c r="C230" t="s">
        <v>1234</v>
      </c>
      <c r="D230" t="s">
        <v>1235</v>
      </c>
    </row>
    <row r="231" spans="1:4">
      <c r="A231" s="1060">
        <v>230</v>
      </c>
      <c r="B231" t="s">
        <v>1232</v>
      </c>
      <c r="C231" t="s">
        <v>1236</v>
      </c>
      <c r="D231" t="s">
        <v>1237</v>
      </c>
    </row>
    <row r="232" spans="1:4">
      <c r="A232" s="1060">
        <v>231</v>
      </c>
      <c r="B232" t="s">
        <v>1232</v>
      </c>
      <c r="C232" t="s">
        <v>1238</v>
      </c>
      <c r="D232" t="s">
        <v>1239</v>
      </c>
    </row>
    <row r="233" spans="1:4">
      <c r="A233" s="1060">
        <v>232</v>
      </c>
      <c r="B233" t="s">
        <v>1232</v>
      </c>
      <c r="C233" t="s">
        <v>1240</v>
      </c>
      <c r="D233" t="s">
        <v>1241</v>
      </c>
    </row>
    <row r="234" spans="1:4">
      <c r="A234" s="1060">
        <v>233</v>
      </c>
      <c r="B234" t="s">
        <v>1232</v>
      </c>
      <c r="C234" t="s">
        <v>1232</v>
      </c>
      <c r="D234" t="s">
        <v>1233</v>
      </c>
    </row>
    <row r="235" spans="1:4">
      <c r="A235" s="1060">
        <v>234</v>
      </c>
      <c r="B235" t="s">
        <v>1232</v>
      </c>
      <c r="C235" t="s">
        <v>1242</v>
      </c>
      <c r="D235" t="s">
        <v>1243</v>
      </c>
    </row>
    <row r="236" spans="1:4">
      <c r="A236" s="1060">
        <v>235</v>
      </c>
      <c r="B236" t="s">
        <v>1244</v>
      </c>
      <c r="C236" t="s">
        <v>1246</v>
      </c>
      <c r="D236" t="s">
        <v>1247</v>
      </c>
    </row>
    <row r="237" spans="1:4">
      <c r="A237" s="1060">
        <v>236</v>
      </c>
      <c r="B237" t="s">
        <v>1244</v>
      </c>
      <c r="C237" t="s">
        <v>1248</v>
      </c>
      <c r="D237" t="s">
        <v>1249</v>
      </c>
    </row>
    <row r="238" spans="1:4">
      <c r="A238" s="1060">
        <v>237</v>
      </c>
      <c r="B238" t="s">
        <v>1244</v>
      </c>
      <c r="C238" t="s">
        <v>1250</v>
      </c>
      <c r="D238" t="s">
        <v>1251</v>
      </c>
    </row>
    <row r="239" spans="1:4">
      <c r="A239" s="1060">
        <v>238</v>
      </c>
      <c r="B239" t="s">
        <v>1244</v>
      </c>
      <c r="C239" t="s">
        <v>1252</v>
      </c>
      <c r="D239" t="s">
        <v>1253</v>
      </c>
    </row>
    <row r="240" spans="1:4">
      <c r="A240" s="1060">
        <v>239</v>
      </c>
      <c r="B240" t="s">
        <v>1244</v>
      </c>
      <c r="C240" t="s">
        <v>1254</v>
      </c>
      <c r="D240" t="s">
        <v>1255</v>
      </c>
    </row>
    <row r="241" spans="1:4">
      <c r="A241" s="1060">
        <v>240</v>
      </c>
      <c r="B241" t="s">
        <v>1244</v>
      </c>
      <c r="C241" t="s">
        <v>1256</v>
      </c>
      <c r="D241" t="s">
        <v>1257</v>
      </c>
    </row>
    <row r="242" spans="1:4">
      <c r="A242" s="1060">
        <v>241</v>
      </c>
      <c r="B242" t="s">
        <v>1244</v>
      </c>
      <c r="C242" t="s">
        <v>1258</v>
      </c>
      <c r="D242" t="s">
        <v>1259</v>
      </c>
    </row>
    <row r="243" spans="1:4">
      <c r="A243" s="1060">
        <v>242</v>
      </c>
      <c r="B243" t="s">
        <v>1244</v>
      </c>
      <c r="C243" t="s">
        <v>1244</v>
      </c>
      <c r="D243" t="s">
        <v>1245</v>
      </c>
    </row>
    <row r="244" spans="1:4">
      <c r="A244" s="1060">
        <v>243</v>
      </c>
      <c r="B244" t="s">
        <v>1260</v>
      </c>
      <c r="C244" t="s">
        <v>1262</v>
      </c>
      <c r="D244" t="s">
        <v>1263</v>
      </c>
    </row>
    <row r="245" spans="1:4">
      <c r="A245" s="1060">
        <v>244</v>
      </c>
      <c r="B245" t="s">
        <v>1260</v>
      </c>
      <c r="C245" t="s">
        <v>1264</v>
      </c>
      <c r="D245" t="s">
        <v>1265</v>
      </c>
    </row>
    <row r="246" spans="1:4">
      <c r="A246" s="1060">
        <v>245</v>
      </c>
      <c r="B246" t="s">
        <v>1260</v>
      </c>
      <c r="C246" t="s">
        <v>1266</v>
      </c>
      <c r="D246" t="s">
        <v>1267</v>
      </c>
    </row>
    <row r="247" spans="1:4">
      <c r="A247" s="1060">
        <v>246</v>
      </c>
      <c r="B247" t="s">
        <v>1260</v>
      </c>
      <c r="C247" t="s">
        <v>1268</v>
      </c>
      <c r="D247" t="s">
        <v>1269</v>
      </c>
    </row>
    <row r="248" spans="1:4">
      <c r="A248" s="1060">
        <v>247</v>
      </c>
      <c r="B248" t="s">
        <v>1260</v>
      </c>
      <c r="C248" t="s">
        <v>1270</v>
      </c>
      <c r="D248" t="s">
        <v>1271</v>
      </c>
    </row>
    <row r="249" spans="1:4">
      <c r="A249" s="1060">
        <v>248</v>
      </c>
      <c r="B249" t="s">
        <v>1260</v>
      </c>
      <c r="C249" t="s">
        <v>1272</v>
      </c>
      <c r="D249" t="s">
        <v>1273</v>
      </c>
    </row>
    <row r="250" spans="1:4">
      <c r="A250" s="1060">
        <v>249</v>
      </c>
      <c r="B250" t="s">
        <v>1260</v>
      </c>
      <c r="C250" t="s">
        <v>1274</v>
      </c>
      <c r="D250" t="s">
        <v>1275</v>
      </c>
    </row>
    <row r="251" spans="1:4">
      <c r="A251" s="1060">
        <v>250</v>
      </c>
      <c r="B251" t="s">
        <v>1260</v>
      </c>
      <c r="C251" t="s">
        <v>1276</v>
      </c>
      <c r="D251" t="s">
        <v>1277</v>
      </c>
    </row>
    <row r="252" spans="1:4">
      <c r="A252" s="1060">
        <v>251</v>
      </c>
      <c r="B252" t="s">
        <v>1260</v>
      </c>
      <c r="C252" t="s">
        <v>1278</v>
      </c>
      <c r="D252" t="s">
        <v>1279</v>
      </c>
    </row>
    <row r="253" spans="1:4">
      <c r="A253" s="1060">
        <v>252</v>
      </c>
      <c r="B253" t="s">
        <v>1260</v>
      </c>
      <c r="C253" t="s">
        <v>1280</v>
      </c>
      <c r="D253" t="s">
        <v>1281</v>
      </c>
    </row>
    <row r="254" spans="1:4">
      <c r="A254" s="1060">
        <v>253</v>
      </c>
      <c r="B254" t="s">
        <v>1260</v>
      </c>
      <c r="C254" t="s">
        <v>1282</v>
      </c>
      <c r="D254" t="s">
        <v>1283</v>
      </c>
    </row>
    <row r="255" spans="1:4">
      <c r="A255" s="1060">
        <v>254</v>
      </c>
      <c r="B255" t="s">
        <v>1260</v>
      </c>
      <c r="C255" t="s">
        <v>1284</v>
      </c>
      <c r="D255" t="s">
        <v>1285</v>
      </c>
    </row>
    <row r="256" spans="1:4">
      <c r="A256" s="1060">
        <v>255</v>
      </c>
      <c r="B256" t="s">
        <v>1260</v>
      </c>
      <c r="C256" t="s">
        <v>1286</v>
      </c>
      <c r="D256" t="s">
        <v>1287</v>
      </c>
    </row>
    <row r="257" spans="1:4">
      <c r="A257" s="1060">
        <v>256</v>
      </c>
      <c r="B257" t="s">
        <v>1260</v>
      </c>
      <c r="C257" t="s">
        <v>1288</v>
      </c>
      <c r="D257" t="s">
        <v>1289</v>
      </c>
    </row>
    <row r="258" spans="1:4">
      <c r="A258" s="1060">
        <v>257</v>
      </c>
      <c r="B258" t="s">
        <v>1260</v>
      </c>
      <c r="C258" t="s">
        <v>1260</v>
      </c>
      <c r="D258" t="s">
        <v>1261</v>
      </c>
    </row>
    <row r="259" spans="1:4">
      <c r="A259" s="1060">
        <v>258</v>
      </c>
      <c r="B259" t="s">
        <v>1260</v>
      </c>
      <c r="C259" t="s">
        <v>1290</v>
      </c>
      <c r="D259" t="s">
        <v>1291</v>
      </c>
    </row>
    <row r="260" spans="1:4">
      <c r="A260" s="1060">
        <v>259</v>
      </c>
      <c r="B260" t="s">
        <v>1260</v>
      </c>
      <c r="C260" t="s">
        <v>1292</v>
      </c>
      <c r="D260" t="s">
        <v>1293</v>
      </c>
    </row>
    <row r="261" spans="1:4">
      <c r="A261" s="1060">
        <v>260</v>
      </c>
      <c r="B261" t="s">
        <v>1294</v>
      </c>
      <c r="C261" t="s">
        <v>1296</v>
      </c>
      <c r="D261" t="s">
        <v>1297</v>
      </c>
    </row>
    <row r="262" spans="1:4">
      <c r="A262" s="1060">
        <v>261</v>
      </c>
      <c r="B262" t="s">
        <v>1294</v>
      </c>
      <c r="C262" t="s">
        <v>1298</v>
      </c>
      <c r="D262" t="s">
        <v>1299</v>
      </c>
    </row>
    <row r="263" spans="1:4">
      <c r="A263" s="1060">
        <v>262</v>
      </c>
      <c r="B263" t="s">
        <v>1294</v>
      </c>
      <c r="C263" t="s">
        <v>1300</v>
      </c>
      <c r="D263" t="s">
        <v>1301</v>
      </c>
    </row>
    <row r="264" spans="1:4">
      <c r="A264" s="1060">
        <v>263</v>
      </c>
      <c r="B264" t="s">
        <v>1294</v>
      </c>
      <c r="C264" t="s">
        <v>1302</v>
      </c>
      <c r="D264" t="s">
        <v>1303</v>
      </c>
    </row>
    <row r="265" spans="1:4">
      <c r="A265" s="1060">
        <v>264</v>
      </c>
      <c r="B265" t="s">
        <v>1294</v>
      </c>
      <c r="C265" t="s">
        <v>1304</v>
      </c>
      <c r="D265" t="s">
        <v>1305</v>
      </c>
    </row>
    <row r="266" spans="1:4">
      <c r="A266" s="1060">
        <v>265</v>
      </c>
      <c r="B266" t="s">
        <v>1294</v>
      </c>
      <c r="C266" t="s">
        <v>1306</v>
      </c>
      <c r="D266" t="s">
        <v>1307</v>
      </c>
    </row>
    <row r="267" spans="1:4">
      <c r="A267" s="1060">
        <v>266</v>
      </c>
      <c r="B267" t="s">
        <v>1294</v>
      </c>
      <c r="C267" t="s">
        <v>1308</v>
      </c>
      <c r="D267" t="s">
        <v>1309</v>
      </c>
    </row>
    <row r="268" spans="1:4">
      <c r="A268" s="1060">
        <v>267</v>
      </c>
      <c r="B268" t="s">
        <v>1294</v>
      </c>
      <c r="C268" t="s">
        <v>1310</v>
      </c>
      <c r="D268" t="s">
        <v>1311</v>
      </c>
    </row>
    <row r="269" spans="1:4">
      <c r="A269" s="1060">
        <v>268</v>
      </c>
      <c r="B269" t="s">
        <v>1294</v>
      </c>
      <c r="C269" t="s">
        <v>1312</v>
      </c>
      <c r="D269" t="s">
        <v>1313</v>
      </c>
    </row>
    <row r="270" spans="1:4">
      <c r="A270" s="1060">
        <v>269</v>
      </c>
      <c r="B270" t="s">
        <v>1294</v>
      </c>
      <c r="C270" t="s">
        <v>1314</v>
      </c>
      <c r="D270" t="s">
        <v>1315</v>
      </c>
    </row>
    <row r="271" spans="1:4">
      <c r="A271" s="1060">
        <v>270</v>
      </c>
      <c r="B271" t="s">
        <v>1294</v>
      </c>
      <c r="C271" t="s">
        <v>1316</v>
      </c>
      <c r="D271" t="s">
        <v>1317</v>
      </c>
    </row>
    <row r="272" spans="1:4">
      <c r="A272" s="1060">
        <v>271</v>
      </c>
      <c r="B272" t="s">
        <v>1294</v>
      </c>
      <c r="C272" t="s">
        <v>1294</v>
      </c>
      <c r="D272" t="s">
        <v>1295</v>
      </c>
    </row>
    <row r="273" spans="1:4">
      <c r="A273" s="1060">
        <v>272</v>
      </c>
      <c r="B273" t="s">
        <v>1294</v>
      </c>
      <c r="C273" t="s">
        <v>1318</v>
      </c>
      <c r="D273" t="s">
        <v>1319</v>
      </c>
    </row>
    <row r="274" spans="1:4">
      <c r="A274" s="1060">
        <v>273</v>
      </c>
      <c r="B274" t="s">
        <v>1294</v>
      </c>
      <c r="C274" t="s">
        <v>1320</v>
      </c>
      <c r="D274" t="s">
        <v>1321</v>
      </c>
    </row>
    <row r="275" spans="1:4">
      <c r="A275" s="1060">
        <v>274</v>
      </c>
      <c r="B275" t="s">
        <v>1294</v>
      </c>
      <c r="C275" t="s">
        <v>1322</v>
      </c>
      <c r="D275" t="s">
        <v>1323</v>
      </c>
    </row>
    <row r="276" spans="1:4">
      <c r="A276" s="1060">
        <v>275</v>
      </c>
      <c r="B276" t="s">
        <v>1324</v>
      </c>
      <c r="C276" t="s">
        <v>1326</v>
      </c>
      <c r="D276" t="s">
        <v>1327</v>
      </c>
    </row>
    <row r="277" spans="1:4">
      <c r="A277" s="1060">
        <v>276</v>
      </c>
      <c r="B277" t="s">
        <v>1324</v>
      </c>
      <c r="C277" t="s">
        <v>1328</v>
      </c>
      <c r="D277" t="s">
        <v>1329</v>
      </c>
    </row>
    <row r="278" spans="1:4">
      <c r="A278" s="1060">
        <v>277</v>
      </c>
      <c r="B278" t="s">
        <v>1324</v>
      </c>
      <c r="C278" t="s">
        <v>1330</v>
      </c>
      <c r="D278" t="s">
        <v>1331</v>
      </c>
    </row>
    <row r="279" spans="1:4">
      <c r="A279" s="1060">
        <v>278</v>
      </c>
      <c r="B279" t="s">
        <v>1324</v>
      </c>
      <c r="C279" t="s">
        <v>1332</v>
      </c>
      <c r="D279" t="s">
        <v>1333</v>
      </c>
    </row>
    <row r="280" spans="1:4">
      <c r="A280" s="1060">
        <v>279</v>
      </c>
      <c r="B280" t="s">
        <v>1324</v>
      </c>
      <c r="C280" t="s">
        <v>1334</v>
      </c>
      <c r="D280" t="s">
        <v>1335</v>
      </c>
    </row>
    <row r="281" spans="1:4">
      <c r="A281" s="1060">
        <v>280</v>
      </c>
      <c r="B281" t="s">
        <v>1324</v>
      </c>
      <c r="C281" t="s">
        <v>1336</v>
      </c>
      <c r="D281" t="s">
        <v>1337</v>
      </c>
    </row>
    <row r="282" spans="1:4">
      <c r="A282" s="1060">
        <v>281</v>
      </c>
      <c r="B282" t="s">
        <v>1324</v>
      </c>
      <c r="C282" t="s">
        <v>1338</v>
      </c>
      <c r="D282" t="s">
        <v>1339</v>
      </c>
    </row>
    <row r="283" spans="1:4">
      <c r="A283" s="1060">
        <v>282</v>
      </c>
      <c r="B283" t="s">
        <v>1324</v>
      </c>
      <c r="C283" t="s">
        <v>1324</v>
      </c>
      <c r="D283" t="s">
        <v>1325</v>
      </c>
    </row>
    <row r="284" spans="1:4">
      <c r="A284" s="1060">
        <v>283</v>
      </c>
      <c r="B284" t="s">
        <v>1324</v>
      </c>
      <c r="C284" t="s">
        <v>1340</v>
      </c>
      <c r="D284" t="s">
        <v>1341</v>
      </c>
    </row>
    <row r="285" spans="1:4">
      <c r="A285" s="1060">
        <v>284</v>
      </c>
      <c r="B285" t="s">
        <v>1324</v>
      </c>
      <c r="C285" t="s">
        <v>1342</v>
      </c>
      <c r="D285" t="s">
        <v>1343</v>
      </c>
    </row>
    <row r="286" spans="1:4">
      <c r="A286" s="1060">
        <v>285</v>
      </c>
      <c r="B286" t="s">
        <v>1324</v>
      </c>
      <c r="C286" t="s">
        <v>1344</v>
      </c>
      <c r="D286" t="s">
        <v>1345</v>
      </c>
    </row>
    <row r="287" spans="1:4">
      <c r="A287" s="1060">
        <v>286</v>
      </c>
      <c r="B287" t="s">
        <v>1346</v>
      </c>
      <c r="C287" t="s">
        <v>1348</v>
      </c>
      <c r="D287" t="s">
        <v>1349</v>
      </c>
    </row>
    <row r="288" spans="1:4">
      <c r="A288" s="1060">
        <v>287</v>
      </c>
      <c r="B288" t="s">
        <v>1346</v>
      </c>
      <c r="C288" t="s">
        <v>1350</v>
      </c>
      <c r="D288" t="s">
        <v>1351</v>
      </c>
    </row>
    <row r="289" spans="1:4">
      <c r="A289" s="1060">
        <v>288</v>
      </c>
      <c r="B289" t="s">
        <v>1346</v>
      </c>
      <c r="C289" t="s">
        <v>1352</v>
      </c>
      <c r="D289" t="s">
        <v>1353</v>
      </c>
    </row>
    <row r="290" spans="1:4">
      <c r="A290" s="1060">
        <v>289</v>
      </c>
      <c r="B290" t="s">
        <v>1346</v>
      </c>
      <c r="C290" t="s">
        <v>1354</v>
      </c>
      <c r="D290" t="s">
        <v>1355</v>
      </c>
    </row>
    <row r="291" spans="1:4">
      <c r="A291" s="1060">
        <v>290</v>
      </c>
      <c r="B291" t="s">
        <v>1346</v>
      </c>
      <c r="C291" t="s">
        <v>1356</v>
      </c>
      <c r="D291" t="s">
        <v>1357</v>
      </c>
    </row>
    <row r="292" spans="1:4">
      <c r="A292" s="1060">
        <v>291</v>
      </c>
      <c r="B292" t="s">
        <v>1346</v>
      </c>
      <c r="C292" t="s">
        <v>1358</v>
      </c>
      <c r="D292" t="s">
        <v>1359</v>
      </c>
    </row>
    <row r="293" spans="1:4">
      <c r="A293" s="1060">
        <v>292</v>
      </c>
      <c r="B293" t="s">
        <v>1346</v>
      </c>
      <c r="C293" t="s">
        <v>1360</v>
      </c>
      <c r="D293" t="s">
        <v>1361</v>
      </c>
    </row>
    <row r="294" spans="1:4">
      <c r="A294" s="1060">
        <v>293</v>
      </c>
      <c r="B294" t="s">
        <v>1346</v>
      </c>
      <c r="C294" t="s">
        <v>1362</v>
      </c>
      <c r="D294" t="s">
        <v>1363</v>
      </c>
    </row>
    <row r="295" spans="1:4">
      <c r="A295" s="1060">
        <v>294</v>
      </c>
      <c r="B295" t="s">
        <v>1346</v>
      </c>
      <c r="C295" t="s">
        <v>907</v>
      </c>
      <c r="D295" t="s">
        <v>1364</v>
      </c>
    </row>
    <row r="296" spans="1:4">
      <c r="A296" s="1060">
        <v>295</v>
      </c>
      <c r="B296" t="s">
        <v>1346</v>
      </c>
      <c r="C296" t="s">
        <v>1365</v>
      </c>
      <c r="D296" t="s">
        <v>1366</v>
      </c>
    </row>
    <row r="297" spans="1:4">
      <c r="A297" s="1060">
        <v>296</v>
      </c>
      <c r="B297" t="s">
        <v>1346</v>
      </c>
      <c r="C297" t="s">
        <v>1346</v>
      </c>
      <c r="D297" t="s">
        <v>1347</v>
      </c>
    </row>
    <row r="298" spans="1:4">
      <c r="A298" s="1060">
        <v>297</v>
      </c>
      <c r="B298" t="s">
        <v>1346</v>
      </c>
      <c r="C298" t="s">
        <v>1367</v>
      </c>
      <c r="D298" t="s">
        <v>1368</v>
      </c>
    </row>
    <row r="299" spans="1:4">
      <c r="A299" s="1060">
        <v>298</v>
      </c>
      <c r="B299" t="s">
        <v>1369</v>
      </c>
      <c r="C299" t="s">
        <v>1371</v>
      </c>
      <c r="D299" t="s">
        <v>1372</v>
      </c>
    </row>
    <row r="300" spans="1:4">
      <c r="A300" s="1060">
        <v>299</v>
      </c>
      <c r="B300" t="s">
        <v>1369</v>
      </c>
      <c r="C300" t="s">
        <v>1373</v>
      </c>
      <c r="D300" t="s">
        <v>1374</v>
      </c>
    </row>
    <row r="301" spans="1:4">
      <c r="A301" s="1060">
        <v>300</v>
      </c>
      <c r="B301" t="s">
        <v>1369</v>
      </c>
      <c r="C301" t="s">
        <v>1375</v>
      </c>
      <c r="D301" t="s">
        <v>1376</v>
      </c>
    </row>
    <row r="302" spans="1:4">
      <c r="A302" s="1060">
        <v>301</v>
      </c>
      <c r="B302" t="s">
        <v>1369</v>
      </c>
      <c r="C302" t="s">
        <v>1377</v>
      </c>
      <c r="D302" t="s">
        <v>1378</v>
      </c>
    </row>
    <row r="303" spans="1:4">
      <c r="A303" s="1060">
        <v>302</v>
      </c>
      <c r="B303" t="s">
        <v>1369</v>
      </c>
      <c r="C303" t="s">
        <v>1379</v>
      </c>
      <c r="D303" t="s">
        <v>1380</v>
      </c>
    </row>
    <row r="304" spans="1:4">
      <c r="A304" s="1060">
        <v>303</v>
      </c>
      <c r="B304" t="s">
        <v>1369</v>
      </c>
      <c r="C304" t="s">
        <v>1381</v>
      </c>
      <c r="D304" t="s">
        <v>1382</v>
      </c>
    </row>
    <row r="305" spans="1:4">
      <c r="A305" s="1060">
        <v>304</v>
      </c>
      <c r="B305" t="s">
        <v>1369</v>
      </c>
      <c r="C305" t="s">
        <v>1383</v>
      </c>
      <c r="D305" t="s">
        <v>1384</v>
      </c>
    </row>
    <row r="306" spans="1:4">
      <c r="A306" s="1060">
        <v>305</v>
      </c>
      <c r="B306" t="s">
        <v>1369</v>
      </c>
      <c r="C306" t="s">
        <v>1385</v>
      </c>
      <c r="D306" t="s">
        <v>1386</v>
      </c>
    </row>
    <row r="307" spans="1:4">
      <c r="A307" s="1060">
        <v>306</v>
      </c>
      <c r="B307" t="s">
        <v>1369</v>
      </c>
      <c r="C307" t="s">
        <v>1369</v>
      </c>
      <c r="D307" t="s">
        <v>1370</v>
      </c>
    </row>
    <row r="308" spans="1:4">
      <c r="A308" s="1060">
        <v>307</v>
      </c>
      <c r="B308" t="s">
        <v>1369</v>
      </c>
      <c r="C308" t="s">
        <v>1387</v>
      </c>
      <c r="D308" t="s">
        <v>1388</v>
      </c>
    </row>
    <row r="309" spans="1:4">
      <c r="A309" s="1060">
        <v>308</v>
      </c>
      <c r="B309" t="s">
        <v>1389</v>
      </c>
      <c r="C309" t="s">
        <v>1391</v>
      </c>
      <c r="D309" t="s">
        <v>1392</v>
      </c>
    </row>
    <row r="310" spans="1:4">
      <c r="A310" s="1060">
        <v>309</v>
      </c>
      <c r="B310" t="s">
        <v>1389</v>
      </c>
      <c r="C310" t="s">
        <v>1393</v>
      </c>
      <c r="D310" t="s">
        <v>1394</v>
      </c>
    </row>
    <row r="311" spans="1:4">
      <c r="A311" s="1060">
        <v>310</v>
      </c>
      <c r="B311" t="s">
        <v>1389</v>
      </c>
      <c r="C311" t="s">
        <v>1312</v>
      </c>
      <c r="D311" t="s">
        <v>1395</v>
      </c>
    </row>
    <row r="312" spans="1:4">
      <c r="A312" s="1060">
        <v>311</v>
      </c>
      <c r="B312" t="s">
        <v>1389</v>
      </c>
      <c r="C312" t="s">
        <v>1396</v>
      </c>
      <c r="D312" t="s">
        <v>1397</v>
      </c>
    </row>
    <row r="313" spans="1:4">
      <c r="A313" s="1060">
        <v>312</v>
      </c>
      <c r="B313" t="s">
        <v>1389</v>
      </c>
      <c r="C313" t="s">
        <v>1398</v>
      </c>
      <c r="D313" t="s">
        <v>1399</v>
      </c>
    </row>
    <row r="314" spans="1:4">
      <c r="A314" s="1060">
        <v>313</v>
      </c>
      <c r="B314" t="s">
        <v>1389</v>
      </c>
      <c r="C314" t="s">
        <v>1400</v>
      </c>
      <c r="D314" t="s">
        <v>1401</v>
      </c>
    </row>
    <row r="315" spans="1:4">
      <c r="A315" s="1060">
        <v>314</v>
      </c>
      <c r="B315" t="s">
        <v>1389</v>
      </c>
      <c r="C315" t="s">
        <v>1402</v>
      </c>
      <c r="D315" t="s">
        <v>1403</v>
      </c>
    </row>
    <row r="316" spans="1:4">
      <c r="A316" s="1060">
        <v>315</v>
      </c>
      <c r="B316" t="s">
        <v>1389</v>
      </c>
      <c r="C316" t="s">
        <v>1404</v>
      </c>
      <c r="D316" t="s">
        <v>1405</v>
      </c>
    </row>
    <row r="317" spans="1:4">
      <c r="A317" s="1060">
        <v>316</v>
      </c>
      <c r="B317" t="s">
        <v>1389</v>
      </c>
      <c r="C317" t="s">
        <v>1406</v>
      </c>
      <c r="D317" t="s">
        <v>1407</v>
      </c>
    </row>
    <row r="318" spans="1:4">
      <c r="A318" s="1060">
        <v>317</v>
      </c>
      <c r="B318" t="s">
        <v>1389</v>
      </c>
      <c r="C318" t="s">
        <v>1408</v>
      </c>
      <c r="D318" t="s">
        <v>1409</v>
      </c>
    </row>
    <row r="319" spans="1:4">
      <c r="A319" s="1060">
        <v>318</v>
      </c>
      <c r="B319" t="s">
        <v>1389</v>
      </c>
      <c r="C319" t="s">
        <v>1410</v>
      </c>
      <c r="D319" t="s">
        <v>1411</v>
      </c>
    </row>
    <row r="320" spans="1:4">
      <c r="A320" s="1060">
        <v>319</v>
      </c>
      <c r="B320" t="s">
        <v>1389</v>
      </c>
      <c r="C320" t="s">
        <v>1389</v>
      </c>
      <c r="D320" t="s">
        <v>1390</v>
      </c>
    </row>
    <row r="321" spans="1:4">
      <c r="A321" s="1060">
        <v>320</v>
      </c>
      <c r="B321" t="s">
        <v>1389</v>
      </c>
      <c r="C321" t="s">
        <v>1412</v>
      </c>
      <c r="D321" t="s">
        <v>1413</v>
      </c>
    </row>
  </sheetData>
  <phoneticPr fontId="13" type="noConversion"/>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Info">
    <tabColor indexed="47"/>
  </sheetPr>
  <dimension ref="A1:D36"/>
  <sheetViews>
    <sheetView showGridLines="0" zoomScaleNormal="100" workbookViewId="0"/>
  </sheetViews>
  <sheetFormatPr defaultRowHeight="11.25"/>
  <cols>
    <col min="1" max="1" width="3.7109375" style="43" customWidth="1"/>
    <col min="2" max="2" width="90.7109375" style="43" customWidth="1"/>
    <col min="3" max="16384" width="9.140625" style="43"/>
  </cols>
  <sheetData>
    <row r="1" spans="2:4">
      <c r="B1" s="51" t="s">
        <v>60</v>
      </c>
    </row>
    <row r="2" spans="2:4" ht="90">
      <c r="B2" s="53" t="s">
        <v>503</v>
      </c>
    </row>
    <row r="3" spans="2:4" ht="67.5">
      <c r="B3" s="53" t="s">
        <v>391</v>
      </c>
    </row>
    <row r="4" spans="2:4" ht="33.75">
      <c r="B4" s="53" t="s">
        <v>604</v>
      </c>
    </row>
    <row r="5" spans="2:4">
      <c r="B5" s="53" t="s">
        <v>223</v>
      </c>
    </row>
    <row r="6" spans="2:4" ht="22.5">
      <c r="B6" s="53" t="s">
        <v>267</v>
      </c>
    </row>
    <row r="7" spans="2:4" ht="22.5">
      <c r="B7" s="53" t="s">
        <v>268</v>
      </c>
    </row>
    <row r="8" spans="2:4" ht="22.5">
      <c r="B8" s="53" t="s">
        <v>269</v>
      </c>
    </row>
    <row r="9" spans="2:4" ht="22.5">
      <c r="B9" s="53" t="s">
        <v>504</v>
      </c>
    </row>
    <row r="10" spans="2:4" ht="56.25">
      <c r="B10" s="53" t="s">
        <v>767</v>
      </c>
    </row>
    <row r="11" spans="2:4" ht="12.75">
      <c r="B11" s="222" t="s">
        <v>389</v>
      </c>
    </row>
    <row r="12" spans="2:4">
      <c r="B12" s="51" t="s">
        <v>182</v>
      </c>
    </row>
    <row r="13" spans="2:4" ht="22.5">
      <c r="B13" s="53" t="s">
        <v>198</v>
      </c>
    </row>
    <row r="14" spans="2:4" ht="67.5">
      <c r="B14" s="53" t="s">
        <v>251</v>
      </c>
    </row>
    <row r="15" spans="2:4" ht="22.5">
      <c r="B15" s="53" t="s">
        <v>231</v>
      </c>
    </row>
    <row r="16" spans="2:4">
      <c r="B16" s="51" t="s">
        <v>207</v>
      </c>
      <c r="D16" s="93"/>
    </row>
    <row r="17" spans="1:2" ht="33.75">
      <c r="B17" s="53" t="s">
        <v>265</v>
      </c>
    </row>
    <row r="18" spans="1:2" ht="33.75">
      <c r="B18" s="53" t="s">
        <v>266</v>
      </c>
    </row>
    <row r="19" spans="1:2">
      <c r="B19" s="53" t="s">
        <v>252</v>
      </c>
    </row>
    <row r="20" spans="1:2" ht="33.75">
      <c r="B20" s="53" t="s">
        <v>293</v>
      </c>
    </row>
    <row r="21" spans="1:2">
      <c r="B21" s="51" t="s">
        <v>220</v>
      </c>
    </row>
    <row r="22" spans="1:2">
      <c r="B22" s="53" t="s">
        <v>222</v>
      </c>
    </row>
    <row r="24" spans="1:2" ht="22.5">
      <c r="B24" s="224" t="s">
        <v>372</v>
      </c>
    </row>
    <row r="26" spans="1:2">
      <c r="B26" s="51" t="s">
        <v>333</v>
      </c>
    </row>
    <row r="27" spans="1:2" ht="22.5">
      <c r="B27" s="223" t="s">
        <v>476</v>
      </c>
    </row>
    <row r="28" spans="1:2" ht="56.25">
      <c r="B28" s="223" t="s">
        <v>475</v>
      </c>
    </row>
    <row r="29" spans="1:2">
      <c r="B29" s="310" t="s">
        <v>390</v>
      </c>
    </row>
    <row r="30" spans="1:2" ht="22.5">
      <c r="B30" s="223" t="s">
        <v>603</v>
      </c>
    </row>
    <row r="32" spans="1:2">
      <c r="A32" s="281"/>
      <c r="B32" s="282" t="s">
        <v>434</v>
      </c>
    </row>
    <row r="33" spans="1:2" ht="14.25">
      <c r="A33" s="283">
        <v>1</v>
      </c>
      <c r="B33" s="284" t="s">
        <v>435</v>
      </c>
    </row>
    <row r="34" spans="1:2" ht="14.25">
      <c r="A34" s="283">
        <v>2</v>
      </c>
      <c r="B34" s="284" t="s">
        <v>436</v>
      </c>
    </row>
    <row r="35" spans="1:2">
      <c r="B35" s="282" t="s">
        <v>437</v>
      </c>
    </row>
    <row r="36" spans="1:2">
      <c r="B36" s="284" t="s">
        <v>438</v>
      </c>
    </row>
  </sheetData>
  <phoneticPr fontId="13" type="noConversion"/>
  <pageMargins left="0.75" right="0.75" top="1" bottom="1" header="0.5" footer="0.5"/>
  <pageSetup paperSize="9" orientation="portrait" horizontalDpi="200" verticalDpi="200" r:id="rId1"/>
  <headerFooter alignWithMargins="0"/>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5">
    <tabColor rgb="FFFFCC99"/>
  </sheetPr>
  <dimension ref="A1"/>
  <sheetViews>
    <sheetView showGridLines="0" workbookViewId="0"/>
  </sheetViews>
  <sheetFormatPr defaultRowHeight="11.25"/>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2">
    <tabColor rgb="FFCCCCFF"/>
  </sheetPr>
  <dimension ref="A1:X40"/>
  <sheetViews>
    <sheetView showGridLines="0" topLeftCell="C4" zoomScaleNormal="100" workbookViewId="0">
      <selection activeCell="R21" sqref="R21:R22"/>
    </sheetView>
  </sheetViews>
  <sheetFormatPr defaultRowHeight="11.25"/>
  <cols>
    <col min="1" max="2" width="3.7109375" style="210" hidden="1" customWidth="1"/>
    <col min="3" max="3" width="3.7109375" style="102" bestFit="1" customWidth="1"/>
    <col min="4" max="4" width="6.140625" style="102" customWidth="1"/>
    <col min="5" max="5" width="37.85546875" style="102" customWidth="1"/>
    <col min="6" max="6" width="23.7109375" style="102" customWidth="1"/>
    <col min="7" max="7" width="8.5703125" style="102" customWidth="1"/>
    <col min="8" max="8" width="3.7109375" style="102" customWidth="1"/>
    <col min="9" max="9" width="5.42578125" style="102" customWidth="1"/>
    <col min="10" max="10" width="47.85546875" style="102" customWidth="1"/>
    <col min="11" max="12" width="3.7109375" style="102" customWidth="1"/>
    <col min="13" max="13" width="5.7109375" style="102" customWidth="1"/>
    <col min="14" max="14" width="28.140625" style="102" customWidth="1"/>
    <col min="15" max="16" width="3.7109375" style="102" customWidth="1"/>
    <col min="17" max="17" width="5.7109375" style="102" customWidth="1"/>
    <col min="18" max="18" width="34.42578125" style="102" customWidth="1"/>
    <col min="19" max="20" width="3.7109375" style="533" customWidth="1"/>
    <col min="21" max="21" width="5.7109375" style="533" customWidth="1"/>
    <col min="22" max="22" width="34.42578125" style="533" customWidth="1"/>
    <col min="23" max="23" width="30.7109375" style="102" customWidth="1"/>
    <col min="24" max="24" width="3.7109375" style="102" customWidth="1"/>
    <col min="25" max="16384" width="9.140625" style="102"/>
  </cols>
  <sheetData>
    <row r="1" spans="1:24" ht="11.25" hidden="1" customHeight="1">
      <c r="A1" s="216"/>
    </row>
    <row r="2" spans="1:24" ht="11.25" hidden="1" customHeight="1"/>
    <row r="3" spans="1:24" ht="11.25" hidden="1" customHeight="1"/>
    <row r="4" spans="1:24" ht="3" customHeight="1"/>
    <row r="5" spans="1:24" s="120" customFormat="1" ht="29.1" customHeight="1">
      <c r="A5" s="211"/>
      <c r="B5" s="211"/>
      <c r="D5" s="1158" t="s">
        <v>712</v>
      </c>
      <c r="E5" s="1159"/>
      <c r="F5" s="1159"/>
      <c r="G5" s="1159"/>
      <c r="H5" s="1159"/>
      <c r="I5" s="1159"/>
      <c r="J5" s="1160"/>
      <c r="K5" s="435"/>
      <c r="L5" s="176"/>
      <c r="M5" s="176"/>
      <c r="N5" s="176"/>
      <c r="O5" s="176"/>
      <c r="P5" s="176"/>
      <c r="Q5" s="176"/>
      <c r="R5" s="176"/>
      <c r="S5" s="567"/>
      <c r="T5" s="567"/>
      <c r="U5" s="567"/>
      <c r="V5" s="567"/>
      <c r="W5" s="176"/>
    </row>
    <row r="6" spans="1:24" s="468" customFormat="1" ht="3" customHeight="1">
      <c r="A6" s="311"/>
      <c r="B6" s="311"/>
      <c r="D6" s="1182"/>
      <c r="E6" s="1183"/>
      <c r="F6" s="1183"/>
      <c r="G6" s="1183"/>
      <c r="H6" s="1183"/>
      <c r="I6" s="1183"/>
      <c r="J6" s="1184"/>
      <c r="S6" s="645"/>
      <c r="T6" s="645"/>
      <c r="U6" s="645"/>
      <c r="V6" s="645"/>
    </row>
    <row r="7" spans="1:24" s="468" customFormat="1" ht="5.25" hidden="1" customHeight="1">
      <c r="A7" s="311"/>
      <c r="B7" s="311"/>
      <c r="E7" s="1185"/>
      <c r="F7" s="1185"/>
      <c r="G7" s="1181"/>
      <c r="H7" s="1181"/>
      <c r="I7" s="1181"/>
      <c r="J7" s="1181"/>
      <c r="S7" s="645"/>
      <c r="T7" s="645"/>
      <c r="U7" s="645"/>
      <c r="V7" s="645"/>
    </row>
    <row r="8" spans="1:24" s="468" customFormat="1" ht="5.25" hidden="1" customHeight="1">
      <c r="A8" s="311"/>
      <c r="B8" s="311"/>
      <c r="E8" s="1185"/>
      <c r="F8" s="1185"/>
      <c r="G8" s="1181"/>
      <c r="H8" s="1181"/>
      <c r="I8" s="1181"/>
      <c r="J8" s="1181"/>
      <c r="S8" s="645"/>
      <c r="T8" s="645"/>
      <c r="U8" s="645"/>
      <c r="V8" s="645"/>
    </row>
    <row r="9" spans="1:24" s="468" customFormat="1" ht="5.25" hidden="1" customHeight="1">
      <c r="A9" s="311"/>
      <c r="B9" s="311"/>
      <c r="E9" s="1185"/>
      <c r="F9" s="1185"/>
      <c r="G9" s="1181"/>
      <c r="H9" s="1181"/>
      <c r="I9" s="1181"/>
      <c r="J9" s="1181"/>
      <c r="S9" s="645"/>
      <c r="T9" s="645"/>
      <c r="U9" s="645"/>
      <c r="V9" s="645"/>
    </row>
    <row r="10" spans="1:24" s="645" customFormat="1" ht="5.25" hidden="1">
      <c r="A10" s="311"/>
      <c r="B10" s="311"/>
      <c r="E10" s="1186"/>
      <c r="F10" s="1186"/>
      <c r="G10" s="840"/>
      <c r="H10" s="464"/>
      <c r="I10" s="793"/>
      <c r="J10" s="793"/>
    </row>
    <row r="11" spans="1:24" s="159" customFormat="1" ht="18.75" hidden="1" customHeight="1">
      <c r="A11" s="311"/>
      <c r="B11" s="311"/>
      <c r="D11" s="152"/>
      <c r="E11" s="1187" t="s">
        <v>719</v>
      </c>
      <c r="F11" s="1187"/>
      <c r="G11" s="1118" t="s">
        <v>85</v>
      </c>
      <c r="H11" s="466"/>
      <c r="I11" s="166"/>
      <c r="J11" s="152"/>
      <c r="K11" s="153"/>
      <c r="L11" s="152"/>
      <c r="M11" s="152"/>
      <c r="N11" s="153"/>
      <c r="O11" s="153"/>
      <c r="P11" s="152"/>
      <c r="Q11" s="152"/>
      <c r="R11" s="153"/>
      <c r="S11" s="553"/>
      <c r="T11" s="552"/>
      <c r="U11" s="552"/>
      <c r="V11" s="553"/>
    </row>
    <row r="12" spans="1:24" s="468" customFormat="1" ht="18.75" hidden="1">
      <c r="A12" s="311"/>
      <c r="B12" s="311"/>
      <c r="E12" s="1187" t="s">
        <v>720</v>
      </c>
      <c r="F12" s="1187"/>
      <c r="G12" s="1118" t="s">
        <v>85</v>
      </c>
      <c r="H12" s="466"/>
      <c r="I12" s="464"/>
      <c r="J12" s="467"/>
      <c r="K12" s="463"/>
      <c r="L12" s="463"/>
      <c r="M12" s="463"/>
      <c r="N12" s="462"/>
      <c r="O12" s="463"/>
      <c r="P12" s="463"/>
      <c r="Q12" s="463"/>
      <c r="R12" s="462"/>
      <c r="S12" s="644"/>
      <c r="T12" s="644"/>
      <c r="U12" s="644"/>
      <c r="V12" s="643"/>
    </row>
    <row r="13" spans="1:24" s="468" customFormat="1" ht="5.25" hidden="1" customHeight="1">
      <c r="A13" s="311"/>
      <c r="B13" s="311"/>
      <c r="E13" s="1180"/>
      <c r="F13" s="1180"/>
      <c r="G13" s="465"/>
      <c r="H13" s="464"/>
      <c r="I13" s="463"/>
      <c r="J13" s="463"/>
      <c r="K13" s="463"/>
      <c r="L13" s="463"/>
      <c r="M13" s="463"/>
      <c r="N13" s="462"/>
      <c r="O13" s="463"/>
      <c r="P13" s="463"/>
      <c r="Q13" s="463"/>
      <c r="R13" s="462"/>
      <c r="S13" s="644"/>
      <c r="T13" s="644"/>
      <c r="U13" s="644"/>
      <c r="V13" s="643"/>
    </row>
    <row r="14" spans="1:24" s="468" customFormat="1" ht="5.25" hidden="1" customHeight="1">
      <c r="A14" s="311"/>
      <c r="B14" s="311"/>
      <c r="S14" s="645"/>
      <c r="T14" s="645"/>
      <c r="U14" s="645"/>
      <c r="V14" s="645"/>
    </row>
    <row r="15" spans="1:24" s="461" customFormat="1" ht="5.25" hidden="1" customHeight="1">
      <c r="A15" s="470"/>
      <c r="B15" s="470"/>
      <c r="S15" s="642"/>
      <c r="T15" s="642"/>
      <c r="U15" s="642"/>
      <c r="V15" s="642"/>
    </row>
    <row r="16" spans="1:24" s="120" customFormat="1" ht="3" customHeight="1">
      <c r="A16" s="211"/>
      <c r="B16" s="211"/>
      <c r="D16" s="312"/>
      <c r="E16" s="312"/>
      <c r="F16" s="312"/>
      <c r="G16" s="312"/>
      <c r="H16" s="312"/>
      <c r="I16" s="312"/>
      <c r="J16" s="312"/>
      <c r="K16" s="312"/>
      <c r="L16" s="312"/>
      <c r="M16" s="312"/>
      <c r="N16" s="312"/>
      <c r="O16" s="312"/>
      <c r="P16" s="312"/>
      <c r="Q16" s="312"/>
      <c r="R16" s="312"/>
      <c r="S16" s="312"/>
      <c r="T16" s="312"/>
      <c r="U16" s="312"/>
      <c r="V16" s="312"/>
      <c r="W16" s="312"/>
      <c r="X16" s="154"/>
    </row>
    <row r="17" spans="1:24" ht="27" customHeight="1">
      <c r="D17" s="1179" t="s">
        <v>92</v>
      </c>
      <c r="E17" s="1179" t="s">
        <v>297</v>
      </c>
      <c r="F17" s="1179" t="s">
        <v>80</v>
      </c>
      <c r="G17" s="1179" t="s">
        <v>439</v>
      </c>
      <c r="H17" s="1179" t="s">
        <v>92</v>
      </c>
      <c r="I17" s="1179"/>
      <c r="J17" s="1179" t="s">
        <v>20</v>
      </c>
      <c r="K17" s="1191" t="s">
        <v>479</v>
      </c>
      <c r="L17" s="1191"/>
      <c r="M17" s="1191"/>
      <c r="N17" s="1191"/>
      <c r="O17" s="1191" t="s">
        <v>710</v>
      </c>
      <c r="P17" s="1191"/>
      <c r="Q17" s="1191"/>
      <c r="R17" s="1191"/>
      <c r="S17" s="1191" t="s">
        <v>711</v>
      </c>
      <c r="T17" s="1191"/>
      <c r="U17" s="1191"/>
      <c r="V17" s="1191"/>
      <c r="W17" s="1179" t="s">
        <v>244</v>
      </c>
    </row>
    <row r="18" spans="1:24" ht="30.75" customHeight="1">
      <c r="D18" s="1179"/>
      <c r="E18" s="1179"/>
      <c r="F18" s="1179"/>
      <c r="G18" s="1179"/>
      <c r="H18" s="1179"/>
      <c r="I18" s="1179"/>
      <c r="J18" s="1179"/>
      <c r="K18" s="115" t="s">
        <v>300</v>
      </c>
      <c r="L18" s="1179" t="s">
        <v>92</v>
      </c>
      <c r="M18" s="1179"/>
      <c r="N18" s="115" t="s">
        <v>230</v>
      </c>
      <c r="O18" s="115" t="s">
        <v>300</v>
      </c>
      <c r="P18" s="1179" t="s">
        <v>92</v>
      </c>
      <c r="Q18" s="1179"/>
      <c r="R18" s="115" t="s">
        <v>230</v>
      </c>
      <c r="S18" s="540" t="s">
        <v>300</v>
      </c>
      <c r="T18" s="1179" t="s">
        <v>92</v>
      </c>
      <c r="U18" s="1179"/>
      <c r="V18" s="540" t="s">
        <v>400</v>
      </c>
      <c r="W18" s="1179"/>
    </row>
    <row r="19" spans="1:24" s="404" customFormat="1" ht="12" customHeight="1">
      <c r="A19" s="403"/>
      <c r="B19" s="403"/>
      <c r="D19" s="42" t="s">
        <v>93</v>
      </c>
      <c r="E19" s="42" t="s">
        <v>49</v>
      </c>
      <c r="F19" s="42" t="s">
        <v>50</v>
      </c>
      <c r="G19" s="42" t="s">
        <v>51</v>
      </c>
      <c r="H19" s="1188" t="s">
        <v>68</v>
      </c>
      <c r="I19" s="1188"/>
      <c r="J19" s="42" t="s">
        <v>69</v>
      </c>
      <c r="K19" s="42" t="s">
        <v>183</v>
      </c>
      <c r="L19" s="1188" t="s">
        <v>184</v>
      </c>
      <c r="M19" s="1188"/>
      <c r="N19" s="42" t="s">
        <v>208</v>
      </c>
      <c r="O19" s="42" t="s">
        <v>209</v>
      </c>
      <c r="P19" s="1188" t="s">
        <v>210</v>
      </c>
      <c r="Q19" s="1188"/>
      <c r="R19" s="42" t="s">
        <v>211</v>
      </c>
      <c r="S19" s="525" t="s">
        <v>210</v>
      </c>
      <c r="T19" s="1188" t="s">
        <v>211</v>
      </c>
      <c r="U19" s="1188"/>
      <c r="V19" s="525" t="s">
        <v>212</v>
      </c>
      <c r="W19" s="42" t="s">
        <v>213</v>
      </c>
    </row>
    <row r="20" spans="1:24" ht="14.25" hidden="1" customHeight="1">
      <c r="C20" s="309"/>
      <c r="D20" s="348">
        <v>0</v>
      </c>
      <c r="E20" s="399"/>
      <c r="F20" s="399"/>
      <c r="G20" s="121"/>
      <c r="H20" s="400"/>
      <c r="I20" s="400"/>
      <c r="J20" s="221"/>
      <c r="K20" s="121"/>
      <c r="L20" s="221"/>
      <c r="M20" s="221"/>
      <c r="N20" s="401"/>
      <c r="O20" s="121"/>
      <c r="P20" s="221"/>
      <c r="Q20" s="221"/>
      <c r="R20" s="402"/>
      <c r="S20" s="542"/>
      <c r="T20" s="592"/>
      <c r="U20" s="592"/>
      <c r="V20" s="629"/>
      <c r="W20" s="121"/>
      <c r="X20" s="175"/>
    </row>
    <row r="21" spans="1:24" s="1101" customFormat="1" ht="17.100000000000001" customHeight="1">
      <c r="A21" s="748">
        <v>13</v>
      </c>
      <c r="C21" s="309"/>
      <c r="D21" s="1172">
        <v>1</v>
      </c>
      <c r="E21" s="1173" t="s">
        <v>771</v>
      </c>
      <c r="F21" s="1175" t="s">
        <v>1422</v>
      </c>
      <c r="G21" s="1178" t="s">
        <v>85</v>
      </c>
      <c r="H21" s="1172"/>
      <c r="I21" s="1172">
        <v>1</v>
      </c>
      <c r="J21" s="1192" t="s">
        <v>2927</v>
      </c>
      <c r="K21" s="1167" t="s">
        <v>85</v>
      </c>
      <c r="L21" s="1164"/>
      <c r="M21" s="1164" t="s">
        <v>93</v>
      </c>
      <c r="N21" s="1170"/>
      <c r="O21" s="1167" t="s">
        <v>84</v>
      </c>
      <c r="P21" s="1164"/>
      <c r="Q21" s="1164" t="s">
        <v>93</v>
      </c>
      <c r="R21" s="1165" t="s">
        <v>2928</v>
      </c>
      <c r="S21" s="1167" t="s">
        <v>85</v>
      </c>
      <c r="T21" s="1087"/>
      <c r="U21" s="1087" t="s">
        <v>93</v>
      </c>
      <c r="V21" s="1119"/>
      <c r="W21" s="307"/>
    </row>
    <row r="22" spans="1:24" s="1101" customFormat="1" ht="15" customHeight="1">
      <c r="A22" s="748"/>
      <c r="C22" s="747"/>
      <c r="D22" s="1172"/>
      <c r="E22" s="1173"/>
      <c r="F22" s="1176"/>
      <c r="G22" s="1178"/>
      <c r="H22" s="1172"/>
      <c r="I22" s="1172"/>
      <c r="J22" s="1193"/>
      <c r="K22" s="1167"/>
      <c r="L22" s="1164"/>
      <c r="M22" s="1164"/>
      <c r="N22" s="1170"/>
      <c r="O22" s="1167"/>
      <c r="P22" s="1164"/>
      <c r="Q22" s="1164"/>
      <c r="R22" s="1166"/>
      <c r="S22" s="1167"/>
      <c r="T22" s="1089"/>
      <c r="U22" s="744"/>
      <c r="V22" s="745"/>
      <c r="W22" s="746"/>
    </row>
    <row r="23" spans="1:24" s="1101" customFormat="1" ht="17.100000000000001" customHeight="1">
      <c r="A23" s="748"/>
      <c r="C23" s="747"/>
      <c r="D23" s="1169"/>
      <c r="E23" s="1174"/>
      <c r="F23" s="1176"/>
      <c r="G23" s="1168"/>
      <c r="H23" s="1169"/>
      <c r="I23" s="1169"/>
      <c r="J23" s="1193"/>
      <c r="K23" s="1168"/>
      <c r="L23" s="1169"/>
      <c r="M23" s="1169"/>
      <c r="N23" s="1171"/>
      <c r="O23" s="1168"/>
      <c r="P23" s="1110"/>
      <c r="Q23" s="744"/>
      <c r="R23" s="745"/>
      <c r="S23" s="741"/>
      <c r="T23" s="741"/>
      <c r="U23" s="741"/>
      <c r="V23" s="741"/>
      <c r="W23" s="746"/>
    </row>
    <row r="24" spans="1:24" s="1101" customFormat="1" ht="15" customHeight="1">
      <c r="A24" s="748"/>
      <c r="C24" s="747"/>
      <c r="D24" s="1169"/>
      <c r="E24" s="1174"/>
      <c r="F24" s="1176"/>
      <c r="G24" s="1168"/>
      <c r="H24" s="1169"/>
      <c r="I24" s="1169"/>
      <c r="J24" s="1194"/>
      <c r="K24" s="1168"/>
      <c r="L24" s="744"/>
      <c r="M24" s="745"/>
      <c r="N24" s="745"/>
      <c r="O24" s="745"/>
      <c r="P24" s="745"/>
      <c r="Q24" s="745"/>
      <c r="R24" s="745"/>
      <c r="S24" s="741"/>
      <c r="T24" s="741"/>
      <c r="U24" s="741"/>
      <c r="V24" s="741"/>
      <c r="W24" s="746"/>
    </row>
    <row r="25" spans="1:24" s="1101" customFormat="1" ht="15" customHeight="1">
      <c r="A25" s="748"/>
      <c r="C25" s="747"/>
      <c r="D25" s="1169"/>
      <c r="E25" s="1174"/>
      <c r="F25" s="1177"/>
      <c r="G25" s="1168"/>
      <c r="H25" s="744"/>
      <c r="I25" s="745"/>
      <c r="J25" s="745"/>
      <c r="K25" s="745"/>
      <c r="L25" s="745"/>
      <c r="M25" s="745"/>
      <c r="N25" s="745"/>
      <c r="O25" s="745"/>
      <c r="P25" s="745"/>
      <c r="Q25" s="745"/>
      <c r="R25" s="745"/>
      <c r="S25" s="741"/>
      <c r="T25" s="741"/>
      <c r="U25" s="741"/>
      <c r="V25" s="741"/>
      <c r="W25" s="746"/>
    </row>
    <row r="26" spans="1:24" ht="17.100000000000001" customHeight="1">
      <c r="D26" s="117"/>
      <c r="E26" s="118"/>
      <c r="F26" s="118"/>
      <c r="G26" s="118"/>
      <c r="H26" s="118"/>
      <c r="I26" s="118"/>
      <c r="J26" s="118"/>
      <c r="K26" s="118"/>
      <c r="L26" s="118"/>
      <c r="M26" s="118"/>
      <c r="N26" s="118"/>
      <c r="O26" s="118"/>
      <c r="P26" s="118"/>
      <c r="Q26" s="118"/>
      <c r="R26" s="118"/>
      <c r="S26" s="541"/>
      <c r="T26" s="541"/>
      <c r="U26" s="541"/>
      <c r="V26" s="541"/>
      <c r="W26" s="119"/>
    </row>
    <row r="27" spans="1:24" ht="3" customHeight="1"/>
    <row r="28" spans="1:24" ht="11.25" hidden="1" customHeight="1"/>
    <row r="29" spans="1:24" ht="0.95" customHeight="1"/>
    <row r="30" spans="1:24" ht="23.25" customHeight="1"/>
    <row r="31" spans="1:24" ht="3" customHeight="1"/>
    <row r="32" spans="1:24" ht="17.100000000000001" customHeight="1">
      <c r="E32" s="1195" t="s">
        <v>736</v>
      </c>
      <c r="F32" s="1195"/>
      <c r="G32" s="1195"/>
      <c r="H32" s="1195"/>
      <c r="I32" s="1195"/>
      <c r="J32" s="1195"/>
      <c r="K32" s="1195"/>
      <c r="L32" s="1195"/>
      <c r="M32" s="1195"/>
      <c r="N32" s="1195"/>
      <c r="O32" s="1195"/>
      <c r="P32" s="1195"/>
      <c r="Q32" s="1195"/>
      <c r="R32" s="1195"/>
      <c r="S32" s="1195"/>
      <c r="T32" s="1195"/>
      <c r="U32" s="1195"/>
      <c r="V32" s="1195"/>
      <c r="W32" s="1195"/>
    </row>
    <row r="33" spans="5:23" ht="36.950000000000003" customHeight="1">
      <c r="E33" s="1189" t="s">
        <v>738</v>
      </c>
      <c r="F33" s="1190"/>
      <c r="G33" s="1190"/>
      <c r="H33" s="1190"/>
      <c r="I33" s="1190"/>
      <c r="J33" s="1190"/>
      <c r="K33" s="1190"/>
      <c r="L33" s="1190"/>
      <c r="M33" s="1190"/>
      <c r="N33" s="1190"/>
      <c r="O33" s="1190"/>
      <c r="P33" s="1190"/>
      <c r="Q33" s="1190"/>
      <c r="R33" s="1190"/>
      <c r="S33" s="1190"/>
      <c r="T33" s="1190"/>
      <c r="U33" s="1190"/>
      <c r="V33" s="1190"/>
      <c r="W33" s="1190"/>
    </row>
    <row r="34" spans="5:23" ht="17.100000000000001" customHeight="1">
      <c r="E34" s="1189" t="s">
        <v>739</v>
      </c>
      <c r="F34" s="1190"/>
      <c r="G34" s="1190"/>
      <c r="H34" s="1190"/>
      <c r="I34" s="1190"/>
      <c r="J34" s="1190"/>
      <c r="K34" s="1190"/>
      <c r="L34" s="1190"/>
      <c r="M34" s="1190"/>
      <c r="N34" s="1190"/>
      <c r="O34" s="1190"/>
      <c r="P34" s="1190"/>
      <c r="Q34" s="1190"/>
      <c r="R34" s="1190"/>
      <c r="S34" s="1190"/>
      <c r="T34" s="1190"/>
      <c r="U34" s="1190"/>
      <c r="V34" s="1190"/>
      <c r="W34" s="1190"/>
    </row>
    <row r="35" spans="5:23" ht="27" customHeight="1">
      <c r="E35" s="1189" t="s">
        <v>740</v>
      </c>
      <c r="F35" s="1190"/>
      <c r="G35" s="1190"/>
      <c r="H35" s="1190"/>
      <c r="I35" s="1190"/>
      <c r="J35" s="1190"/>
      <c r="K35" s="1190"/>
      <c r="L35" s="1190"/>
      <c r="M35" s="1190"/>
      <c r="N35" s="1190"/>
      <c r="O35" s="1190"/>
      <c r="P35" s="1190"/>
      <c r="Q35" s="1190"/>
      <c r="R35" s="1190"/>
      <c r="S35" s="1190"/>
      <c r="T35" s="1190"/>
      <c r="U35" s="1190"/>
      <c r="V35" s="1190"/>
      <c r="W35" s="1190"/>
    </row>
    <row r="36" spans="5:23" ht="17.100000000000001" customHeight="1">
      <c r="E36" s="1189" t="s">
        <v>741</v>
      </c>
      <c r="F36" s="1190"/>
      <c r="G36" s="1190"/>
      <c r="H36" s="1190"/>
      <c r="I36" s="1190"/>
      <c r="J36" s="1190"/>
      <c r="K36" s="1190"/>
      <c r="L36" s="1190"/>
      <c r="M36" s="1190"/>
      <c r="N36" s="1190"/>
      <c r="O36" s="1190"/>
      <c r="P36" s="1190"/>
      <c r="Q36" s="1190"/>
      <c r="R36" s="1190"/>
      <c r="S36" s="1190"/>
      <c r="T36" s="1190"/>
      <c r="U36" s="1190"/>
      <c r="V36" s="1190"/>
      <c r="W36" s="1190"/>
    </row>
    <row r="37" spans="5:23" ht="15" customHeight="1">
      <c r="E37" s="792"/>
      <c r="F37" s="218"/>
      <c r="G37" s="218"/>
      <c r="H37" s="218"/>
      <c r="I37" s="218"/>
      <c r="J37" s="218"/>
      <c r="K37" s="218"/>
      <c r="L37" s="218"/>
      <c r="M37" s="218"/>
      <c r="N37" s="218"/>
      <c r="O37" s="218"/>
      <c r="P37" s="218"/>
      <c r="Q37" s="218"/>
      <c r="R37" s="218"/>
      <c r="S37" s="218"/>
      <c r="T37" s="218"/>
      <c r="U37" s="218"/>
      <c r="V37" s="218"/>
      <c r="W37" s="218"/>
    </row>
    <row r="38" spans="5:23" ht="15" customHeight="1">
      <c r="E38" s="1195" t="s">
        <v>737</v>
      </c>
      <c r="F38" s="1195"/>
      <c r="G38" s="1195"/>
      <c r="H38" s="1195"/>
      <c r="I38" s="1195"/>
      <c r="J38" s="1195"/>
      <c r="K38" s="1195"/>
      <c r="L38" s="1195"/>
      <c r="M38" s="1195"/>
      <c r="N38" s="1195"/>
      <c r="O38" s="1195"/>
      <c r="P38" s="1195"/>
      <c r="Q38" s="1195"/>
      <c r="R38" s="1195"/>
      <c r="S38" s="1195"/>
      <c r="T38" s="1195"/>
      <c r="U38" s="1195"/>
      <c r="V38" s="1195"/>
      <c r="W38" s="1195"/>
    </row>
    <row r="39" spans="5:23" ht="17.100000000000001" customHeight="1">
      <c r="E39" s="1189" t="s">
        <v>742</v>
      </c>
      <c r="F39" s="1190"/>
      <c r="G39" s="1190"/>
      <c r="H39" s="1190"/>
      <c r="I39" s="1190"/>
      <c r="J39" s="1190"/>
      <c r="K39" s="1190"/>
      <c r="L39" s="1190"/>
      <c r="M39" s="1190"/>
      <c r="N39" s="1190"/>
      <c r="O39" s="1190"/>
      <c r="P39" s="1190"/>
      <c r="Q39" s="1190"/>
      <c r="R39" s="1190"/>
      <c r="S39" s="1190"/>
      <c r="T39" s="1190"/>
      <c r="U39" s="1190"/>
      <c r="V39" s="1190"/>
      <c r="W39" s="1190"/>
    </row>
    <row r="40" spans="5:23" ht="17.100000000000001" customHeight="1">
      <c r="E40" s="1189" t="s">
        <v>743</v>
      </c>
      <c r="F40" s="1190"/>
      <c r="G40" s="1190"/>
      <c r="H40" s="1190"/>
      <c r="I40" s="1190"/>
      <c r="J40" s="1190"/>
      <c r="K40" s="1190"/>
      <c r="L40" s="1190"/>
      <c r="M40" s="1190"/>
      <c r="N40" s="1190"/>
      <c r="O40" s="1190"/>
      <c r="P40" s="1190"/>
      <c r="Q40" s="1190"/>
      <c r="R40" s="1190"/>
      <c r="S40" s="1190"/>
      <c r="T40" s="1190"/>
      <c r="U40" s="1190"/>
      <c r="V40" s="1190"/>
      <c r="W40" s="1190"/>
    </row>
  </sheetData>
  <sheetProtection algorithmName="SHA-512" hashValue="3Z3103zMUuviQ9UvdjdryRw3Zmn5Euo0KRKDL/+RJGsIdEjesieeQGLBnaVu1YvNASbk8z9FE0pA8YaJQtLofA==" saltValue="sdKsKXeg8GOkZ5Ld1H9mpA==" spinCount="100000" sheet="1" objects="1" scenarios="1" formatColumns="0" formatRows="0"/>
  <dataConsolidate leftLabels="1"/>
  <mergeCells count="53">
    <mergeCell ref="E38:W38"/>
    <mergeCell ref="E39:W39"/>
    <mergeCell ref="E40:W40"/>
    <mergeCell ref="E32:W32"/>
    <mergeCell ref="E33:W33"/>
    <mergeCell ref="E34:W34"/>
    <mergeCell ref="E35:W35"/>
    <mergeCell ref="G8:J8"/>
    <mergeCell ref="J17:J18"/>
    <mergeCell ref="H19:I19"/>
    <mergeCell ref="L19:M19"/>
    <mergeCell ref="E36:W36"/>
    <mergeCell ref="P19:Q19"/>
    <mergeCell ref="W17:W18"/>
    <mergeCell ref="O17:R17"/>
    <mergeCell ref="K17:N17"/>
    <mergeCell ref="T19:U19"/>
    <mergeCell ref="S17:V17"/>
    <mergeCell ref="T18:U18"/>
    <mergeCell ref="L18:M18"/>
    <mergeCell ref="P18:Q18"/>
    <mergeCell ref="I21:I24"/>
    <mergeCell ref="J21:J24"/>
    <mergeCell ref="D5:J5"/>
    <mergeCell ref="D17:D18"/>
    <mergeCell ref="E17:E18"/>
    <mergeCell ref="E13:F13"/>
    <mergeCell ref="G9:J9"/>
    <mergeCell ref="D6:J6"/>
    <mergeCell ref="E8:F8"/>
    <mergeCell ref="E9:F9"/>
    <mergeCell ref="E10:F10"/>
    <mergeCell ref="E7:F7"/>
    <mergeCell ref="F17:F18"/>
    <mergeCell ref="E12:F12"/>
    <mergeCell ref="E11:F11"/>
    <mergeCell ref="G7:J7"/>
    <mergeCell ref="G17:G18"/>
    <mergeCell ref="H17:I18"/>
    <mergeCell ref="D21:D25"/>
    <mergeCell ref="E21:E25"/>
    <mergeCell ref="F21:F25"/>
    <mergeCell ref="G21:G25"/>
    <mergeCell ref="H21:H24"/>
    <mergeCell ref="P21:P22"/>
    <mergeCell ref="Q21:Q22"/>
    <mergeCell ref="R21:R22"/>
    <mergeCell ref="S21:S22"/>
    <mergeCell ref="K21:K24"/>
    <mergeCell ref="L21:L23"/>
    <mergeCell ref="M21:M23"/>
    <mergeCell ref="N21:N23"/>
    <mergeCell ref="O21:O23"/>
  </mergeCells>
  <phoneticPr fontId="13" type="noConversion"/>
  <dataValidations xWindow="622" yWindow="221" count="5">
    <dataValidation allowBlank="1" showInputMessage="1" showErrorMessage="1" prompt="Для выбора выполните двойной щелчок левой клавиши мыши по соответствующей ячейке." sqref="G10:G12 G21:G22 K21:K22 O21:O22 S21:S22"/>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1:N23">
      <formula1>DESCRIPTION_TERRITORY</formula1>
    </dataValidation>
    <dataValidation allowBlank="1" showInputMessage="1" showErrorMessage="1" prompt="Выберите виды деятельности, выполнив двойной щелчок левой кнопки мыши по ячейке." sqref="F21"/>
    <dataValidation type="textLength" operator="lessThanOrEqual" allowBlank="1" showInputMessage="1" showErrorMessage="1" errorTitle="Ошибка" error="Допускается ввод не более 900 символов!" sqref="V21:W21 R21">
      <formula1>900</formula1>
    </dataValidation>
    <dataValidation type="textLength" operator="lessThanOrEqual" allowBlank="1" showInputMessage="1" showErrorMessage="1" errorTitle="Ошибка" error="Допускается ввод не более 900 символов!" sqref="J21">
      <formula1>900</formula1>
    </dataValidation>
  </dataValidations>
  <pageMargins left="0.7" right="0.7" top="0.75" bottom="0.75" header="0.3" footer="0.3"/>
  <pageSetup paperSize="9" orientation="portrait" verticalDpi="1200"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6">
    <tabColor indexed="47"/>
  </sheetPr>
  <dimension ref="A1"/>
  <sheetViews>
    <sheetView showGridLines="0" zoomScaleNormal="100" workbookViewId="0"/>
  </sheetViews>
  <sheetFormatPr defaultRowHeight="11.25"/>
  <sheetData>
    <row r="1" spans="1:1">
      <c r="A1" s="3"/>
    </row>
  </sheetData>
  <phoneticPr fontId="13" type="noConversion"/>
  <pageMargins left="0.75" right="0.75" top="1" bottom="1" header="0.5" footer="0.5"/>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7">
    <tabColor indexed="47"/>
  </sheetPr>
  <dimension ref="A1"/>
  <sheetViews>
    <sheetView showGridLines="0" zoomScaleNormal="100" workbookViewId="0"/>
  </sheetViews>
  <sheetFormatPr defaultRowHeight="11.25"/>
  <cols>
    <col min="1" max="16384" width="9.140625" style="174"/>
  </cols>
  <sheetData>
    <row r="1" spans="1:1">
      <c r="A1" s="192"/>
    </row>
  </sheetData>
  <pageMargins left="0.7" right="0.7" top="0.75" bottom="0.75" header="0.3" footer="0.3"/>
  <pageSetup paperSize="9" orientation="portrait" verticalDpi="0"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1">
    <tabColor indexed="47"/>
  </sheetPr>
  <dimension ref="A1"/>
  <sheetViews>
    <sheetView showGridLines="0" zoomScaleNormal="100" workbookViewId="0"/>
  </sheetViews>
  <sheetFormatPr defaultRowHeight="11.25"/>
  <sheetData>
    <row r="1" spans="1:1">
      <c r="A1" s="3"/>
    </row>
  </sheetData>
  <sheetProtection formatColumns="0" formatRows="0"/>
  <phoneticPr fontId="13" type="noConversion"/>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2">
    <tabColor indexed="47"/>
  </sheetPr>
  <dimension ref="A1"/>
  <sheetViews>
    <sheetView showGridLines="0" workbookViewId="0"/>
  </sheetViews>
  <sheetFormatPr defaultRowHeight="11.25"/>
  <sheetData/>
  <pageMargins left="0.7" right="0.7" top="0.75" bottom="0.75"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DateChoose">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omm">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ThisWorkbook">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MR">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CheckUpdates">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
    <tabColor indexed="22"/>
  </sheetPr>
  <dimension ref="A1:N19"/>
  <sheetViews>
    <sheetView showGridLines="0" topLeftCell="E1" zoomScaleNormal="100" workbookViewId="0"/>
  </sheetViews>
  <sheetFormatPr defaultColWidth="10.5703125" defaultRowHeight="14.25"/>
  <cols>
    <col min="1" max="1" width="3.7109375" style="591" hidden="1" customWidth="1"/>
    <col min="2" max="4" width="3.7109375" style="585" hidden="1" customWidth="1"/>
    <col min="5" max="5" width="3.7109375" style="530" customWidth="1"/>
    <col min="6" max="6" width="9.7109375" style="523" customWidth="1"/>
    <col min="7" max="7" width="37.7109375" style="523" customWidth="1"/>
    <col min="8" max="8" width="66.85546875" style="523" customWidth="1"/>
    <col min="9" max="9" width="115.7109375" style="523" customWidth="1"/>
    <col min="10" max="11" width="10.5703125" style="585"/>
    <col min="12" max="12" width="11.140625" style="585" customWidth="1"/>
    <col min="13" max="14" width="10.5703125" style="585"/>
    <col min="15" max="16384" width="10.5703125" style="523"/>
  </cols>
  <sheetData>
    <row r="1" spans="1:14" ht="3" customHeight="1">
      <c r="A1" s="591" t="s">
        <v>93</v>
      </c>
    </row>
    <row r="2" spans="1:14" ht="22.5">
      <c r="F2" s="1197" t="s">
        <v>491</v>
      </c>
      <c r="G2" s="1198"/>
      <c r="H2" s="1199"/>
      <c r="I2" s="640"/>
    </row>
    <row r="3" spans="1:14" ht="3" customHeight="1"/>
    <row r="4" spans="1:14" s="570" customFormat="1" ht="11.25">
      <c r="A4" s="590"/>
      <c r="B4" s="590"/>
      <c r="C4" s="590"/>
      <c r="D4" s="590"/>
      <c r="F4" s="1149" t="s">
        <v>454</v>
      </c>
      <c r="G4" s="1149"/>
      <c r="H4" s="1149"/>
      <c r="I4" s="1200" t="s">
        <v>455</v>
      </c>
      <c r="J4" s="590"/>
      <c r="K4" s="590"/>
      <c r="L4" s="590"/>
      <c r="M4" s="590"/>
      <c r="N4" s="590"/>
    </row>
    <row r="5" spans="1:14" s="570" customFormat="1" ht="11.25" customHeight="1">
      <c r="A5" s="590"/>
      <c r="B5" s="590"/>
      <c r="C5" s="590"/>
      <c r="D5" s="590"/>
      <c r="F5" s="606" t="s">
        <v>92</v>
      </c>
      <c r="G5" s="618" t="s">
        <v>457</v>
      </c>
      <c r="H5" s="605" t="s">
        <v>442</v>
      </c>
      <c r="I5" s="1200"/>
      <c r="J5" s="590"/>
      <c r="K5" s="590"/>
      <c r="L5" s="590"/>
      <c r="M5" s="590"/>
      <c r="N5" s="590"/>
    </row>
    <row r="6" spans="1:14" s="570" customFormat="1" ht="12" customHeight="1">
      <c r="A6" s="590"/>
      <c r="B6" s="590"/>
      <c r="C6" s="590"/>
      <c r="D6" s="590"/>
      <c r="F6" s="607" t="s">
        <v>93</v>
      </c>
      <c r="G6" s="609">
        <v>2</v>
      </c>
      <c r="H6" s="610">
        <v>3</v>
      </c>
      <c r="I6" s="608">
        <v>4</v>
      </c>
      <c r="J6" s="590">
        <v>4</v>
      </c>
      <c r="K6" s="590"/>
      <c r="L6" s="590"/>
      <c r="M6" s="590"/>
      <c r="N6" s="590"/>
    </row>
    <row r="7" spans="1:14" s="570" customFormat="1" ht="18.75">
      <c r="A7" s="590"/>
      <c r="B7" s="590"/>
      <c r="C7" s="590"/>
      <c r="D7" s="590"/>
      <c r="F7" s="616">
        <v>1</v>
      </c>
      <c r="G7" s="632" t="s">
        <v>492</v>
      </c>
      <c r="H7" s="604" t="str">
        <f>IF(dateCh="","",dateCh)</f>
        <v>05.12.2022</v>
      </c>
      <c r="I7" s="581" t="s">
        <v>493</v>
      </c>
      <c r="J7" s="615"/>
      <c r="K7" s="590"/>
      <c r="L7" s="590"/>
      <c r="M7" s="590"/>
      <c r="N7" s="590"/>
    </row>
    <row r="8" spans="1:14" s="570" customFormat="1" ht="45">
      <c r="A8" s="1201">
        <v>1</v>
      </c>
      <c r="B8" s="590"/>
      <c r="C8" s="590"/>
      <c r="D8" s="590"/>
      <c r="F8" s="616" t="str">
        <f>"2." &amp;mergeValue(A8)</f>
        <v>2.1</v>
      </c>
      <c r="G8" s="632" t="s">
        <v>494</v>
      </c>
      <c r="H8" s="604"/>
      <c r="I8" s="581" t="s">
        <v>590</v>
      </c>
      <c r="J8" s="615"/>
      <c r="K8" s="590"/>
      <c r="L8" s="590"/>
      <c r="M8" s="590"/>
      <c r="N8" s="590"/>
    </row>
    <row r="9" spans="1:14" s="570" customFormat="1" ht="22.5">
      <c r="A9" s="1201"/>
      <c r="B9" s="590"/>
      <c r="C9" s="590"/>
      <c r="D9" s="590"/>
      <c r="F9" s="616" t="str">
        <f>"3." &amp;mergeValue(A9)</f>
        <v>3.1</v>
      </c>
      <c r="G9" s="632" t="s">
        <v>495</v>
      </c>
      <c r="H9" s="604"/>
      <c r="I9" s="581" t="s">
        <v>588</v>
      </c>
      <c r="J9" s="615"/>
      <c r="K9" s="590"/>
      <c r="L9" s="590"/>
      <c r="M9" s="590"/>
      <c r="N9" s="590"/>
    </row>
    <row r="10" spans="1:14" s="570" customFormat="1" ht="22.5">
      <c r="A10" s="1201"/>
      <c r="B10" s="590"/>
      <c r="C10" s="590"/>
      <c r="D10" s="590"/>
      <c r="F10" s="616" t="str">
        <f>"4."&amp;mergeValue(A10)</f>
        <v>4.1</v>
      </c>
      <c r="G10" s="632" t="s">
        <v>496</v>
      </c>
      <c r="H10" s="605" t="s">
        <v>458</v>
      </c>
      <c r="I10" s="581"/>
      <c r="J10" s="615"/>
      <c r="K10" s="590"/>
      <c r="L10" s="590"/>
      <c r="M10" s="590"/>
      <c r="N10" s="590"/>
    </row>
    <row r="11" spans="1:14" s="570" customFormat="1" ht="18.75">
      <c r="A11" s="1201"/>
      <c r="B11" s="1201">
        <v>1</v>
      </c>
      <c r="C11" s="623"/>
      <c r="D11" s="623"/>
      <c r="F11" s="616" t="str">
        <f>"4."&amp;mergeValue(A11) &amp;"."&amp;mergeValue(B11)</f>
        <v>4.1.1</v>
      </c>
      <c r="G11" s="611" t="s">
        <v>592</v>
      </c>
      <c r="H11" s="604" t="str">
        <f>IF(region_name="","",region_name)</f>
        <v>Челябинская область</v>
      </c>
      <c r="I11" s="581" t="s">
        <v>499</v>
      </c>
      <c r="J11" s="615"/>
      <c r="K11" s="590"/>
      <c r="L11" s="590"/>
      <c r="M11" s="590"/>
      <c r="N11" s="590"/>
    </row>
    <row r="12" spans="1:14" s="570" customFormat="1" ht="22.5">
      <c r="A12" s="1201"/>
      <c r="B12" s="1201"/>
      <c r="C12" s="1201">
        <v>1</v>
      </c>
      <c r="D12" s="623"/>
      <c r="F12" s="616" t="str">
        <f>"4."&amp;mergeValue(A12) &amp;"."&amp;mergeValue(B12)&amp;"."&amp;mergeValue(C12)</f>
        <v>4.1.1.1</v>
      </c>
      <c r="G12" s="622" t="s">
        <v>497</v>
      </c>
      <c r="H12" s="604"/>
      <c r="I12" s="581" t="s">
        <v>500</v>
      </c>
      <c r="J12" s="615"/>
      <c r="K12" s="590"/>
      <c r="L12" s="590"/>
      <c r="M12" s="590"/>
      <c r="N12" s="590"/>
    </row>
    <row r="13" spans="1:14" s="570" customFormat="1" ht="39" customHeight="1">
      <c r="A13" s="1201"/>
      <c r="B13" s="1201"/>
      <c r="C13" s="1201"/>
      <c r="D13" s="623">
        <v>1</v>
      </c>
      <c r="F13" s="616" t="str">
        <f>"4."&amp;mergeValue(A13) &amp;"."&amp;mergeValue(B13)&amp;"."&amp;mergeValue(C13)&amp;"."&amp;mergeValue(D13)</f>
        <v>4.1.1.1.1</v>
      </c>
      <c r="G13" s="633" t="s">
        <v>498</v>
      </c>
      <c r="H13" s="604"/>
      <c r="I13" s="1202" t="s">
        <v>591</v>
      </c>
      <c r="J13" s="615"/>
      <c r="K13" s="590"/>
      <c r="L13" s="590"/>
      <c r="M13" s="590"/>
      <c r="N13" s="590"/>
    </row>
    <row r="14" spans="1:14" s="570" customFormat="1" ht="18.75">
      <c r="A14" s="1201"/>
      <c r="B14" s="1201"/>
      <c r="C14" s="1201"/>
      <c r="D14" s="623"/>
      <c r="F14" s="619"/>
      <c r="G14" s="550" t="s">
        <v>4</v>
      </c>
      <c r="H14" s="624"/>
      <c r="I14" s="1202"/>
      <c r="J14" s="615"/>
      <c r="K14" s="590"/>
      <c r="L14" s="590"/>
      <c r="M14" s="590"/>
      <c r="N14" s="590"/>
    </row>
    <row r="15" spans="1:14" s="570" customFormat="1" ht="18.75">
      <c r="A15" s="1201"/>
      <c r="B15" s="1201"/>
      <c r="C15" s="623"/>
      <c r="D15" s="623"/>
      <c r="F15" s="634"/>
      <c r="G15" s="577" t="s">
        <v>403</v>
      </c>
      <c r="H15" s="635"/>
      <c r="I15" s="636"/>
      <c r="J15" s="615"/>
      <c r="K15" s="590"/>
      <c r="L15" s="590"/>
      <c r="M15" s="590"/>
      <c r="N15" s="590"/>
    </row>
    <row r="16" spans="1:14" s="570" customFormat="1" ht="18.75">
      <c r="A16" s="1201"/>
      <c r="B16" s="590"/>
      <c r="C16" s="590"/>
      <c r="D16" s="590"/>
      <c r="F16" s="619"/>
      <c r="G16" s="558" t="s">
        <v>506</v>
      </c>
      <c r="H16" s="620"/>
      <c r="I16" s="621"/>
      <c r="J16" s="615"/>
      <c r="K16" s="590"/>
      <c r="L16" s="590"/>
      <c r="M16" s="590"/>
      <c r="N16" s="590"/>
    </row>
    <row r="17" spans="1:14" s="570" customFormat="1" ht="18.75">
      <c r="A17" s="590"/>
      <c r="B17" s="590"/>
      <c r="C17" s="590"/>
      <c r="D17" s="590"/>
      <c r="F17" s="619"/>
      <c r="G17" s="565" t="s">
        <v>505</v>
      </c>
      <c r="H17" s="620"/>
      <c r="I17" s="621"/>
      <c r="J17" s="615"/>
      <c r="K17" s="590"/>
      <c r="L17" s="590"/>
      <c r="M17" s="590"/>
      <c r="N17" s="590"/>
    </row>
    <row r="18" spans="1:14" s="613" customFormat="1" ht="3" customHeight="1">
      <c r="A18" s="614"/>
      <c r="B18" s="614"/>
      <c r="C18" s="614"/>
      <c r="D18" s="614"/>
      <c r="F18" s="625"/>
      <c r="G18" s="626"/>
      <c r="H18" s="627"/>
      <c r="I18" s="628"/>
      <c r="J18" s="614"/>
      <c r="K18" s="614"/>
      <c r="L18" s="614"/>
      <c r="M18" s="614"/>
      <c r="N18" s="614"/>
    </row>
    <row r="19" spans="1:14" s="613" customFormat="1" ht="15" customHeight="1">
      <c r="A19" s="614"/>
      <c r="B19" s="614"/>
      <c r="C19" s="614"/>
      <c r="D19" s="614"/>
      <c r="F19" s="612"/>
      <c r="G19" s="1196" t="s">
        <v>593</v>
      </c>
      <c r="H19" s="1196"/>
      <c r="I19" s="594"/>
      <c r="J19" s="614"/>
      <c r="K19" s="614"/>
      <c r="L19" s="614"/>
      <c r="M19" s="614"/>
      <c r="N19" s="614"/>
    </row>
  </sheetData>
  <sheetProtection algorithmName="SHA-512" hashValue="PMjJnbR+uKD9nqPWAUG6J5yGBp5h80c16q8HSySfHANvTUBVMjgkeO7J7Bh5w8fgMeLVEhnrNAQ0TkDFfzRvNg==" saltValue="Inx+dZt3W6VxQbIBR5uGBg==" spinCount="100000"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
    <tabColor rgb="FFEAEBEE"/>
    <pageSetUpPr fitToPage="1"/>
  </sheetPr>
  <dimension ref="A1:AB34"/>
  <sheetViews>
    <sheetView showGridLines="0" topLeftCell="I4" zoomScaleNormal="100" workbookViewId="0"/>
  </sheetViews>
  <sheetFormatPr defaultColWidth="10.5703125" defaultRowHeight="14.25"/>
  <cols>
    <col min="1" max="6" width="10.5703125" style="585" hidden="1" customWidth="1"/>
    <col min="7" max="8" width="9.140625" style="591" hidden="1" customWidth="1"/>
    <col min="9" max="9" width="3.7109375" style="531" customWidth="1"/>
    <col min="10" max="11" width="3.7109375" style="530" customWidth="1"/>
    <col min="12" max="12" width="12.7109375" style="523" customWidth="1"/>
    <col min="13" max="13" width="44.7109375" style="523" customWidth="1"/>
    <col min="14" max="14" width="1.7109375" style="523" hidden="1" customWidth="1"/>
    <col min="15" max="15" width="29.7109375" style="523" hidden="1" customWidth="1"/>
    <col min="16" max="17" width="23.7109375" style="523" hidden="1" customWidth="1"/>
    <col min="18" max="18" width="11.7109375" style="523" customWidth="1"/>
    <col min="19" max="19" width="3.7109375" style="523" customWidth="1"/>
    <col min="20" max="20" width="11.7109375" style="523" customWidth="1"/>
    <col min="21" max="21" width="8.5703125" style="523" hidden="1" customWidth="1"/>
    <col min="22" max="22" width="4.7109375" style="523" customWidth="1"/>
    <col min="23" max="23" width="115.7109375" style="523" customWidth="1"/>
    <col min="24" max="25" width="10.5703125" style="585"/>
    <col min="26" max="26" width="11.140625" style="585" customWidth="1"/>
    <col min="27" max="28" width="10.5703125" style="585"/>
    <col min="29" max="16384" width="10.5703125" style="523"/>
  </cols>
  <sheetData>
    <row r="1" spans="1:28" hidden="1">
      <c r="Q1" s="583"/>
      <c r="R1" s="583"/>
    </row>
    <row r="2" spans="1:28" hidden="1">
      <c r="U2" s="583"/>
    </row>
    <row r="3" spans="1:28" hidden="1"/>
    <row r="4" spans="1:28" ht="3" customHeight="1">
      <c r="J4" s="529"/>
      <c r="K4" s="529"/>
      <c r="L4" s="524"/>
      <c r="M4" s="524"/>
      <c r="N4" s="524"/>
      <c r="O4" s="532"/>
      <c r="P4" s="532"/>
      <c r="Q4" s="532"/>
      <c r="R4" s="532"/>
      <c r="S4" s="532"/>
      <c r="T4" s="532"/>
      <c r="U4" s="532"/>
    </row>
    <row r="5" spans="1:28" ht="22.5" customHeight="1">
      <c r="J5" s="529"/>
      <c r="K5" s="529"/>
      <c r="L5" s="1217" t="s">
        <v>631</v>
      </c>
      <c r="M5" s="1217"/>
      <c r="N5" s="1217"/>
      <c r="O5" s="1217"/>
      <c r="P5" s="1217"/>
      <c r="Q5" s="1217"/>
      <c r="R5" s="1217"/>
      <c r="S5" s="1217"/>
      <c r="T5" s="1217"/>
      <c r="U5" s="664"/>
    </row>
    <row r="6" spans="1:28" ht="3" customHeight="1">
      <c r="J6" s="529"/>
      <c r="K6" s="529"/>
      <c r="L6" s="524"/>
      <c r="M6" s="524"/>
      <c r="N6" s="524"/>
      <c r="O6" s="528"/>
      <c r="P6" s="528"/>
      <c r="Q6" s="528"/>
      <c r="R6" s="528"/>
      <c r="S6" s="528"/>
      <c r="T6" s="528"/>
      <c r="U6" s="528"/>
      <c r="V6" s="532"/>
    </row>
    <row r="7" spans="1:28" s="570" customFormat="1" ht="22.5">
      <c r="A7" s="590"/>
      <c r="B7" s="590"/>
      <c r="C7" s="590"/>
      <c r="D7" s="590"/>
      <c r="E7" s="590"/>
      <c r="F7" s="590"/>
      <c r="G7" s="590"/>
      <c r="H7" s="590"/>
      <c r="L7" s="499"/>
      <c r="M7" s="617" t="s">
        <v>502</v>
      </c>
      <c r="N7" s="666"/>
      <c r="O7" s="1223" t="str">
        <f>IF(NameOrPr_ch="",IF(NameOrPr="","",NameOrPr),NameOrPr_ch)</f>
        <v>Министерство тарифного регулирования и энергетики Челябинской области</v>
      </c>
      <c r="P7" s="1223"/>
      <c r="Q7" s="1223"/>
      <c r="R7" s="1223"/>
      <c r="S7" s="1223"/>
      <c r="T7" s="1223"/>
      <c r="U7" s="582"/>
      <c r="V7" s="582"/>
      <c r="W7" s="519"/>
      <c r="X7" s="590"/>
      <c r="Y7" s="590"/>
      <c r="Z7" s="590"/>
      <c r="AA7" s="590"/>
      <c r="AB7" s="590"/>
    </row>
    <row r="8" spans="1:28" s="570" customFormat="1" ht="18.75">
      <c r="A8" s="590"/>
      <c r="B8" s="590"/>
      <c r="C8" s="590"/>
      <c r="D8" s="590"/>
      <c r="E8" s="590"/>
      <c r="F8" s="590"/>
      <c r="G8" s="590"/>
      <c r="H8" s="590"/>
      <c r="L8" s="499"/>
      <c r="M8" s="617" t="s">
        <v>596</v>
      </c>
      <c r="N8" s="666"/>
      <c r="O8" s="1223" t="str">
        <f>IF(datePr_ch="",IF(datePr="","",datePr),datePr_ch)</f>
        <v>05.12.2022</v>
      </c>
      <c r="P8" s="1223"/>
      <c r="Q8" s="1223"/>
      <c r="R8" s="1223"/>
      <c r="S8" s="1223"/>
      <c r="T8" s="1223"/>
      <c r="U8" s="582"/>
      <c r="V8" s="582"/>
      <c r="W8" s="519"/>
      <c r="X8" s="590"/>
      <c r="Y8" s="590"/>
      <c r="Z8" s="590"/>
      <c r="AA8" s="590"/>
      <c r="AB8" s="590"/>
    </row>
    <row r="9" spans="1:28" s="570" customFormat="1" ht="18.75">
      <c r="A9" s="590"/>
      <c r="B9" s="590"/>
      <c r="C9" s="590"/>
      <c r="D9" s="590"/>
      <c r="E9" s="590"/>
      <c r="F9" s="590"/>
      <c r="G9" s="590"/>
      <c r="H9" s="590"/>
      <c r="L9" s="552"/>
      <c r="M9" s="617" t="s">
        <v>595</v>
      </c>
      <c r="N9" s="666"/>
      <c r="O9" s="1223" t="str">
        <f>IF(numberPr_ch="",IF(numberPr="","",numberPr),numberPr_ch)</f>
        <v>105/9</v>
      </c>
      <c r="P9" s="1223"/>
      <c r="Q9" s="1223"/>
      <c r="R9" s="1223"/>
      <c r="S9" s="1223"/>
      <c r="T9" s="1223"/>
      <c r="U9" s="582"/>
      <c r="V9" s="582"/>
      <c r="W9" s="519"/>
      <c r="X9" s="590"/>
      <c r="Y9" s="590"/>
      <c r="Z9" s="590"/>
      <c r="AA9" s="590"/>
      <c r="AB9" s="590"/>
    </row>
    <row r="10" spans="1:28" s="570" customFormat="1" ht="18.75">
      <c r="A10" s="590"/>
      <c r="B10" s="590"/>
      <c r="C10" s="590"/>
      <c r="D10" s="590"/>
      <c r="E10" s="590"/>
      <c r="F10" s="590"/>
      <c r="G10" s="590"/>
      <c r="H10" s="590"/>
      <c r="L10" s="552"/>
      <c r="M10" s="617" t="s">
        <v>501</v>
      </c>
      <c r="N10" s="666"/>
      <c r="O10" s="1223" t="str">
        <f>IF(IstPub_ch="",IF(IstPub="","",IstPub),IstPub_ch)</f>
        <v>Официальный сайт Министерства тарифного регулирования и энергетики Челябинской области</v>
      </c>
      <c r="P10" s="1223"/>
      <c r="Q10" s="1223"/>
      <c r="R10" s="1223"/>
      <c r="S10" s="1223"/>
      <c r="T10" s="1223"/>
      <c r="U10" s="582"/>
      <c r="V10" s="582"/>
      <c r="W10" s="519"/>
      <c r="X10" s="590"/>
      <c r="Y10" s="590"/>
      <c r="Z10" s="590"/>
      <c r="AA10" s="590"/>
      <c r="AB10" s="590"/>
    </row>
    <row r="11" spans="1:28" s="570" customFormat="1" ht="11.25" hidden="1">
      <c r="A11" s="590"/>
      <c r="B11" s="590"/>
      <c r="C11" s="590"/>
      <c r="D11" s="590"/>
      <c r="E11" s="590"/>
      <c r="F11" s="590"/>
      <c r="G11" s="590"/>
      <c r="H11" s="590"/>
      <c r="L11" s="1218"/>
      <c r="M11" s="1218"/>
      <c r="N11" s="566"/>
      <c r="O11" s="582"/>
      <c r="P11" s="582"/>
      <c r="Q11" s="582"/>
      <c r="R11" s="582"/>
      <c r="S11" s="582"/>
      <c r="T11" s="582"/>
      <c r="U11" s="588" t="s">
        <v>373</v>
      </c>
      <c r="X11" s="590"/>
      <c r="Y11" s="590"/>
      <c r="Z11" s="590"/>
      <c r="AA11" s="590"/>
      <c r="AB11" s="590"/>
    </row>
    <row r="12" spans="1:28">
      <c r="J12" s="529"/>
      <c r="K12" s="529"/>
      <c r="L12" s="524"/>
      <c r="M12" s="524"/>
      <c r="N12" s="502"/>
      <c r="O12" s="1224"/>
      <c r="P12" s="1224"/>
      <c r="Q12" s="1224"/>
      <c r="R12" s="1224"/>
      <c r="S12" s="1224"/>
      <c r="T12" s="1224"/>
      <c r="U12" s="1224"/>
    </row>
    <row r="13" spans="1:28">
      <c r="J13" s="529"/>
      <c r="K13" s="529"/>
      <c r="L13" s="1149" t="s">
        <v>454</v>
      </c>
      <c r="M13" s="1149"/>
      <c r="N13" s="1149"/>
      <c r="O13" s="1149"/>
      <c r="P13" s="1149"/>
      <c r="Q13" s="1149"/>
      <c r="R13" s="1149"/>
      <c r="S13" s="1149"/>
      <c r="T13" s="1149"/>
      <c r="U13" s="1149"/>
      <c r="V13" s="1149"/>
      <c r="W13" s="1149" t="s">
        <v>455</v>
      </c>
    </row>
    <row r="14" spans="1:28" ht="14.25" customHeight="1">
      <c r="J14" s="529"/>
      <c r="K14" s="529"/>
      <c r="L14" s="1230" t="s">
        <v>92</v>
      </c>
      <c r="M14" s="1230" t="s">
        <v>639</v>
      </c>
      <c r="N14" s="661"/>
      <c r="O14" s="1231" t="s">
        <v>641</v>
      </c>
      <c r="P14" s="1232"/>
      <c r="Q14" s="1232"/>
      <c r="R14" s="1232"/>
      <c r="S14" s="1232"/>
      <c r="T14" s="1233"/>
      <c r="U14" s="1214" t="s">
        <v>341</v>
      </c>
      <c r="V14" s="1227" t="s">
        <v>275</v>
      </c>
      <c r="W14" s="1149"/>
    </row>
    <row r="15" spans="1:28" ht="14.25" customHeight="1">
      <c r="J15" s="529"/>
      <c r="K15" s="529"/>
      <c r="L15" s="1230"/>
      <c r="M15" s="1230"/>
      <c r="N15" s="662"/>
      <c r="O15" s="1236" t="s">
        <v>605</v>
      </c>
      <c r="P15" s="1234" t="s">
        <v>271</v>
      </c>
      <c r="Q15" s="1235"/>
      <c r="R15" s="1211" t="s">
        <v>654</v>
      </c>
      <c r="S15" s="1212"/>
      <c r="T15" s="1213"/>
      <c r="U15" s="1215"/>
      <c r="V15" s="1228"/>
      <c r="W15" s="1149"/>
    </row>
    <row r="16" spans="1:28" ht="33.75" customHeight="1">
      <c r="J16" s="529"/>
      <c r="K16" s="529"/>
      <c r="L16" s="1230"/>
      <c r="M16" s="1230"/>
      <c r="N16" s="663"/>
      <c r="O16" s="1237"/>
      <c r="P16" s="535" t="s">
        <v>606</v>
      </c>
      <c r="Q16" s="535" t="s">
        <v>6</v>
      </c>
      <c r="R16" s="536" t="s">
        <v>274</v>
      </c>
      <c r="S16" s="1225" t="s">
        <v>273</v>
      </c>
      <c r="T16" s="1226"/>
      <c r="U16" s="1216"/>
      <c r="V16" s="1229"/>
      <c r="W16" s="1149"/>
    </row>
    <row r="17" spans="1:28">
      <c r="J17" s="529"/>
      <c r="K17" s="569">
        <v>1</v>
      </c>
      <c r="L17" s="647" t="s">
        <v>93</v>
      </c>
      <c r="M17" s="647" t="s">
        <v>49</v>
      </c>
      <c r="N17" s="649" t="str">
        <f ca="1">OFFSET(N17,0,-1)</f>
        <v>2</v>
      </c>
      <c r="O17" s="648">
        <f ca="1">OFFSET(O17,0,-1)+1</f>
        <v>3</v>
      </c>
      <c r="P17" s="648">
        <f ca="1">OFFSET(P17,0,-1)+1</f>
        <v>4</v>
      </c>
      <c r="Q17" s="648">
        <f ca="1">OFFSET(Q17,0,-1)+1</f>
        <v>5</v>
      </c>
      <c r="R17" s="648">
        <f ca="1">OFFSET(R17,0,-1)+1</f>
        <v>6</v>
      </c>
      <c r="S17" s="1219">
        <f ca="1">OFFSET(S17,0,-1)+1</f>
        <v>7</v>
      </c>
      <c r="T17" s="1219"/>
      <c r="U17" s="648">
        <f ca="1">OFFSET(U17,0,-2)+1</f>
        <v>8</v>
      </c>
      <c r="V17" s="649">
        <f ca="1">OFFSET(V17,0,-1)</f>
        <v>8</v>
      </c>
      <c r="W17" s="648">
        <f ca="1">OFFSET(W17,0,-1)+1</f>
        <v>9</v>
      </c>
    </row>
    <row r="18" spans="1:28" ht="22.5">
      <c r="A18" s="1203">
        <v>1</v>
      </c>
      <c r="B18" s="847"/>
      <c r="C18" s="847"/>
      <c r="D18" s="847"/>
      <c r="E18" s="848"/>
      <c r="F18" s="849"/>
      <c r="G18" s="849"/>
      <c r="H18" s="849"/>
      <c r="I18" s="850"/>
      <c r="J18" s="845"/>
      <c r="K18" s="852"/>
      <c r="L18" s="593">
        <f>mergeValue(A18)</f>
        <v>1</v>
      </c>
      <c r="M18" s="641" t="s">
        <v>20</v>
      </c>
      <c r="N18" s="646"/>
      <c r="O18" s="1204"/>
      <c r="P18" s="1204"/>
      <c r="Q18" s="1204"/>
      <c r="R18" s="1204"/>
      <c r="S18" s="1204"/>
      <c r="T18" s="1204"/>
      <c r="U18" s="1204"/>
      <c r="V18" s="1204"/>
      <c r="W18" s="630" t="s">
        <v>476</v>
      </c>
      <c r="Y18" s="589"/>
      <c r="Z18" s="589" t="str">
        <f t="shared" ref="Z18:Z31" si="0">IF(M18="","",M18 )</f>
        <v>Наименование тарифа</v>
      </c>
      <c r="AA18" s="589"/>
      <c r="AB18" s="589"/>
    </row>
    <row r="19" spans="1:28" ht="22.5">
      <c r="A19" s="1203"/>
      <c r="B19" s="1203">
        <v>1</v>
      </c>
      <c r="C19" s="847"/>
      <c r="D19" s="847"/>
      <c r="E19" s="849"/>
      <c r="F19" s="849"/>
      <c r="G19" s="849"/>
      <c r="H19" s="849"/>
      <c r="I19" s="844"/>
      <c r="J19" s="843"/>
      <c r="K19" s="846"/>
      <c r="L19" s="593" t="str">
        <f>mergeValue(A19) &amp;"."&amp; mergeValue(B19)</f>
        <v>1.1</v>
      </c>
      <c r="M19" s="546" t="s">
        <v>16</v>
      </c>
      <c r="N19" s="646"/>
      <c r="O19" s="1204"/>
      <c r="P19" s="1204"/>
      <c r="Q19" s="1204"/>
      <c r="R19" s="1204"/>
      <c r="S19" s="1204"/>
      <c r="T19" s="1204"/>
      <c r="U19" s="1204"/>
      <c r="V19" s="1204"/>
      <c r="W19" s="630" t="s">
        <v>477</v>
      </c>
      <c r="Y19" s="589"/>
      <c r="Z19" s="589" t="str">
        <f t="shared" si="0"/>
        <v>Территория действия тарифа</v>
      </c>
      <c r="AA19" s="589"/>
      <c r="AB19" s="589"/>
    </row>
    <row r="20" spans="1:28" ht="22.5">
      <c r="A20" s="1203"/>
      <c r="B20" s="1203"/>
      <c r="C20" s="1203">
        <v>1</v>
      </c>
      <c r="D20" s="847"/>
      <c r="E20" s="849"/>
      <c r="F20" s="849"/>
      <c r="G20" s="849"/>
      <c r="H20" s="849"/>
      <c r="I20" s="851"/>
      <c r="J20" s="843"/>
      <c r="K20" s="846"/>
      <c r="L20" s="593" t="str">
        <f>mergeValue(A20) &amp;"."&amp; mergeValue(B20)&amp;"."&amp; mergeValue(C20)</f>
        <v>1.1.1</v>
      </c>
      <c r="M20" s="547" t="s">
        <v>7</v>
      </c>
      <c r="N20" s="646"/>
      <c r="O20" s="1204"/>
      <c r="P20" s="1204"/>
      <c r="Q20" s="1204"/>
      <c r="R20" s="1204"/>
      <c r="S20" s="1204"/>
      <c r="T20" s="1204"/>
      <c r="U20" s="1204"/>
      <c r="V20" s="1204"/>
      <c r="W20" s="630" t="s">
        <v>633</v>
      </c>
      <c r="Y20" s="589"/>
      <c r="Z20" s="589" t="str">
        <f t="shared" si="0"/>
        <v xml:space="preserve">Наименование системы теплоснабжения </v>
      </c>
      <c r="AA20" s="589"/>
      <c r="AB20" s="589"/>
    </row>
    <row r="21" spans="1:28" ht="22.5">
      <c r="A21" s="1203"/>
      <c r="B21" s="1203"/>
      <c r="C21" s="1203"/>
      <c r="D21" s="1203">
        <v>1</v>
      </c>
      <c r="E21" s="849"/>
      <c r="F21" s="849"/>
      <c r="G21" s="849"/>
      <c r="H21" s="849"/>
      <c r="I21" s="851"/>
      <c r="J21" s="843"/>
      <c r="K21" s="846"/>
      <c r="L21" s="593" t="str">
        <f>mergeValue(A21) &amp;"."&amp; mergeValue(B21)&amp;"."&amp; mergeValue(C21)&amp;"."&amp; mergeValue(D21)</f>
        <v>1.1.1.1</v>
      </c>
      <c r="M21" s="548" t="s">
        <v>22</v>
      </c>
      <c r="N21" s="646"/>
      <c r="O21" s="1204"/>
      <c r="P21" s="1204"/>
      <c r="Q21" s="1204"/>
      <c r="R21" s="1204"/>
      <c r="S21" s="1204"/>
      <c r="T21" s="1204"/>
      <c r="U21" s="1204"/>
      <c r="V21" s="1204"/>
      <c r="W21" s="630" t="s">
        <v>634</v>
      </c>
      <c r="Y21" s="589"/>
      <c r="Z21" s="589" t="str">
        <f t="shared" si="0"/>
        <v xml:space="preserve">Источник тепловой энергии  </v>
      </c>
      <c r="AA21" s="589"/>
      <c r="AB21" s="589"/>
    </row>
    <row r="22" spans="1:28" ht="101.25">
      <c r="A22" s="1203"/>
      <c r="B22" s="1203"/>
      <c r="C22" s="1203"/>
      <c r="D22" s="1203"/>
      <c r="E22" s="1203">
        <v>1</v>
      </c>
      <c r="F22" s="849"/>
      <c r="G22" s="849"/>
      <c r="H22" s="847">
        <v>1</v>
      </c>
      <c r="I22" s="1203">
        <v>1</v>
      </c>
      <c r="J22" s="849"/>
      <c r="K22" s="854"/>
      <c r="L22" s="593" t="str">
        <f>mergeValue(A22) &amp;"."&amp; mergeValue(B22)&amp;"."&amp; mergeValue(C22)&amp;"."&amp; mergeValue(D22)&amp;"."&amp; mergeValue(E22)</f>
        <v>1.1.1.1.1</v>
      </c>
      <c r="M22" s="554" t="s">
        <v>9</v>
      </c>
      <c r="N22" s="646"/>
      <c r="O22" s="1205"/>
      <c r="P22" s="1205"/>
      <c r="Q22" s="1205"/>
      <c r="R22" s="1205"/>
      <c r="S22" s="1205"/>
      <c r="T22" s="1205"/>
      <c r="U22" s="1205"/>
      <c r="V22" s="1205"/>
      <c r="W22" s="630" t="s">
        <v>638</v>
      </c>
      <c r="Y22" s="589"/>
      <c r="Z22" s="589" t="str">
        <f t="shared" si="0"/>
        <v>Схема подключения теплопотребляющей установки к коллектору источника тепловой энергии</v>
      </c>
      <c r="AA22" s="589"/>
      <c r="AB22" s="589"/>
    </row>
    <row r="23" spans="1:28" ht="90">
      <c r="A23" s="1203"/>
      <c r="B23" s="1203"/>
      <c r="C23" s="1203"/>
      <c r="D23" s="1203"/>
      <c r="E23" s="1203"/>
      <c r="F23" s="1203">
        <v>1</v>
      </c>
      <c r="G23" s="847"/>
      <c r="H23" s="847"/>
      <c r="I23" s="1203"/>
      <c r="J23" s="1203">
        <v>1</v>
      </c>
      <c r="K23" s="855"/>
      <c r="L23" s="593" t="str">
        <f>mergeValue(A23) &amp;"."&amp; mergeValue(B23)&amp;"."&amp; mergeValue(C23)&amp;"."&amp; mergeValue(D23)&amp;"."&amp; mergeValue(E23)&amp;"."&amp; mergeValue(F23)</f>
        <v>1.1.1.1.1.1</v>
      </c>
      <c r="M23" s="555" t="s">
        <v>10</v>
      </c>
      <c r="N23" s="646"/>
      <c r="O23" s="1206"/>
      <c r="P23" s="1207"/>
      <c r="Q23" s="1207"/>
      <c r="R23" s="1207"/>
      <c r="S23" s="1207"/>
      <c r="T23" s="1207"/>
      <c r="U23" s="1207"/>
      <c r="V23" s="1208"/>
      <c r="W23" s="630" t="s">
        <v>636</v>
      </c>
      <c r="Y23" s="589"/>
      <c r="Z23" s="589" t="str">
        <f t="shared" si="0"/>
        <v>Группа потребителей</v>
      </c>
      <c r="AA23" s="589"/>
      <c r="AB23" s="589"/>
    </row>
    <row r="24" spans="1:28" ht="189" customHeight="1">
      <c r="A24" s="1203"/>
      <c r="B24" s="1203"/>
      <c r="C24" s="1203"/>
      <c r="D24" s="1203"/>
      <c r="E24" s="1203"/>
      <c r="F24" s="1203"/>
      <c r="G24" s="847">
        <v>1</v>
      </c>
      <c r="H24" s="847"/>
      <c r="I24" s="1203"/>
      <c r="J24" s="1203"/>
      <c r="K24" s="855">
        <v>1</v>
      </c>
      <c r="L24" s="593" t="str">
        <f>mergeValue(A24) &amp;"."&amp; mergeValue(B24)&amp;"."&amp; mergeValue(C24)&amp;"."&amp; mergeValue(D24)&amp;"."&amp; mergeValue(E24)&amp;"."&amp; mergeValue(F24)&amp;"."&amp; mergeValue(G24)</f>
        <v>1.1.1.1.1.1.1</v>
      </c>
      <c r="M24" s="1069"/>
      <c r="N24" s="646"/>
      <c r="O24" s="562"/>
      <c r="P24" s="562"/>
      <c r="Q24" s="1094"/>
      <c r="R24" s="1209"/>
      <c r="S24" s="1210" t="s">
        <v>84</v>
      </c>
      <c r="T24" s="1209"/>
      <c r="U24" s="1210" t="s">
        <v>85</v>
      </c>
      <c r="V24" s="562"/>
      <c r="W24" s="1220" t="s">
        <v>655</v>
      </c>
      <c r="X24" s="585" t="str">
        <f>strCheckDate(O25:V25)</f>
        <v/>
      </c>
      <c r="Y24" s="589"/>
      <c r="Z24" s="589" t="str">
        <f t="shared" si="0"/>
        <v/>
      </c>
      <c r="AA24" s="589"/>
      <c r="AB24" s="589"/>
    </row>
    <row r="25" spans="1:28" ht="11.25" hidden="1" customHeight="1">
      <c r="A25" s="1203"/>
      <c r="B25" s="1203"/>
      <c r="C25" s="1203"/>
      <c r="D25" s="1203"/>
      <c r="E25" s="1203"/>
      <c r="F25" s="1203"/>
      <c r="G25" s="847"/>
      <c r="H25" s="847"/>
      <c r="I25" s="1203"/>
      <c r="J25" s="1203"/>
      <c r="K25" s="855"/>
      <c r="L25" s="600"/>
      <c r="M25" s="646"/>
      <c r="N25" s="646"/>
      <c r="O25" s="562"/>
      <c r="P25" s="562"/>
      <c r="Q25" s="584" t="str">
        <f>R24 &amp; "-" &amp; T24</f>
        <v>-</v>
      </c>
      <c r="R25" s="1209"/>
      <c r="S25" s="1210"/>
      <c r="T25" s="1209"/>
      <c r="U25" s="1210"/>
      <c r="V25" s="562"/>
      <c r="W25" s="1221"/>
      <c r="Y25" s="589"/>
      <c r="Z25" s="589" t="str">
        <f t="shared" si="0"/>
        <v/>
      </c>
      <c r="AA25" s="589"/>
      <c r="AB25" s="589"/>
    </row>
    <row r="26" spans="1:28" ht="15" customHeight="1">
      <c r="A26" s="1203"/>
      <c r="B26" s="1203"/>
      <c r="C26" s="1203"/>
      <c r="D26" s="1203"/>
      <c r="E26" s="1203"/>
      <c r="F26" s="1203"/>
      <c r="G26" s="849"/>
      <c r="H26" s="847"/>
      <c r="I26" s="1203"/>
      <c r="J26" s="1203"/>
      <c r="K26" s="854"/>
      <c r="L26" s="538"/>
      <c r="M26" s="557" t="s">
        <v>25</v>
      </c>
      <c r="N26" s="564"/>
      <c r="O26" s="564"/>
      <c r="P26" s="564"/>
      <c r="Q26" s="564"/>
      <c r="R26" s="564"/>
      <c r="S26" s="564"/>
      <c r="T26" s="564"/>
      <c r="U26" s="564"/>
      <c r="V26" s="560"/>
      <c r="W26" s="1222"/>
      <c r="Y26" s="589"/>
      <c r="Z26" s="589" t="str">
        <f t="shared" si="0"/>
        <v>Добавить вид теплоносителя (параметры теплоносителя)</v>
      </c>
      <c r="AA26" s="589"/>
      <c r="AB26" s="589"/>
    </row>
    <row r="27" spans="1:28" ht="15" customHeight="1">
      <c r="A27" s="1203"/>
      <c r="B27" s="1203"/>
      <c r="C27" s="1203"/>
      <c r="D27" s="1203"/>
      <c r="E27" s="1203"/>
      <c r="F27" s="849"/>
      <c r="G27" s="849"/>
      <c r="H27" s="847"/>
      <c r="I27" s="1203"/>
      <c r="J27" s="849"/>
      <c r="K27" s="854"/>
      <c r="L27" s="538"/>
      <c r="M27" s="556" t="s">
        <v>11</v>
      </c>
      <c r="N27" s="564"/>
      <c r="O27" s="564"/>
      <c r="P27" s="564"/>
      <c r="Q27" s="564"/>
      <c r="R27" s="564"/>
      <c r="S27" s="564"/>
      <c r="T27" s="564"/>
      <c r="U27" s="563"/>
      <c r="V27" s="564"/>
      <c r="W27" s="665"/>
      <c r="Y27" s="589"/>
      <c r="Z27" s="589" t="str">
        <f t="shared" si="0"/>
        <v>Добавить группу потребителей</v>
      </c>
      <c r="AA27" s="589"/>
      <c r="AB27" s="589"/>
    </row>
    <row r="28" spans="1:28" ht="15" customHeight="1">
      <c r="A28" s="1203"/>
      <c r="B28" s="1203"/>
      <c r="C28" s="1203"/>
      <c r="D28" s="1203"/>
      <c r="E28" s="853"/>
      <c r="F28" s="849"/>
      <c r="G28" s="849"/>
      <c r="H28" s="849"/>
      <c r="I28" s="845"/>
      <c r="J28" s="842"/>
      <c r="K28" s="852"/>
      <c r="L28" s="538"/>
      <c r="M28" s="551" t="s">
        <v>12</v>
      </c>
      <c r="N28" s="564"/>
      <c r="O28" s="564"/>
      <c r="P28" s="564"/>
      <c r="Q28" s="564"/>
      <c r="R28" s="564"/>
      <c r="S28" s="564"/>
      <c r="T28" s="564"/>
      <c r="U28" s="563"/>
      <c r="V28" s="564"/>
      <c r="W28" s="665"/>
      <c r="Y28" s="589"/>
      <c r="Z28" s="589" t="str">
        <f t="shared" si="0"/>
        <v>Добавить схему подключения</v>
      </c>
      <c r="AA28" s="589"/>
      <c r="AB28" s="589"/>
    </row>
    <row r="29" spans="1:28" ht="15" customHeight="1">
      <c r="A29" s="1203"/>
      <c r="B29" s="1203"/>
      <c r="C29" s="1203"/>
      <c r="D29" s="853"/>
      <c r="E29" s="853"/>
      <c r="F29" s="849"/>
      <c r="G29" s="849"/>
      <c r="H29" s="849"/>
      <c r="I29" s="845"/>
      <c r="J29" s="842"/>
      <c r="K29" s="852"/>
      <c r="L29" s="538"/>
      <c r="M29" s="550" t="s">
        <v>17</v>
      </c>
      <c r="N29" s="564"/>
      <c r="O29" s="564"/>
      <c r="P29" s="564"/>
      <c r="Q29" s="564"/>
      <c r="R29" s="564"/>
      <c r="S29" s="564"/>
      <c r="T29" s="564"/>
      <c r="U29" s="563"/>
      <c r="V29" s="564"/>
      <c r="W29" s="665"/>
      <c r="Y29" s="589"/>
      <c r="Z29" s="589" t="str">
        <f t="shared" si="0"/>
        <v>Добавить источник тепловой энергии</v>
      </c>
      <c r="AA29" s="589"/>
      <c r="AB29" s="589"/>
    </row>
    <row r="30" spans="1:28" ht="15" customHeight="1">
      <c r="A30" s="1203"/>
      <c r="B30" s="1203"/>
      <c r="C30" s="853"/>
      <c r="D30" s="853"/>
      <c r="E30" s="853"/>
      <c r="F30" s="853"/>
      <c r="G30" s="858"/>
      <c r="H30" s="845"/>
      <c r="I30" s="856"/>
      <c r="J30" s="842"/>
      <c r="K30" s="857"/>
      <c r="L30" s="538"/>
      <c r="M30" s="549" t="s">
        <v>18</v>
      </c>
      <c r="N30" s="564"/>
      <c r="O30" s="564"/>
      <c r="P30" s="564"/>
      <c r="Q30" s="564"/>
      <c r="R30" s="564"/>
      <c r="S30" s="564"/>
      <c r="T30" s="564"/>
      <c r="U30" s="563"/>
      <c r="V30" s="564"/>
      <c r="W30" s="665"/>
      <c r="Y30" s="589"/>
      <c r="Z30" s="589" t="str">
        <f t="shared" si="0"/>
        <v>Добавить наименование системы теплоснабжения</v>
      </c>
      <c r="AA30" s="589"/>
      <c r="AB30" s="589"/>
    </row>
    <row r="31" spans="1:28" ht="15" customHeight="1">
      <c r="A31" s="1203"/>
      <c r="B31" s="853"/>
      <c r="C31" s="853"/>
      <c r="D31" s="853"/>
      <c r="E31" s="853"/>
      <c r="F31" s="853"/>
      <c r="G31" s="858"/>
      <c r="H31" s="845"/>
      <c r="I31" s="845"/>
      <c r="J31" s="842"/>
      <c r="K31" s="852"/>
      <c r="L31" s="538"/>
      <c r="M31" s="558" t="s">
        <v>19</v>
      </c>
      <c r="N31" s="564"/>
      <c r="O31" s="564"/>
      <c r="P31" s="564"/>
      <c r="Q31" s="564"/>
      <c r="R31" s="564"/>
      <c r="S31" s="564"/>
      <c r="T31" s="564"/>
      <c r="U31" s="563"/>
      <c r="V31" s="564"/>
      <c r="W31" s="665"/>
      <c r="Y31" s="589"/>
      <c r="Z31" s="589" t="str">
        <f t="shared" si="0"/>
        <v>Добавить территорию действия тарифа</v>
      </c>
      <c r="AA31" s="589"/>
      <c r="AB31" s="589"/>
    </row>
    <row r="32" spans="1:28" s="522" customFormat="1" ht="15" customHeight="1">
      <c r="A32" s="841"/>
      <c r="B32" s="841"/>
      <c r="C32" s="841"/>
      <c r="D32" s="841"/>
      <c r="E32" s="841"/>
      <c r="F32" s="841"/>
      <c r="G32" s="841"/>
      <c r="H32" s="841"/>
      <c r="I32" s="841"/>
      <c r="J32" s="841"/>
      <c r="K32" s="841"/>
      <c r="L32" s="492"/>
      <c r="M32" s="565" t="s">
        <v>309</v>
      </c>
      <c r="N32" s="564"/>
      <c r="O32" s="564"/>
      <c r="P32" s="564"/>
      <c r="Q32" s="564"/>
      <c r="R32" s="564"/>
      <c r="S32" s="564"/>
      <c r="T32" s="564"/>
      <c r="U32" s="563"/>
      <c r="V32" s="564"/>
      <c r="W32" s="665"/>
      <c r="X32" s="587"/>
      <c r="Y32" s="587"/>
      <c r="Z32" s="587"/>
      <c r="AA32" s="587"/>
      <c r="AB32" s="587"/>
    </row>
    <row r="33" spans="1:28" ht="11.25">
      <c r="A33" s="523"/>
      <c r="B33" s="523"/>
      <c r="C33" s="523"/>
      <c r="D33" s="523"/>
      <c r="E33" s="523"/>
      <c r="F33" s="523"/>
      <c r="G33" s="523"/>
      <c r="H33" s="523"/>
      <c r="I33" s="523"/>
      <c r="J33" s="523"/>
      <c r="K33" s="523"/>
      <c r="X33" s="523"/>
      <c r="Y33" s="523"/>
      <c r="Z33" s="523"/>
      <c r="AA33" s="523"/>
      <c r="AB33" s="523"/>
    </row>
    <row r="34" spans="1:28" ht="89.25" customHeight="1">
      <c r="L34" s="1">
        <v>1</v>
      </c>
      <c r="M34" s="1196" t="s">
        <v>632</v>
      </c>
      <c r="N34" s="1196"/>
      <c r="O34" s="1196"/>
      <c r="P34" s="1196"/>
      <c r="Q34" s="1196"/>
      <c r="R34" s="1196"/>
      <c r="S34" s="1196"/>
      <c r="T34" s="1196"/>
      <c r="U34" s="1196"/>
      <c r="V34" s="1196"/>
      <c r="W34" s="1196"/>
    </row>
  </sheetData>
  <sheetProtection algorithmName="SHA-512" hashValue="6Sf8+FUYaZVSnyElz0C4gXCfw1iV8biHOWGASuPB2IQNirmjcJ6dBxrP7XYan1ihznunqwAXyIstbyzTJNqLvQ==" saltValue="gsZfikU97WZocG4LhxDYMQ==" spinCount="100000" sheet="1" objects="1" scenarios="1" formatColumns="0" formatRows="0"/>
  <dataConsolidate leftLabels="1"/>
  <mergeCells count="39">
    <mergeCell ref="M34:W34"/>
    <mergeCell ref="W24:W26"/>
    <mergeCell ref="O7:T7"/>
    <mergeCell ref="O8:T8"/>
    <mergeCell ref="O9:T9"/>
    <mergeCell ref="O10:T10"/>
    <mergeCell ref="O12:U12"/>
    <mergeCell ref="W13:W16"/>
    <mergeCell ref="S16:T16"/>
    <mergeCell ref="V14:V16"/>
    <mergeCell ref="L13:V13"/>
    <mergeCell ref="L14:L16"/>
    <mergeCell ref="M14:M16"/>
    <mergeCell ref="O14:T14"/>
    <mergeCell ref="P15:Q15"/>
    <mergeCell ref="O15:O16"/>
    <mergeCell ref="R15:T15"/>
    <mergeCell ref="U14:U16"/>
    <mergeCell ref="T24:T25"/>
    <mergeCell ref="U24:U25"/>
    <mergeCell ref="L5:T5"/>
    <mergeCell ref="L11:M11"/>
    <mergeCell ref="S17:T17"/>
    <mergeCell ref="I22:I27"/>
    <mergeCell ref="J23:J26"/>
    <mergeCell ref="A18:A31"/>
    <mergeCell ref="O18:V18"/>
    <mergeCell ref="B19:B30"/>
    <mergeCell ref="O19:V19"/>
    <mergeCell ref="C20:C29"/>
    <mergeCell ref="O20:V20"/>
    <mergeCell ref="D21:D28"/>
    <mergeCell ref="O21:V21"/>
    <mergeCell ref="E22:E27"/>
    <mergeCell ref="O22:V22"/>
    <mergeCell ref="F23:F26"/>
    <mergeCell ref="O23:V23"/>
    <mergeCell ref="R24:R25"/>
    <mergeCell ref="S24:S25"/>
  </mergeCells>
  <dataValidations count="9">
    <dataValidation allowBlank="1" sqref="L131098:W131104 L196634:W196640 L262170:W262176 L327706:W327712 L393242:W393248 L458778:W458784 L524314:W524320 L589850:W589856 L655386:W655392 L720922:W720928 L786458:W786464 L851994:W852000 L917530:W917536 L983066:W983072 L65562:W65568"/>
    <dataValidation type="list" allowBlank="1" showInputMessage="1" errorTitle="Ошибка" error="Выберите значение из списка" prompt="Выберите значение из списка" sqref="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allowBlank="1" promptTitle="checkPeriodRange" sqref="Q25 Q65561 Q131097 Q196633 Q262169 Q327705 Q393241 Q458777 Q524313 Q589849 Q655385 Q720921 Q786457 Q851993 Q917529 Q983065"/>
    <dataValidation type="list" allowBlank="1" showInputMessage="1" showErrorMessage="1" errorTitle="Ошибка" error="Выберите значение из списка" sqref="O22 O65558 O131094 O196630 O262166 O327702 O393238 O458774 O524310 O589846 O655382 O720918 O786454 O851990 O917526 O983062">
      <formula1>kind_of_scheme_in</formula1>
    </dataValidation>
    <dataValidation type="textLength" operator="lessThanOrEqual" allowBlank="1" showInputMessage="1" showErrorMessage="1" errorTitle="Ошибка" error="Допускается ввод не более 900 символов!" sqref="W65554:W65561 W131090:W131097 W196626:W196633 W262162:W262169 W327698:W327705 W393234:W393241 W458770:W458777 W524306:W524313 W589842:W589849 W655378:W655385 W720914:W720921 W786450:W786457 W851986:W851993 W917522:W917529 W983058:W983065">
      <formula1>900</formula1>
    </dataValidation>
    <dataValidation type="list" allowBlank="1" showInputMessage="1" showErrorMessage="1" errorTitle="Ошибка" error="Выберите значение из списка" sqref="M65560 M131096 M196632 M262168 M327704 M393240 M458776 M524312 M589848 M655384 M720920 M786456 M851992 M917528 M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R131096 R196632 R262168 R327704 R393240 R458776 R524312 R589848 R655384 R720920 R786456 R851992 R917528 R983064 T65560 T131096 T196632 T262168 T327704 T393240 T458776 T524312 T589848 T655384 T720920 T786456 T851992 T917528 T983064 T24 R24"/>
    <dataValidation allowBlank="1" showInputMessage="1" showErrorMessage="1" prompt="Для выбора выполните двойной щелчок левой клавиши мыши по соответствующей ячейке." sqref="S65560 S131096 S196632 S262168 S327704 S393240 S458776 S524312 S589848 S655384 S720920 S786456 S851992 S917528 S983064 U589848 U655384 U720920 U786456 U851992 U917528 U983064 U65560 U131096 U458776 U196632 U262168 U327704 U393240 U24 S24 U524312"/>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13</vt:i4>
      </vt:variant>
      <vt:variant>
        <vt:lpstr>Именованные диапазоны</vt:lpstr>
      </vt:variant>
      <vt:variant>
        <vt:i4>825</vt:i4>
      </vt:variant>
    </vt:vector>
  </HeadingPairs>
  <TitlesOfParts>
    <vt:vector size="838" baseType="lpstr">
      <vt:lpstr>Инструкция</vt:lpstr>
      <vt:lpstr>Титульный</vt:lpstr>
      <vt:lpstr>Территории</vt:lpstr>
      <vt:lpstr>Перечень тарифов</vt:lpstr>
      <vt:lpstr>Форма 1.0.1 | Т-ТЭ | потр</vt:lpstr>
      <vt:lpstr>Форма 4.2.1 | Т-ТЭ | потр</vt:lpstr>
      <vt:lpstr>Форма 1.0.1 | Форма 4.7</vt:lpstr>
      <vt:lpstr>Форма 4.7</vt:lpstr>
      <vt:lpstr>Форма 1.0.1 | Форма 4.8</vt:lpstr>
      <vt:lpstr>Форма 4.8</vt:lpstr>
      <vt:lpstr>Сведения об изменении</vt:lpstr>
      <vt:lpstr>Комментарии</vt:lpstr>
      <vt:lpstr>Проверка</vt:lpstr>
      <vt:lpstr>activity</vt:lpstr>
      <vt:lpstr>add_CS_List05_1</vt:lpstr>
      <vt:lpstr>add_CS_List05_10</vt:lpstr>
      <vt:lpstr>add_CS_List05_2</vt:lpstr>
      <vt:lpstr>add_CS_List05_3</vt:lpstr>
      <vt:lpstr>add_CS_List05_3_i</vt:lpstr>
      <vt:lpstr>add_CS_List05_4</vt:lpstr>
      <vt:lpstr>add_CS_List05_5</vt:lpstr>
      <vt:lpstr>add_CS_List05_6</vt:lpstr>
      <vt:lpstr>add_CS_List05_7</vt:lpstr>
      <vt:lpstr>add_CS_List05_8</vt:lpstr>
      <vt:lpstr>add_CS_List05_9</vt:lpstr>
      <vt:lpstr>add_CT_1</vt:lpstr>
      <vt:lpstr>add_CT_10</vt:lpstr>
      <vt:lpstr>add_CT_2</vt:lpstr>
      <vt:lpstr>add_CT_3</vt:lpstr>
      <vt:lpstr>add_CT_3_i</vt:lpstr>
      <vt:lpstr>add_CT_4</vt:lpstr>
      <vt:lpstr>add_CT_5</vt:lpstr>
      <vt:lpstr>add_CT_6</vt:lpstr>
      <vt:lpstr>add_CT_7</vt:lpstr>
      <vt:lpstr>add_CT_8</vt:lpstr>
      <vt:lpstr>add_CT_9</vt:lpstr>
      <vt:lpstr>add_MO_1</vt:lpstr>
      <vt:lpstr>add_MO_10</vt:lpstr>
      <vt:lpstr>add_MO_2</vt:lpstr>
      <vt:lpstr>add_MO_3</vt:lpstr>
      <vt:lpstr>add_MO_3_i</vt:lpstr>
      <vt:lpstr>add_MO_4</vt:lpstr>
      <vt:lpstr>add_MO_5</vt:lpstr>
      <vt:lpstr>add_MO_6</vt:lpstr>
      <vt:lpstr>add_MO_7</vt:lpstr>
      <vt:lpstr>add_MO_8</vt:lpstr>
      <vt:lpstr>add_MO_9</vt:lpstr>
      <vt:lpstr>add_MO_List05_1</vt:lpstr>
      <vt:lpstr>add_MO_List05_10</vt:lpstr>
      <vt:lpstr>add_MO_List05_2</vt:lpstr>
      <vt:lpstr>add_MO_List05_3</vt:lpstr>
      <vt:lpstr>add_MO_List05_3_i</vt:lpstr>
      <vt:lpstr>add_MO_List05_4</vt:lpstr>
      <vt:lpstr>add_MO_List05_5</vt:lpstr>
      <vt:lpstr>add_MO_List05_6</vt:lpstr>
      <vt:lpstr>add_MO_List05_7</vt:lpstr>
      <vt:lpstr>add_MO_List05_8</vt:lpstr>
      <vt:lpstr>add_MO_List05_9</vt:lpstr>
      <vt:lpstr>add_MR_List05_1</vt:lpstr>
      <vt:lpstr>add_MR_List05_10</vt:lpstr>
      <vt:lpstr>add_MR_List05_2</vt:lpstr>
      <vt:lpstr>add_MR_List05_3</vt:lpstr>
      <vt:lpstr>add_MR_List05_3_i</vt:lpstr>
      <vt:lpstr>add_MR_List05_4</vt:lpstr>
      <vt:lpstr>add_MR_List05_5</vt:lpstr>
      <vt:lpstr>add_MR_List05_6</vt:lpstr>
      <vt:lpstr>add_MR_List05_7</vt:lpstr>
      <vt:lpstr>add_MR_List05_8</vt:lpstr>
      <vt:lpstr>add_MR_List05_9</vt:lpstr>
      <vt:lpstr>add_POST_5</vt:lpstr>
      <vt:lpstr>add_Rate_1</vt:lpstr>
      <vt:lpstr>add_Rate_10</vt:lpstr>
      <vt:lpstr>add_Rate_2</vt:lpstr>
      <vt:lpstr>add_Rate_3</vt:lpstr>
      <vt:lpstr>add_Rate_3_i</vt:lpstr>
      <vt:lpstr>add_Rate_4</vt:lpstr>
      <vt:lpstr>add_Rate_5</vt:lpstr>
      <vt:lpstr>add_Rate_6</vt:lpstr>
      <vt:lpstr>add_Rate_7</vt:lpstr>
      <vt:lpstr>add_Rate_8</vt:lpstr>
      <vt:lpstr>add_Rate_9</vt:lpstr>
      <vt:lpstr>add_Scheme_6</vt:lpstr>
      <vt:lpstr>add_TER_List05_1</vt:lpstr>
      <vt:lpstr>add_TER_List05_10</vt:lpstr>
      <vt:lpstr>add_TER_List05_2</vt:lpstr>
      <vt:lpstr>add_TER_List05_3</vt:lpstr>
      <vt:lpstr>add_TER_List05_3_i</vt:lpstr>
      <vt:lpstr>add_TER_List05_4</vt:lpstr>
      <vt:lpstr>add_TER_List05_5</vt:lpstr>
      <vt:lpstr>add_TER_List05_6</vt:lpstr>
      <vt:lpstr>add_TER_List05_7</vt:lpstr>
      <vt:lpstr>add_TER_List05_8</vt:lpstr>
      <vt:lpstr>add_TER_List05_9</vt:lpstr>
      <vt:lpstr>add_Warm_1</vt:lpstr>
      <vt:lpstr>add_Warm_10</vt:lpstr>
      <vt:lpstr>add_Warm_2</vt:lpstr>
      <vt:lpstr>add_Warm_3</vt:lpstr>
      <vt:lpstr>add_Warm_3_i</vt:lpstr>
      <vt:lpstr>add_Warm_4</vt:lpstr>
      <vt:lpstr>add_Warm_5</vt:lpstr>
      <vt:lpstr>add_Warm_6</vt:lpstr>
      <vt:lpstr>add_Warm_7</vt:lpstr>
      <vt:lpstr>add_Warm_8</vt:lpstr>
      <vt:lpstr>add_Warm_9</vt:lpstr>
      <vt:lpstr>checkCell_List01</vt:lpstr>
      <vt:lpstr>checkCell_List02</vt:lpstr>
      <vt:lpstr>checkCell_List06_1</vt:lpstr>
      <vt:lpstr>checkCell_List06_1_double_date</vt:lpstr>
      <vt:lpstr>checkCell_List06_1_unique_t</vt:lpstr>
      <vt:lpstr>checkCell_List06_1_unique_t1</vt:lpstr>
      <vt:lpstr>checkCell_List06_10</vt:lpstr>
      <vt:lpstr>checkCell_List06_10_double_date</vt:lpstr>
      <vt:lpstr>checkCell_List06_10_plata</vt:lpstr>
      <vt:lpstr>checkCell_List06_10_unique</vt:lpstr>
      <vt:lpstr>checkCell_List06_13</vt:lpstr>
      <vt:lpstr>checkCell_List06_13_double_date</vt:lpstr>
      <vt:lpstr>checkCell_List06_13_unique_t</vt:lpstr>
      <vt:lpstr>checkCell_List06_13_unique_t1</vt:lpstr>
      <vt:lpstr>checkCell_List06_2</vt:lpstr>
      <vt:lpstr>checkCell_List06_2_double_date</vt:lpstr>
      <vt:lpstr>checkCell_List06_2_unique_t</vt:lpstr>
      <vt:lpstr>checkCell_List06_2_unique_t1</vt:lpstr>
      <vt:lpstr>checkCell_List06_3</vt:lpstr>
      <vt:lpstr>checkCell_List06_3_double_date</vt:lpstr>
      <vt:lpstr>checkCell_List06_3_i</vt:lpstr>
      <vt:lpstr>checkCell_List06_3_i_double_date</vt:lpstr>
      <vt:lpstr>checkCell_List06_3_i_unique_t</vt:lpstr>
      <vt:lpstr>checkCell_List06_3_i_unique_t1</vt:lpstr>
      <vt:lpstr>checkCell_List06_3_unique_t</vt:lpstr>
      <vt:lpstr>checkCell_List06_3_unique_t1</vt:lpstr>
      <vt:lpstr>checkCell_List06_4</vt:lpstr>
      <vt:lpstr>checkCell_List06_4_double_date</vt:lpstr>
      <vt:lpstr>checkCell_List06_4_unique_t</vt:lpstr>
      <vt:lpstr>checkCell_List06_4_unique_t1</vt:lpstr>
      <vt:lpstr>checkCell_List06_5</vt:lpstr>
      <vt:lpstr>checkCell_List06_5_double_date</vt:lpstr>
      <vt:lpstr>checkCell_List06_5_unique_t</vt:lpstr>
      <vt:lpstr>checkCell_List06_5_unique_t1</vt:lpstr>
      <vt:lpstr>checkCell_List06_6</vt:lpstr>
      <vt:lpstr>checkCell_List06_6_double_date</vt:lpstr>
      <vt:lpstr>checkCell_List06_6_unique_t</vt:lpstr>
      <vt:lpstr>checkCell_List06_6_unique_t1</vt:lpstr>
      <vt:lpstr>checkCell_List06_7</vt:lpstr>
      <vt:lpstr>checkCell_List06_7_double_date</vt:lpstr>
      <vt:lpstr>checkCell_List06_7_unique_t</vt:lpstr>
      <vt:lpstr>checkCell_List06_7_unique_t1</vt:lpstr>
      <vt:lpstr>checkCell_List06_8</vt:lpstr>
      <vt:lpstr>checkCell_List06_8_double_date</vt:lpstr>
      <vt:lpstr>checkCell_List06_8_unique_t</vt:lpstr>
      <vt:lpstr>checkCell_List06_8_unique_t1</vt:lpstr>
      <vt:lpstr>checkCell_List06_9</vt:lpstr>
      <vt:lpstr>checkCell_List06_9_double_date</vt:lpstr>
      <vt:lpstr>checkCell_List06_9_plata</vt:lpstr>
      <vt:lpstr>checkCell_List07</vt:lpstr>
      <vt:lpstr>checkCell_List11</vt:lpstr>
      <vt:lpstr>checkCells_List05_1</vt:lpstr>
      <vt:lpstr>checkCells_List05_10</vt:lpstr>
      <vt:lpstr>checkCells_List05_11</vt:lpstr>
      <vt:lpstr>checkCells_List05_13</vt:lpstr>
      <vt:lpstr>checkCells_List05_2</vt:lpstr>
      <vt:lpstr>checkCells_List05_3</vt:lpstr>
      <vt:lpstr>checkCells_List05_3_i</vt:lpstr>
      <vt:lpstr>checkCells_List05_4</vt:lpstr>
      <vt:lpstr>checkCells_List05_5</vt:lpstr>
      <vt:lpstr>checkCells_List05_6</vt:lpstr>
      <vt:lpstr>checkCells_List05_7</vt:lpstr>
      <vt:lpstr>checkCells_List05_8</vt:lpstr>
      <vt:lpstr>checkCells_List05_9</vt:lpstr>
      <vt:lpstr>checkDEfCell_List01</vt:lpstr>
      <vt:lpstr>chkGetUpdatesValue</vt:lpstr>
      <vt:lpstr>chkNoUpdatesValue</vt:lpstr>
      <vt:lpstr>code</vt:lpstr>
      <vt:lpstr>Col_5_2</vt:lpstr>
      <vt:lpstr>Component_comp</vt:lpstr>
      <vt:lpstr>Component_comp_p</vt:lpstr>
      <vt:lpstr>connection_flag</vt:lpstr>
      <vt:lpstr>CURRENT_DATE</vt:lpstr>
      <vt:lpstr>data_List11</vt:lpstr>
      <vt:lpstr>DATA_URL</vt:lpstr>
      <vt:lpstr>dataType</vt:lpstr>
      <vt:lpstr>dateCh</vt:lpstr>
      <vt:lpstr>dateChPeriod</vt:lpstr>
      <vt:lpstr>datePr</vt:lpstr>
      <vt:lpstr>datePr_ch</vt:lpstr>
      <vt:lpstr>default_val_1</vt:lpstr>
      <vt:lpstr>default_val_2</vt:lpstr>
      <vt:lpstr>default_val_4</vt:lpstr>
      <vt:lpstr>default_val_5</vt:lpstr>
      <vt:lpstr>default_val_6</vt:lpstr>
      <vt:lpstr>DESCRIPTION_TERRITORY</vt:lpstr>
      <vt:lpstr>et_add_POST_5</vt:lpstr>
      <vt:lpstr>et_Comm</vt:lpstr>
      <vt:lpstr>et_Component_comp</vt:lpstr>
      <vt:lpstr>et_Component_comp_p</vt:lpstr>
      <vt:lpstr>et_DS_range</vt:lpstr>
      <vt:lpstr>et_List00_00</vt:lpstr>
      <vt:lpstr>et_List00_01</vt:lpstr>
      <vt:lpstr>et_List00_02</vt:lpstr>
      <vt:lpstr>et_List00_03</vt:lpstr>
      <vt:lpstr>et_List00_04</vt:lpstr>
      <vt:lpstr>et_List01_0</vt:lpstr>
      <vt:lpstr>et_List01_1</vt:lpstr>
      <vt:lpstr>et_List01_2</vt:lpstr>
      <vt:lpstr>et_List02</vt:lpstr>
      <vt:lpstr>et_List02_1</vt:lpstr>
      <vt:lpstr>et_List02_1_wd</vt:lpstr>
      <vt:lpstr>et_List02_2</vt:lpstr>
      <vt:lpstr>et_List02_2_wd</vt:lpstr>
      <vt:lpstr>et_List02_3</vt:lpstr>
      <vt:lpstr>et_List02_3_wd</vt:lpstr>
      <vt:lpstr>et_List02_4</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et_List03</vt:lpstr>
      <vt:lpstr>et_List05_1</vt:lpstr>
      <vt:lpstr>et_List05_1_FormulaVD</vt:lpstr>
      <vt:lpstr>et_List05_10_FormulaVD</vt:lpstr>
      <vt:lpstr>et_List05_11_FormulaVD</vt:lpstr>
      <vt:lpstr>et_List05_13_FormulaVD</vt:lpstr>
      <vt:lpstr>et_List05_2</vt:lpstr>
      <vt:lpstr>et_List05_2_FormulaVD</vt:lpstr>
      <vt:lpstr>et_List05_3</vt:lpstr>
      <vt:lpstr>et_List05_3_FormulaVD</vt:lpstr>
      <vt:lpstr>et_List05_3_i_FormulaVD</vt:lpstr>
      <vt:lpstr>et_List05_4</vt:lpstr>
      <vt:lpstr>et_List05_4_FormulaVD</vt:lpstr>
      <vt:lpstr>et_List05_5_FormulaVD</vt:lpstr>
      <vt:lpstr>et_List05_6_FormulaVD</vt:lpstr>
      <vt:lpstr>et_List05_7_FormulaVD</vt:lpstr>
      <vt:lpstr>et_List05_8_FormulaVD</vt:lpstr>
      <vt:lpstr>et_List05_9_FormulaVD</vt:lpstr>
      <vt:lpstr>et_List05_FormulaVD</vt:lpstr>
      <vt:lpstr>et_List06</vt:lpstr>
      <vt:lpstr>et_List06_1</vt:lpstr>
      <vt:lpstr>et_List06_1_1</vt:lpstr>
      <vt:lpstr>et_List06_1_2</vt:lpstr>
      <vt:lpstr>et_List06_1_3</vt:lpstr>
      <vt:lpstr>et_List06_1_4</vt:lpstr>
      <vt:lpstr>et_List06_1_5</vt:lpstr>
      <vt:lpstr>et_List06_1_6</vt:lpstr>
      <vt:lpstr>et_List06_1_7</vt:lpstr>
      <vt:lpstr>et_List06_1_MC</vt:lpstr>
      <vt:lpstr>et_List06_1_MC2</vt:lpstr>
      <vt:lpstr>et_List06_1_MC3</vt:lpstr>
      <vt:lpstr>et_List06_1_Period</vt:lpstr>
      <vt:lpstr>et_List06_10_1</vt:lpstr>
      <vt:lpstr>et_List06_10_1_K</vt:lpstr>
      <vt:lpstr>et_List06_10_2</vt:lpstr>
      <vt:lpstr>et_List06_10_3</vt:lpstr>
      <vt:lpstr>et_List06_10_4</vt:lpstr>
      <vt:lpstr>et_List06_10_5</vt:lpstr>
      <vt:lpstr>et_List06_10_6</vt:lpstr>
      <vt:lpstr>et_List06_10_7</vt:lpstr>
      <vt:lpstr>et_List06_10_8</vt:lpstr>
      <vt:lpstr>et_List06_10_MC</vt:lpstr>
      <vt:lpstr>et_List06_10_MC2</vt:lpstr>
      <vt:lpstr>et_List06_10_MC3</vt:lpstr>
      <vt:lpstr>et_List06_10_MC4</vt:lpstr>
      <vt:lpstr>et_List06_10_Period</vt:lpstr>
      <vt:lpstr>et_List06_13</vt:lpstr>
      <vt:lpstr>et_List06_13_1</vt:lpstr>
      <vt:lpstr>et_List06_13_2</vt:lpstr>
      <vt:lpstr>et_List06_13_3</vt:lpstr>
      <vt:lpstr>et_List06_13_4</vt:lpstr>
      <vt:lpstr>et_List06_13_5</vt:lpstr>
      <vt:lpstr>et_List06_13_6</vt:lpstr>
      <vt:lpstr>et_List06_13_7</vt:lpstr>
      <vt:lpstr>et_List06_13_MC</vt:lpstr>
      <vt:lpstr>et_List06_13_MC2</vt:lpstr>
      <vt:lpstr>et_List06_13_MC3</vt:lpstr>
      <vt:lpstr>et_List06_13_Period</vt:lpstr>
      <vt:lpstr>et_List06_2</vt:lpstr>
      <vt:lpstr>et_List06_2_1</vt:lpstr>
      <vt:lpstr>et_List06_2_2</vt:lpstr>
      <vt:lpstr>et_List06_2_3</vt:lpstr>
      <vt:lpstr>et_List06_2_4</vt:lpstr>
      <vt:lpstr>et_List06_2_5</vt:lpstr>
      <vt:lpstr>et_List06_2_6</vt:lpstr>
      <vt:lpstr>et_List06_2_7</vt:lpstr>
      <vt:lpstr>et_List06_2_MC</vt:lpstr>
      <vt:lpstr>et_List06_2_MC2</vt:lpstr>
      <vt:lpstr>et_List06_2_MC3</vt:lpstr>
      <vt:lpstr>et_List06_2_Period</vt:lpstr>
      <vt:lpstr>et_List06_3</vt:lpstr>
      <vt:lpstr>et_List06_3_1</vt:lpstr>
      <vt:lpstr>et_List06_3_2</vt:lpstr>
      <vt:lpstr>et_List06_3_3</vt:lpstr>
      <vt:lpstr>et_List06_3_4</vt:lpstr>
      <vt:lpstr>et_List06_3_5</vt:lpstr>
      <vt:lpstr>et_List06_3_6</vt:lpstr>
      <vt:lpstr>et_List06_3_7</vt:lpstr>
      <vt:lpstr>et_List06_3_i</vt:lpstr>
      <vt:lpstr>et_List06_3_i_1</vt:lpstr>
      <vt:lpstr>et_List06_3_i_2</vt:lpstr>
      <vt:lpstr>et_List06_3_i_3</vt:lpstr>
      <vt:lpstr>et_List06_3_i_4</vt:lpstr>
      <vt:lpstr>et_List06_3_i_5</vt:lpstr>
      <vt:lpstr>et_List06_3_i_6</vt:lpstr>
      <vt:lpstr>et_List06_3_i_7</vt:lpstr>
      <vt:lpstr>et_List06_3_i_MC</vt:lpstr>
      <vt:lpstr>et_List06_3_i_MC2</vt:lpstr>
      <vt:lpstr>et_List06_3_i_MC3</vt:lpstr>
      <vt:lpstr>et_List06_3_i_Period</vt:lpstr>
      <vt:lpstr>et_List06_3_MC</vt:lpstr>
      <vt:lpstr>et_List06_3_MC2</vt:lpstr>
      <vt:lpstr>et_List06_3_MC3</vt:lpstr>
      <vt:lpstr>et_List06_3_Period</vt:lpstr>
      <vt:lpstr>et_List06_4</vt:lpstr>
      <vt:lpstr>et_List06_4_1</vt:lpstr>
      <vt:lpstr>et_List06_4_2</vt:lpstr>
      <vt:lpstr>et_List06_4_3</vt:lpstr>
      <vt:lpstr>et_List06_4_4</vt:lpstr>
      <vt:lpstr>et_List06_4_5</vt:lpstr>
      <vt:lpstr>et_List06_4_6</vt:lpstr>
      <vt:lpstr>et_List06_4_7</vt:lpstr>
      <vt:lpstr>et_List06_4_MC</vt:lpstr>
      <vt:lpstr>et_List06_4_MC2</vt:lpstr>
      <vt:lpstr>et_List06_4_MC3</vt:lpstr>
      <vt:lpstr>et_List06_4_Period</vt:lpstr>
      <vt:lpstr>et_List06_5</vt:lpstr>
      <vt:lpstr>et_List06_5_0</vt:lpstr>
      <vt:lpstr>et_List06_5_0_first</vt:lpstr>
      <vt:lpstr>et_List06_5_1</vt:lpstr>
      <vt:lpstr>et_List06_5_1_changeColor</vt:lpstr>
      <vt:lpstr>et_List06_5_2</vt:lpstr>
      <vt:lpstr>et_List06_5_3</vt:lpstr>
      <vt:lpstr>et_List06_5_4</vt:lpstr>
      <vt:lpstr>et_List06_5_5</vt:lpstr>
      <vt:lpstr>et_List06_5_6</vt:lpstr>
      <vt:lpstr>et_List06_5_7</vt:lpstr>
      <vt:lpstr>et_List06_5_MC</vt:lpstr>
      <vt:lpstr>et_List06_5_MC2</vt:lpstr>
      <vt:lpstr>et_List06_5_MC3</vt:lpstr>
      <vt:lpstr>et_List06_5_Period</vt:lpstr>
      <vt:lpstr>et_List06_6</vt:lpstr>
      <vt:lpstr>et_List06_6_1</vt:lpstr>
      <vt:lpstr>et_List06_6_2</vt:lpstr>
      <vt:lpstr>et_List06_6_3</vt:lpstr>
      <vt:lpstr>et_List06_6_4</vt:lpstr>
      <vt:lpstr>et_List06_6_5</vt:lpstr>
      <vt:lpstr>et_List06_6_6</vt:lpstr>
      <vt:lpstr>et_List06_6_7</vt:lpstr>
      <vt:lpstr>et_List06_6_MC</vt:lpstr>
      <vt:lpstr>et_List06_6_MC2</vt:lpstr>
      <vt:lpstr>et_List06_6_MC3</vt:lpstr>
      <vt:lpstr>et_List06_6_Period</vt:lpstr>
      <vt:lpstr>et_List06_7</vt:lpstr>
      <vt:lpstr>et_List06_7_1</vt:lpstr>
      <vt:lpstr>et_List06_7_2</vt:lpstr>
      <vt:lpstr>et_List06_7_3</vt:lpstr>
      <vt:lpstr>et_List06_7_4</vt:lpstr>
      <vt:lpstr>et_List06_7_5</vt:lpstr>
      <vt:lpstr>et_List06_7_6</vt:lpstr>
      <vt:lpstr>et_List06_7_7</vt:lpstr>
      <vt:lpstr>et_List06_7_MC</vt:lpstr>
      <vt:lpstr>et_List06_7_MC2</vt:lpstr>
      <vt:lpstr>et_List06_7_MC3</vt:lpstr>
      <vt:lpstr>et_List06_7_Period</vt:lpstr>
      <vt:lpstr>et_List06_8</vt:lpstr>
      <vt:lpstr>et_List06_8_1</vt:lpstr>
      <vt:lpstr>et_List06_8_2</vt:lpstr>
      <vt:lpstr>et_List06_8_3</vt:lpstr>
      <vt:lpstr>et_List06_8_4</vt:lpstr>
      <vt:lpstr>et_List06_8_5</vt:lpstr>
      <vt:lpstr>et_List06_8_6</vt:lpstr>
      <vt:lpstr>et_List06_8_7</vt:lpstr>
      <vt:lpstr>et_List06_8_MC</vt:lpstr>
      <vt:lpstr>et_List06_8_MC2</vt:lpstr>
      <vt:lpstr>et_List06_8_MC3</vt:lpstr>
      <vt:lpstr>et_List06_8_Period</vt:lpstr>
      <vt:lpstr>et_List06_9</vt:lpstr>
      <vt:lpstr>et_List06_9_1</vt:lpstr>
      <vt:lpstr>et_List06_9_4</vt:lpstr>
      <vt:lpstr>et_List06_9_5</vt:lpstr>
      <vt:lpstr>et_List06_9_6</vt:lpstr>
      <vt:lpstr>et_List06_9_7</vt:lpstr>
      <vt:lpstr>et_List06_9_MC</vt:lpstr>
      <vt:lpstr>et_List06_9_MC2</vt:lpstr>
      <vt:lpstr>et_List06_9_MC3</vt:lpstr>
      <vt:lpstr>et_List06_9_Period</vt:lpstr>
      <vt:lpstr>et_List07</vt:lpstr>
      <vt:lpstr>et_List08</vt:lpstr>
      <vt:lpstr>et_List11_1</vt:lpstr>
      <vt:lpstr>et_List12_1</vt:lpstr>
      <vt:lpstr>et_List12_2</vt:lpstr>
      <vt:lpstr>et_List12_3</vt:lpstr>
      <vt:lpstr>et_List12_4</vt:lpstr>
      <vt:lpstr>et_OneRates_1</vt:lpstr>
      <vt:lpstr>et_OneRates_13</vt:lpstr>
      <vt:lpstr>et_OneRates_2</vt:lpstr>
      <vt:lpstr>et_OneRates_3</vt:lpstr>
      <vt:lpstr>et_OneRates_3_i</vt:lpstr>
      <vt:lpstr>et_OneRates_4</vt:lpstr>
      <vt:lpstr>et_OneRates_5</vt:lpstr>
      <vt:lpstr>et_OneRates_5_comp</vt:lpstr>
      <vt:lpstr>et_OneRates_5_comp_p</vt:lpstr>
      <vt:lpstr>et_OneRates_5_p</vt:lpstr>
      <vt:lpstr>et_OneRates_6</vt:lpstr>
      <vt:lpstr>et_OneRates_7</vt:lpstr>
      <vt:lpstr>et_pIns_List06_1_Period</vt:lpstr>
      <vt:lpstr>et_pIns_List06_10_Period</vt:lpstr>
      <vt:lpstr>et_pIns_List06_13_Period</vt:lpstr>
      <vt:lpstr>et_pIns_List06_2_Period</vt:lpstr>
      <vt:lpstr>et_pIns_List06_3_i_Period</vt:lpstr>
      <vt:lpstr>et_pIns_List06_3_Period</vt:lpstr>
      <vt:lpstr>et_pIns_List06_4_Period</vt:lpstr>
      <vt:lpstr>et_pIns_List06_5_Period</vt:lpstr>
      <vt:lpstr>et_pIns_List06_6_Period</vt:lpstr>
      <vt:lpstr>et_pIns_List06_7_Period</vt:lpstr>
      <vt:lpstr>et_pIns_List06_8_Period</vt:lpstr>
      <vt:lpstr>et_pIns_List06_9_Period</vt:lpstr>
      <vt:lpstr>et_TN_range</vt:lpstr>
      <vt:lpstr>et_TS_range</vt:lpstr>
      <vt:lpstr>et_TwoRates_1</vt:lpstr>
      <vt:lpstr>et_TwoRates_13</vt:lpstr>
      <vt:lpstr>et_TwoRates_2</vt:lpstr>
      <vt:lpstr>et_TwoRates_3</vt:lpstr>
      <vt:lpstr>et_TwoRates_3_i</vt:lpstr>
      <vt:lpstr>et_TwoRates_4</vt:lpstr>
      <vt:lpstr>et_TwoRates_5</vt:lpstr>
      <vt:lpstr>et_TwoRates_5_comp</vt:lpstr>
      <vt:lpstr>et_TwoRates_5_comp_p</vt:lpstr>
      <vt:lpstr>et_TwoRates_5_p</vt:lpstr>
      <vt:lpstr>et_TwoRates_6</vt:lpstr>
      <vt:lpstr>et_TwoRates_7</vt:lpstr>
      <vt:lpstr>fil</vt:lpstr>
      <vt:lpstr>fil_flag</vt:lpstr>
      <vt:lpstr>FirstLine</vt:lpstr>
      <vt:lpstr>flag_publication</vt:lpstr>
      <vt:lpstr>flagDS</vt:lpstr>
      <vt:lpstr>flagIndicat_List06_3</vt:lpstr>
      <vt:lpstr>flagMO</vt:lpstr>
      <vt:lpstr>flagSource</vt:lpstr>
      <vt:lpstr>flagST</vt:lpstr>
      <vt:lpstr>flagTN</vt:lpstr>
      <vt:lpstr>flagTS</vt:lpstr>
      <vt:lpstr>flagTwoTariff</vt:lpstr>
      <vt:lpstr>flagUsedTer_List01</vt:lpstr>
      <vt:lpstr>group_rates</vt:lpstr>
      <vt:lpstr>header_1</vt:lpstr>
      <vt:lpstr>header_10</vt:lpstr>
      <vt:lpstr>header_2</vt:lpstr>
      <vt:lpstr>header_3</vt:lpstr>
      <vt:lpstr>header_4</vt:lpstr>
      <vt:lpstr>header_5</vt:lpstr>
      <vt:lpstr>header_6</vt:lpstr>
      <vt:lpstr>header_7</vt:lpstr>
      <vt:lpstr>header_8</vt:lpstr>
      <vt:lpstr>header_9</vt:lpstr>
      <vt:lpstr>id_rates</vt:lpstr>
      <vt:lpstr>IDtariff_List05_1</vt:lpstr>
      <vt:lpstr>IDtariff_List05_10</vt:lpstr>
      <vt:lpstr>IDtariff_List05_11</vt:lpstr>
      <vt:lpstr>IDtariff_List05_13</vt:lpstr>
      <vt:lpstr>IDtariff_List05_2</vt:lpstr>
      <vt:lpstr>IDtariff_List05_3</vt:lpstr>
      <vt:lpstr>IDtariff_List05_3_i</vt:lpstr>
      <vt:lpstr>IDtariff_List05_4</vt:lpstr>
      <vt:lpstr>IDtariff_List05_5</vt:lpstr>
      <vt:lpstr>IDtariff_List05_6</vt:lpstr>
      <vt:lpstr>IDtariff_List05_7</vt:lpstr>
      <vt:lpstr>IDtariff_List05_8</vt:lpstr>
      <vt:lpstr>IDtariff_List05_9</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Instr_1</vt:lpstr>
      <vt:lpstr>Instr_2</vt:lpstr>
      <vt:lpstr>Instr_3</vt:lpstr>
      <vt:lpstr>Instr_4</vt:lpstr>
      <vt:lpstr>Instr_5</vt:lpstr>
      <vt:lpstr>Instr_6</vt:lpstr>
      <vt:lpstr>Instr_7</vt:lpstr>
      <vt:lpstr>Instr_8</vt:lpstr>
      <vt:lpstr>instr_hyp1</vt:lpstr>
      <vt:lpstr>instr_hyp2</vt:lpstr>
      <vt:lpstr>instr_hyp3</vt:lpstr>
      <vt:lpstr>isComponent</vt:lpstr>
      <vt:lpstr>isDiff</vt:lpstr>
      <vt:lpstr>isIndicat</vt:lpstr>
      <vt:lpstr>isSellers</vt:lpstr>
      <vt:lpstr>IstPub</vt:lpstr>
      <vt:lpstr>IstPub_ch</vt:lpstr>
      <vt:lpstr>kind_group_rates</vt:lpstr>
      <vt:lpstr>kind_group_rates_load</vt:lpstr>
      <vt:lpstr>kind_group_rates_load_ETS</vt:lpstr>
      <vt:lpstr>kind_group_rates_load_filter</vt:lpstr>
      <vt:lpstr>kind_group_rates_load_filter_ETS</vt:lpstr>
      <vt:lpstr>kind_of_activity</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kind_of_forms</vt:lpstr>
      <vt:lpstr>kind_of_fuel</vt:lpstr>
      <vt:lpstr>kind_of_heat_transfer</vt:lpstr>
      <vt:lpstr>kind_of_heat_transfer2</vt:lpstr>
      <vt:lpstr>kind_of_heat_transfer3</vt:lpstr>
      <vt:lpstr>kind_of_load</vt:lpstr>
      <vt:lpstr>kind_of_load2</vt:lpstr>
      <vt:lpstr>kind_of_load3</vt:lpstr>
      <vt:lpstr>kind_of_load4</vt:lpstr>
      <vt:lpstr>kind_of_nameforms</vt:lpstr>
      <vt:lpstr>kind_of_NDS</vt:lpstr>
      <vt:lpstr>kind_of_NDS_tariff</vt:lpstr>
      <vt:lpstr>kind_of_NDS_tariff_people</vt:lpstr>
      <vt:lpstr>kind_of_nets</vt:lpstr>
      <vt:lpstr>kind_of_org_type</vt:lpstr>
      <vt:lpstr>kind_of_publication</vt:lpstr>
      <vt:lpstr>kind_of_scheme_in</vt:lpstr>
      <vt:lpstr>kind_of_scheme_in2</vt:lpstr>
      <vt:lpstr>kind_of_tariff_unit</vt:lpstr>
      <vt:lpstr>kind_of_unit</vt:lpstr>
      <vt:lpstr>kind_of_zak</vt:lpstr>
      <vt:lpstr>kpp</vt:lpstr>
      <vt:lpstr>LINK_RANGE</vt:lpstr>
      <vt:lpstr>List_H</vt:lpstr>
      <vt:lpstr>List_M</vt:lpstr>
      <vt:lpstr>LIST_MR_MO_OKTMO</vt:lpstr>
      <vt:lpstr>List01_CheckC</vt:lpstr>
      <vt:lpstr>List01_NameCol</vt:lpstr>
      <vt:lpstr>List01_REESTR_MO</vt:lpstr>
      <vt:lpstr>List03_Date_1</vt:lpstr>
      <vt:lpstr>List03_GroundMaterials_1</vt:lpstr>
      <vt:lpstr>List03_NameForms</vt:lpstr>
      <vt:lpstr>List03_NameForms_Copy</vt:lpstr>
      <vt:lpstr>List03_note</vt:lpstr>
      <vt:lpstr>List03_NumForms</vt:lpstr>
      <vt:lpstr>List03_NumForms_Copy</vt:lpstr>
      <vt:lpstr>List06_1_DP</vt:lpstr>
      <vt:lpstr>List06_1_MC</vt:lpstr>
      <vt:lpstr>List06_1_MC2</vt:lpstr>
      <vt:lpstr>List06_1_note</vt:lpstr>
      <vt:lpstr>List06_1_Period</vt:lpstr>
      <vt:lpstr>List06_10_DP</vt:lpstr>
      <vt:lpstr>List06_10_MC2</vt:lpstr>
      <vt:lpstr>List06_10_note</vt:lpstr>
      <vt:lpstr>List06_10_Period</vt:lpstr>
      <vt:lpstr>List06_10_pl</vt:lpstr>
      <vt:lpstr>List06_10_region</vt:lpstr>
      <vt:lpstr>List06_13_DP</vt:lpstr>
      <vt:lpstr>List06_13_MC</vt:lpstr>
      <vt:lpstr>List06_13_MC2</vt:lpstr>
      <vt:lpstr>List06_13_note</vt:lpstr>
      <vt:lpstr>List06_13_Period</vt:lpstr>
      <vt:lpstr>List06_2_DP</vt:lpstr>
      <vt:lpstr>List06_2_MC</vt:lpstr>
      <vt:lpstr>List06_2_MC2</vt:lpstr>
      <vt:lpstr>List06_2_note</vt:lpstr>
      <vt:lpstr>List06_2_Period</vt:lpstr>
      <vt:lpstr>List06_3_DP</vt:lpstr>
      <vt:lpstr>List06_3_i_DP</vt:lpstr>
      <vt:lpstr>List06_3_i_GroundMaterials</vt:lpstr>
      <vt:lpstr>List06_3_i_MC</vt:lpstr>
      <vt:lpstr>List06_3_i_MC2</vt:lpstr>
      <vt:lpstr>List06_3_i_note</vt:lpstr>
      <vt:lpstr>List06_3_i_Period</vt:lpstr>
      <vt:lpstr>List06_3_MC</vt:lpstr>
      <vt:lpstr>List06_3_MC2</vt:lpstr>
      <vt:lpstr>List06_3_note</vt:lpstr>
      <vt:lpstr>List06_3_Period</vt:lpstr>
      <vt:lpstr>List06_4_DP</vt:lpstr>
      <vt:lpstr>List06_4_MC2</vt:lpstr>
      <vt:lpstr>List06_4_note</vt:lpstr>
      <vt:lpstr>List06_4_Period</vt:lpstr>
      <vt:lpstr>List06_5_0</vt:lpstr>
      <vt:lpstr>List06_5_DP</vt:lpstr>
      <vt:lpstr>List06_5_MC</vt:lpstr>
      <vt:lpstr>List06_5_MC2</vt:lpstr>
      <vt:lpstr>List06_5_note</vt:lpstr>
      <vt:lpstr>List06_5_Period</vt:lpstr>
      <vt:lpstr>List06_6_DP</vt:lpstr>
      <vt:lpstr>List06_6_MC</vt:lpstr>
      <vt:lpstr>List06_6_MC2</vt:lpstr>
      <vt:lpstr>List06_6_note</vt:lpstr>
      <vt:lpstr>List06_6_Period</vt:lpstr>
      <vt:lpstr>List06_7_DP</vt:lpstr>
      <vt:lpstr>List06_7_MC</vt:lpstr>
      <vt:lpstr>List06_7_MC2</vt:lpstr>
      <vt:lpstr>List06_7_note</vt:lpstr>
      <vt:lpstr>List06_7_Period</vt:lpstr>
      <vt:lpstr>List06_8_DP</vt:lpstr>
      <vt:lpstr>List06_8_MC</vt:lpstr>
      <vt:lpstr>List06_8_MC2</vt:lpstr>
      <vt:lpstr>List06_8_note</vt:lpstr>
      <vt:lpstr>List06_8_Period</vt:lpstr>
      <vt:lpstr>List06_9_DP</vt:lpstr>
      <vt:lpstr>List06_9_MC</vt:lpstr>
      <vt:lpstr>List06_9_MC2</vt:lpstr>
      <vt:lpstr>List06_9_note</vt:lpstr>
      <vt:lpstr>List06_9_Period</vt:lpstr>
      <vt:lpstr>List06_9_pl</vt:lpstr>
      <vt:lpstr>List11_GroundMaterials_1</vt:lpstr>
      <vt:lpstr>List11_note</vt:lpstr>
      <vt:lpstr>List12_Date</vt:lpstr>
      <vt:lpstr>List12_GroundMaterials_1</vt:lpstr>
      <vt:lpstr>List12_note</vt:lpstr>
      <vt:lpstr>ListForms</vt:lpstr>
      <vt:lpstr>logical</vt:lpstr>
      <vt:lpstr>mo_List01</vt:lpstr>
      <vt:lpstr>MODesc</vt:lpstr>
      <vt:lpstr>MONTH</vt:lpstr>
      <vt:lpstr>mr_List01</vt:lpstr>
      <vt:lpstr>mrCopy_List01</vt:lpstr>
      <vt:lpstr>mrmoCopy_List01</vt:lpstr>
      <vt:lpstr>nalog</vt:lpstr>
      <vt:lpstr>name_rates</vt:lpstr>
      <vt:lpstr>name_rates_4</vt:lpstr>
      <vt:lpstr>name_rates_4_filter</vt:lpstr>
      <vt:lpstr>name_rates_8</vt:lpstr>
      <vt:lpstr>name_rates_8_filter</vt:lpstr>
      <vt:lpstr>nameApr</vt:lpstr>
      <vt:lpstr>NameOrPr</vt:lpstr>
      <vt:lpstr>NameOrPr_ch</vt:lpstr>
      <vt:lpstr>numberPr</vt:lpstr>
      <vt:lpstr>numberPr_ch</vt:lpstr>
      <vt:lpstr>OneRates_1</vt:lpstr>
      <vt:lpstr>OneRates_13</vt:lpstr>
      <vt:lpstr>OneRates_2</vt:lpstr>
      <vt:lpstr>OneRates_3</vt:lpstr>
      <vt:lpstr>OneRates_3_i</vt:lpstr>
      <vt:lpstr>OneRates_4</vt:lpstr>
      <vt:lpstr>OneRates_5</vt:lpstr>
      <vt:lpstr>OneRates_5_comp</vt:lpstr>
      <vt:lpstr>OneRates_5_comp_p</vt:lpstr>
      <vt:lpstr>OneRates_5_p</vt:lpstr>
      <vt:lpstr>OneRates_6</vt:lpstr>
      <vt:lpstr>OneRates_7</vt:lpstr>
      <vt:lpstr>org</vt:lpstr>
      <vt:lpstr>Org_Address</vt:lpstr>
      <vt:lpstr>ORG_END_DATE</vt:lpstr>
      <vt:lpstr>Org_main</vt:lpstr>
      <vt:lpstr>ORG_START_DATE</vt:lpstr>
      <vt:lpstr>otv_lico_name</vt:lpstr>
      <vt:lpstr>pCng_List11_1</vt:lpstr>
      <vt:lpstr>pCng_List11_2</vt:lpstr>
      <vt:lpstr>pCng_List11_3</vt:lpstr>
      <vt:lpstr>pCng_List12_1</vt:lpstr>
      <vt:lpstr>pCng_List12_2</vt:lpstr>
      <vt:lpstr>pCng_List12_6</vt:lpstr>
      <vt:lpstr>pDbl_List12_5</vt:lpstr>
      <vt:lpstr>pDbl_List12_5_copy</vt:lpstr>
      <vt:lpstr>pDbl_List12_5_copy2</vt:lpstr>
      <vt:lpstr>pDel_Comm</vt:lpstr>
      <vt:lpstr>pDel_List01_0</vt:lpstr>
      <vt:lpstr>pDel_List01_1</vt:lpstr>
      <vt:lpstr>pDel_List01_2</vt:lpstr>
      <vt:lpstr>pDel_List02</vt:lpstr>
      <vt:lpstr>pDel_List02_1</vt:lpstr>
      <vt:lpstr>pDel_List02_2</vt:lpstr>
      <vt:lpstr>pDel_List02_3</vt:lpstr>
      <vt:lpstr>pDel_List02_4</vt:lpstr>
      <vt:lpstr>pDel_List03</vt:lpstr>
      <vt:lpstr>pDel_List06_1_1</vt:lpstr>
      <vt:lpstr>pDel_List06_1_2</vt:lpstr>
      <vt:lpstr>pDel_List06_1_3</vt:lpstr>
      <vt:lpstr>pDel_List06_10_4</vt:lpstr>
      <vt:lpstr>pDel_List06_10_5</vt:lpstr>
      <vt:lpstr>pDel_List06_13_1</vt:lpstr>
      <vt:lpstr>pDel_List06_13_2</vt:lpstr>
      <vt:lpstr>pDel_List06_13_3</vt:lpstr>
      <vt:lpstr>pDel_List06_2_1</vt:lpstr>
      <vt:lpstr>pDel_List06_2_2</vt:lpstr>
      <vt:lpstr>pDel_List06_2_3</vt:lpstr>
      <vt:lpstr>pDel_List06_3_1</vt:lpstr>
      <vt:lpstr>pDel_List06_3_2</vt:lpstr>
      <vt:lpstr>pDel_List06_3_3</vt:lpstr>
      <vt:lpstr>pDel_List06_3_i_1</vt:lpstr>
      <vt:lpstr>pDel_List06_3_i_2</vt:lpstr>
      <vt:lpstr>pDel_List06_3_i_3</vt:lpstr>
      <vt:lpstr>pDel_List06_4_1</vt:lpstr>
      <vt:lpstr>pDel_List06_4_2</vt:lpstr>
      <vt:lpstr>pDel_List06_4_3</vt:lpstr>
      <vt:lpstr>pDel_List06_5_1</vt:lpstr>
      <vt:lpstr>pDel_List06_5_2</vt:lpstr>
      <vt:lpstr>pDel_List06_5_3</vt:lpstr>
      <vt:lpstr>pDel_List06_6_1</vt:lpstr>
      <vt:lpstr>pDel_List06_6_2</vt:lpstr>
      <vt:lpstr>pDel_List06_6_3</vt:lpstr>
      <vt:lpstr>pDel_List06_7_1</vt:lpstr>
      <vt:lpstr>pDel_List06_7_2</vt:lpstr>
      <vt:lpstr>pDel_List06_7_3</vt:lpstr>
      <vt:lpstr>pDel_List06_8_1</vt:lpstr>
      <vt:lpstr>pDel_List06_8_2</vt:lpstr>
      <vt:lpstr>pDel_List06_8_3</vt:lpstr>
      <vt:lpstr>pDel_List06_9_5</vt:lpstr>
      <vt:lpstr>pDel_List07</vt:lpstr>
      <vt:lpstr>pDel_List11_1</vt:lpstr>
      <vt:lpstr>pDel_List11_2</vt:lpstr>
      <vt:lpstr>pDel_List11_3</vt:lpstr>
      <vt:lpstr>pDel_List12_1</vt:lpstr>
      <vt:lpstr>pDel_List12_2</vt:lpstr>
      <vt:lpstr>pDel_List12_3</vt:lpstr>
      <vt:lpstr>pDel_List12_4</vt:lpstr>
      <vt:lpstr>pDel_List12_5</vt:lpstr>
      <vt:lpstr>pDel_List12_6</vt:lpstr>
      <vt:lpstr>periodEnd</vt:lpstr>
      <vt:lpstr>periodStart</vt:lpstr>
      <vt:lpstr>pIns_Comm</vt:lpstr>
      <vt:lpstr>pIns_List01_0</vt:lpstr>
      <vt:lpstr>pIns_List02</vt:lpstr>
      <vt:lpstr>pIns_List03</vt:lpstr>
      <vt:lpstr>pIns_List06_1_Period</vt:lpstr>
      <vt:lpstr>pIns_List06_10_Period</vt:lpstr>
      <vt:lpstr>pIns_List06_13_Period</vt:lpstr>
      <vt:lpstr>pIns_List06_2_Period</vt:lpstr>
      <vt:lpstr>pIns_List06_3_i_Period</vt:lpstr>
      <vt:lpstr>pIns_List06_3_Period</vt:lpstr>
      <vt:lpstr>pIns_List06_4_Period</vt:lpstr>
      <vt:lpstr>pIns_List06_5_Period</vt:lpstr>
      <vt:lpstr>pIns_List06_6_Period</vt:lpstr>
      <vt:lpstr>pIns_List06_7_Period</vt:lpstr>
      <vt:lpstr>pIns_List06_8_Period</vt:lpstr>
      <vt:lpstr>pIns_List06_9_Period</vt:lpstr>
      <vt:lpstr>pIns_List07</vt:lpstr>
      <vt:lpstr>pIns_List11_1</vt:lpstr>
      <vt:lpstr>pIns_List11_2</vt:lpstr>
      <vt:lpstr>pIns_List11_3</vt:lpstr>
      <vt:lpstr>pIns_List12_1</vt:lpstr>
      <vt:lpstr>pIns_List12_2</vt:lpstr>
      <vt:lpstr>pIns_List12_3</vt:lpstr>
      <vt:lpstr>pIns_List12_4</vt:lpstr>
      <vt:lpstr>pIns_List12_5</vt:lpstr>
      <vt:lpstr>pIns_List12_6</vt:lpstr>
      <vt:lpstr>pr_List06_1</vt:lpstr>
      <vt:lpstr>pr_List06_10</vt:lpstr>
      <vt:lpstr>pr_List06_13</vt:lpstr>
      <vt:lpstr>pr_List06_2</vt:lpstr>
      <vt:lpstr>pr_List06_3</vt:lpstr>
      <vt:lpstr>pr_List06_3_i</vt:lpstr>
      <vt:lpstr>pr_List06_4</vt:lpstr>
      <vt:lpstr>pr_List06_5</vt:lpstr>
      <vt:lpstr>pr_List06_6</vt:lpstr>
      <vt:lpstr>pr_List06_7</vt:lpstr>
      <vt:lpstr>pr_List06_8</vt:lpstr>
      <vt:lpstr>pr_List06_9</vt:lpstr>
      <vt:lpstr>pVDel_List06_1</vt:lpstr>
      <vt:lpstr>pVDel_List06_10</vt:lpstr>
      <vt:lpstr>pVDel_List06_13</vt:lpstr>
      <vt:lpstr>pVDel_List06_2</vt:lpstr>
      <vt:lpstr>pVDel_List06_3</vt:lpstr>
      <vt:lpstr>pVDel_List06_3_i</vt:lpstr>
      <vt:lpstr>pVDel_List06_4</vt:lpstr>
      <vt:lpstr>pVDel_List06_5</vt:lpstr>
      <vt:lpstr>pVDel_List06_6</vt:lpstr>
      <vt:lpstr>pVDel_List06_7</vt:lpstr>
      <vt:lpstr>pVDel_List06_8</vt:lpstr>
      <vt:lpstr>pVDel_List06_9</vt:lpstr>
      <vt:lpstr>QUARTER</vt:lpstr>
      <vt:lpstr>REESTR_LINK_RANGE</vt:lpstr>
      <vt:lpstr>REESTR_ORG_RANGE</vt:lpstr>
      <vt:lpstr>REESTR_VED_RANGE</vt:lpstr>
      <vt:lpstr>REESTR_VT_RANGE</vt:lpstr>
      <vt:lpstr>REGION</vt:lpstr>
      <vt:lpstr>region_name</vt:lpstr>
      <vt:lpstr>RegulatoryPeriod</vt:lpstr>
      <vt:lpstr>shema_podkl_2</vt:lpstr>
      <vt:lpstr>shema_podkl_3</vt:lpstr>
      <vt:lpstr>shema_podkl_3_i</vt:lpstr>
      <vt:lpstr>SKI_number</vt:lpstr>
      <vt:lpstr>tariffDesc</vt:lpstr>
      <vt:lpstr>TECH_ORG_ID</vt:lpstr>
      <vt:lpstr>ter_List01</vt:lpstr>
      <vt:lpstr>terCopy_List01</vt:lpstr>
      <vt:lpstr>TitlePr_ch</vt:lpstr>
      <vt:lpstr>TwoRates_1</vt:lpstr>
      <vt:lpstr>TwoRates_13</vt:lpstr>
      <vt:lpstr>TwoRates_2</vt:lpstr>
      <vt:lpstr>TwoRates_3</vt:lpstr>
      <vt:lpstr>TwoRates_3_i</vt:lpstr>
      <vt:lpstr>TwoRates_5</vt:lpstr>
      <vt:lpstr>TwoRates_5_comp</vt:lpstr>
      <vt:lpstr>TwoRates_5_comp_p</vt:lpstr>
      <vt:lpstr>TwoRates_5_p</vt:lpstr>
      <vt:lpstr>TwoRates_6</vt:lpstr>
      <vt:lpstr>TwoRates_7</vt:lpstr>
      <vt:lpstr>type_org</vt:lpstr>
      <vt:lpstr>UpdStatus</vt:lpstr>
      <vt:lpstr>VDET_END_DATE</vt:lpstr>
      <vt:lpstr>VDET_START_DATE</vt:lpstr>
      <vt:lpstr>version</vt:lpstr>
      <vt:lpstr>vid_teplnos_1</vt:lpstr>
      <vt:lpstr>vid_teplnos_10</vt:lpstr>
      <vt:lpstr>vid_teplnos_11</vt:lpstr>
      <vt:lpstr>vid_teplnos_12</vt:lpstr>
      <vt:lpstr>vid_teplnos_2</vt:lpstr>
      <vt:lpstr>vid_teplnos_3</vt:lpstr>
      <vt:lpstr>vid_teplnos_4</vt:lpstr>
      <vt:lpstr>vid_teplnos_5</vt:lpstr>
      <vt:lpstr>vid_teplnos_6</vt:lpstr>
      <vt:lpstr>vid_teplnos_7</vt:lpstr>
      <vt:lpstr>vid_teplnos_8</vt:lpstr>
      <vt:lpstr>vid_teplnos_9</vt:lpstr>
      <vt:lpstr>VidTopl</vt:lpstr>
      <vt:lpstr>VidTopl_1</vt:lpstr>
      <vt:lpstr>VidTopl_2</vt:lpstr>
      <vt:lpstr>VidTopl_3</vt:lpstr>
      <vt:lpstr>warmNote</vt:lpstr>
      <vt:lpstr>warmSource</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cp:lastModifiedBy>Вишняков Александр Сергеевич</cp:lastModifiedBy>
  <cp:lastPrinted>2013-08-29T08:11:20Z</cp:lastPrinted>
  <dcterms:created xsi:type="dcterms:W3CDTF">2004-05-21T07:18:45Z</dcterms:created>
  <dcterms:modified xsi:type="dcterms:W3CDTF">2024-03-11T09:05:36Z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itTemplate">
    <vt:bool>true</vt:bool>
  </property>
  <property fmtid="{D5CDD505-2E9C-101B-9397-08002B2CF9AE}" pid="3" name="Version">
    <vt:lpwstr>FAS.JKH.OPEN.INFO.PRICE.WARM</vt:lpwstr>
  </property>
  <property fmtid="{D5CDD505-2E9C-101B-9397-08002B2CF9AE}" pid="4" name="UserComments">
    <vt:lpwstr/>
  </property>
  <property fmtid="{D5CDD505-2E9C-101B-9397-08002B2CF9AE}" pid="5" name="PeriodLength">
    <vt:lpwstr/>
  </property>
  <property fmtid="{D5CDD505-2E9C-101B-9397-08002B2CF9AE}" pid="6" name="XsltDocFilePath">
    <vt:lpwstr/>
  </property>
  <property fmtid="{D5CDD505-2E9C-101B-9397-08002B2CF9AE}" pid="7" name="XslViewFilePath">
    <vt:lpwstr/>
  </property>
  <property fmtid="{D5CDD505-2E9C-101B-9397-08002B2CF9AE}" pid="8" name="RootDocFilePath">
    <vt:lpwstr/>
  </property>
  <property fmtid="{D5CDD505-2E9C-101B-9397-08002B2CF9AE}" pid="9" name="HtmlTempFilePath">
    <vt:lpwstr/>
  </property>
  <property fmtid="{D5CDD505-2E9C-101B-9397-08002B2CF9AE}" pid="10" name="keywords">
    <vt:lpwstr/>
  </property>
  <property fmtid="{D5CDD505-2E9C-101B-9397-08002B2CF9AE}" pid="11" name="Status">
    <vt:lpwstr>2</vt:lpwstr>
  </property>
  <property fmtid="{D5CDD505-2E9C-101B-9397-08002B2CF9AE}" pid="12" name="CurrentVersion">
    <vt:lpwstr>1.0.2</vt:lpwstr>
  </property>
  <property fmtid="{D5CDD505-2E9C-101B-9397-08002B2CF9AE}" pid="13" name="XMLTempFilePath">
    <vt:lpwstr/>
  </property>
  <property fmtid="{D5CDD505-2E9C-101B-9397-08002B2CF9AE}" pid="14" name="entityid">
    <vt:lpwstr/>
  </property>
  <property fmtid="{D5CDD505-2E9C-101B-9397-08002B2CF9AE}" pid="15" name="Period">
    <vt:lpwstr/>
  </property>
  <property fmtid="{D5CDD505-2E9C-101B-9397-08002B2CF9AE}" pid="16" name="TemplateOperationMode">
    <vt:i4>3</vt:i4>
  </property>
  <property fmtid="{D5CDD505-2E9C-101B-9397-08002B2CF9AE}" pid="17" name="Periodicity">
    <vt:lpwstr>YEAR</vt:lpwstr>
  </property>
  <property fmtid="{D5CDD505-2E9C-101B-9397-08002B2CF9AE}" pid="18" name="TypePlanning">
    <vt:lpwstr>PLAN</vt:lpwstr>
  </property>
  <property fmtid="{D5CDD505-2E9C-101B-9397-08002B2CF9AE}" pid="19" name="ProtectBook">
    <vt:i4>0</vt:i4>
  </property>
</Properties>
</file>