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потр'!$M$18:$AD$39</definedName>
    <definedName name="checkCell_List06_13_double_date">'Форма 4.2.1 | Т-ТЭ | потр'!$AE$18:$AE$39</definedName>
    <definedName name="checkCell_List06_13_unique_t">'Форма 4.2.1 | Т-ТЭ | потр'!$M$18:$M$39</definedName>
    <definedName name="checkCell_List06_13_unique_t1">'Форма 4.2.1 | Т-ТЭ | потр'!$AF$18:$AF$39</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4.7'!$F$7:$I$19</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потр'!$O$18:$O$39</definedName>
    <definedName name="List06_13_MC2">'Форма 4.2.1 | Т-ТЭ | потр'!$AC$18:$AC$39</definedName>
    <definedName name="List06_13_note">'Форма 4.2.1 | Т-ТЭ | потр'!$AD$18:$AD$39</definedName>
    <definedName name="List06_13_Period">'Форма 4.2.1 | Т-ТЭ | потр'!$O$18:$U$39</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потр'!$K$18:$K$39</definedName>
    <definedName name="pDel_List06_13_2">'Форма 4.2.1 | Т-ТЭ | потр'!$J$18:$J$39</definedName>
    <definedName name="pDel_List06_13_3">'Форма 4.2.1 | Т-ТЭ | потр'!$I$18:$I$39</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потр'!$AC$13:$AC$39</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5" i="612" l="1"/>
  <c r="E25" i="610"/>
  <c r="A144" i="612"/>
  <c r="E24" i="610"/>
  <c r="A143" i="612"/>
  <c r="E19" i="610"/>
  <c r="O7" i="642"/>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O20" i="642"/>
  <c r="AG20" i="642"/>
  <c r="L21" i="642"/>
  <c r="AG21" i="642"/>
  <c r="L22" i="642"/>
  <c r="AG22" i="642"/>
  <c r="L23" i="642"/>
  <c r="AG23" i="642"/>
  <c r="L24" i="642"/>
  <c r="Q25" i="642"/>
  <c r="X25" i="642"/>
  <c r="AE24" i="642"/>
  <c r="AG24" i="642"/>
  <c r="AG25" i="642"/>
  <c r="AG26" i="642"/>
  <c r="AG27" i="642"/>
  <c r="AG28" i="642"/>
  <c r="L29" i="642"/>
  <c r="O29" i="642"/>
  <c r="AG29" i="642"/>
  <c r="L30" i="642"/>
  <c r="AG30" i="642"/>
  <c r="L31" i="642"/>
  <c r="O31" i="642"/>
  <c r="AG31" i="642"/>
  <c r="L32" i="642"/>
  <c r="AG32" i="642"/>
  <c r="L33" i="642"/>
  <c r="AG33" i="642"/>
  <c r="L34" i="642"/>
  <c r="AG34" i="642"/>
  <c r="L35" i="642"/>
  <c r="Q36" i="642"/>
  <c r="X36" i="642"/>
  <c r="AE35" i="642"/>
  <c r="AG35" i="642"/>
  <c r="AG36" i="642"/>
  <c r="AG37" i="642"/>
  <c r="AG38" i="642"/>
  <c r="AG39"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X245" i="471"/>
  <c r="H18" i="646"/>
  <c r="H17" i="646"/>
  <c r="H15" i="646"/>
  <c r="H14" i="646"/>
  <c r="H12" i="646"/>
  <c r="H11" i="646"/>
  <c r="H9" i="646"/>
  <c r="H8" i="646"/>
  <c r="H7" i="646"/>
  <c r="H18" i="622"/>
  <c r="H15" i="622"/>
  <c r="H14" i="622"/>
  <c r="H17" i="622"/>
  <c r="H13" i="622"/>
  <c r="H12" i="622"/>
  <c r="H9" i="622"/>
  <c r="H8" i="622"/>
  <c r="H19" i="643"/>
  <c r="H18" i="643"/>
  <c r="H15" i="643"/>
  <c r="H14" i="643"/>
  <c r="H17" i="643"/>
  <c r="H13" i="643"/>
  <c r="H12" i="643"/>
  <c r="H9" i="643"/>
  <c r="H8" i="643"/>
  <c r="R14" i="601"/>
  <c r="H19" i="646" s="1"/>
  <c r="R13" i="601"/>
  <c r="R12" i="601"/>
  <c r="P12" i="601"/>
  <c r="F16" i="646"/>
  <c r="F13" i="646"/>
  <c r="F19" i="646"/>
  <c r="F9" i="646"/>
  <c r="F15" i="646"/>
  <c r="F18" i="646"/>
  <c r="F8" i="646"/>
  <c r="F14" i="646"/>
  <c r="F11" i="646"/>
  <c r="F17" i="646"/>
  <c r="F10" i="646"/>
  <c r="F12" i="646"/>
  <c r="F14" i="622"/>
  <c r="F15" i="622"/>
  <c r="F16" i="622"/>
  <c r="F17" i="622"/>
  <c r="F18" i="622"/>
  <c r="F19" i="622"/>
  <c r="F14" i="643"/>
  <c r="F19" i="643"/>
  <c r="F15" i="643"/>
  <c r="F16" i="643"/>
  <c r="F17" i="643"/>
  <c r="F18" i="643"/>
  <c r="M14" i="601"/>
  <c r="M13" i="601"/>
  <c r="M12" i="601"/>
  <c r="H19" i="622" l="1"/>
  <c r="H13" i="646"/>
  <c r="B2" i="525"/>
  <c r="E3" i="437"/>
  <c r="B3" i="525"/>
  <c r="O7" i="627" l="1"/>
  <c r="O8" i="627"/>
  <c r="O9" i="627"/>
  <c r="O10" i="627"/>
  <c r="O17" i="627"/>
  <c r="P17" i="627" s="1"/>
  <c r="Q17" i="627" s="1"/>
  <c r="R17" i="627" s="1"/>
  <c r="S17" i="627" s="1"/>
  <c r="U17" i="627" s="1"/>
  <c r="V17" i="627" s="1"/>
  <c r="W17" i="627" s="1"/>
  <c r="Z24" i="627"/>
  <c r="Q25" i="627"/>
  <c r="L21" i="627"/>
  <c r="L23" i="627"/>
  <c r="X24" i="627"/>
  <c r="Y23" i="627"/>
  <c r="L19" i="627"/>
  <c r="L18" i="627"/>
  <c r="L20" i="627"/>
  <c r="L24" i="627"/>
  <c r="O7" i="632" l="1"/>
  <c r="O8" i="632"/>
  <c r="O9" i="632"/>
  <c r="O10" i="632"/>
  <c r="O18" i="632"/>
  <c r="P18" i="632" s="1"/>
  <c r="Q18" i="632" s="1"/>
  <c r="R18" i="632" s="1"/>
  <c r="S18" i="632" s="1"/>
  <c r="T18" i="632" s="1"/>
  <c r="V18" i="632" s="1"/>
  <c r="X18" i="632" s="1"/>
  <c r="R24" i="632"/>
  <c r="L22" i="632"/>
  <c r="L21" i="632"/>
  <c r="L23" i="632"/>
  <c r="L20" i="632"/>
  <c r="Y23" i="632"/>
  <c r="L19" i="632"/>
  <c r="M12" i="550" l="1"/>
  <c r="AG251" i="471" l="1"/>
  <c r="AG250" i="471"/>
  <c r="AG249" i="471"/>
  <c r="AG248" i="471"/>
  <c r="AG247" i="471"/>
  <c r="AG246" i="471"/>
  <c r="AG245" i="471"/>
  <c r="Q245" i="471"/>
  <c r="AG244" i="471"/>
  <c r="AG243" i="471"/>
  <c r="AG242" i="471"/>
  <c r="AG241" i="471"/>
  <c r="AG240" i="471"/>
  <c r="AG239" i="471"/>
  <c r="AG238" i="471"/>
  <c r="H11" i="643"/>
  <c r="H7" i="643"/>
  <c r="L242" i="471"/>
  <c r="L238" i="471"/>
  <c r="L243" i="471"/>
  <c r="L241" i="471"/>
  <c r="L244" i="471"/>
  <c r="L239" i="471"/>
  <c r="AE244" i="471"/>
  <c r="L240" i="471"/>
  <c r="F9" i="643"/>
  <c r="F11" i="643"/>
  <c r="F8" i="643"/>
  <c r="F13" i="643"/>
  <c r="F10" i="643"/>
  <c r="F12"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0" i="641"/>
  <c r="L21" i="640"/>
  <c r="X26" i="640"/>
  <c r="L25" i="640"/>
  <c r="L23" i="640"/>
  <c r="L224" i="471"/>
  <c r="L220" i="471"/>
  <c r="L222" i="471"/>
  <c r="L20" i="640"/>
  <c r="X226" i="471"/>
  <c r="L221" i="471"/>
  <c r="L24" i="640"/>
  <c r="L225" i="471"/>
  <c r="L22" i="640"/>
  <c r="L223" i="471"/>
  <c r="F12" i="641"/>
  <c r="L26" i="640"/>
  <c r="L226" i="471"/>
  <c r="F11" i="641"/>
  <c r="F8" i="641"/>
  <c r="F9" i="641"/>
  <c r="F13"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55" i="471"/>
  <c r="F11" i="635"/>
  <c r="X73" i="471"/>
  <c r="L109" i="471"/>
  <c r="L91" i="471"/>
  <c r="Y90" i="471"/>
  <c r="L104" i="471"/>
  <c r="L127" i="471"/>
  <c r="F13" i="634"/>
  <c r="AC109" i="471"/>
  <c r="F10" i="636"/>
  <c r="L88" i="471"/>
  <c r="L70" i="471"/>
  <c r="L86" i="471"/>
  <c r="L197" i="471"/>
  <c r="L148" i="471"/>
  <c r="L72" i="471"/>
  <c r="F9" i="636"/>
  <c r="L67" i="471"/>
  <c r="L49" i="471"/>
  <c r="L149" i="471"/>
  <c r="Y148" i="471"/>
  <c r="F12" i="635"/>
  <c r="F10" i="635"/>
  <c r="L32" i="471"/>
  <c r="F8" i="634"/>
  <c r="L130" i="471"/>
  <c r="L193" i="471"/>
  <c r="L167" i="471"/>
  <c r="L73" i="471"/>
  <c r="L33" i="471"/>
  <c r="L85" i="471"/>
  <c r="L196" i="471"/>
  <c r="F12" i="637"/>
  <c r="L194" i="471"/>
  <c r="L71" i="471"/>
  <c r="L143" i="471"/>
  <c r="F9" i="634"/>
  <c r="AD108" i="471"/>
  <c r="F13" i="636"/>
  <c r="X167" i="471"/>
  <c r="L181" i="471"/>
  <c r="L120" i="471"/>
  <c r="L103" i="471"/>
  <c r="F12" i="634"/>
  <c r="F9" i="637"/>
  <c r="F9" i="635"/>
  <c r="L36" i="471"/>
  <c r="AH197" i="471"/>
  <c r="L50" i="471"/>
  <c r="L131" i="471"/>
  <c r="F13" i="635"/>
  <c r="Y183" i="471"/>
  <c r="L37" i="471"/>
  <c r="F8" i="635"/>
  <c r="L182" i="471"/>
  <c r="L166" i="471"/>
  <c r="L53" i="471"/>
  <c r="L180" i="471"/>
  <c r="F9" i="639"/>
  <c r="F9" i="638"/>
  <c r="L110" i="471"/>
  <c r="L31" i="471"/>
  <c r="F11" i="636"/>
  <c r="F13" i="639"/>
  <c r="L106" i="471"/>
  <c r="F12" i="639"/>
  <c r="L183" i="471"/>
  <c r="L144" i="471"/>
  <c r="X37" i="471"/>
  <c r="AC120" i="471"/>
  <c r="L161" i="471"/>
  <c r="L87" i="471"/>
  <c r="L195" i="471"/>
  <c r="F10" i="637"/>
  <c r="Y166" i="471"/>
  <c r="L126" i="471"/>
  <c r="L163" i="471"/>
  <c r="F11" i="638"/>
  <c r="L125" i="471"/>
  <c r="L179" i="471"/>
  <c r="L69" i="471"/>
  <c r="L165" i="471"/>
  <c r="X91" i="471"/>
  <c r="L105" i="471"/>
  <c r="L162" i="471"/>
  <c r="L52" i="471"/>
  <c r="AC110" i="471"/>
  <c r="F13" i="638"/>
  <c r="F12" i="638"/>
  <c r="F10" i="634"/>
  <c r="X149" i="471"/>
  <c r="F11" i="639"/>
  <c r="F8" i="639"/>
  <c r="F8" i="637"/>
  <c r="F13" i="637"/>
  <c r="L68" i="471"/>
  <c r="L55" i="471"/>
  <c r="L54" i="471"/>
  <c r="F8" i="636"/>
  <c r="F8" i="638"/>
  <c r="L164" i="471"/>
  <c r="L90" i="471"/>
  <c r="X131" i="471"/>
  <c r="L146" i="471"/>
  <c r="F10" i="639"/>
  <c r="F10" i="638"/>
  <c r="L35" i="471"/>
  <c r="L128" i="471"/>
  <c r="F11" i="637"/>
  <c r="Y130" i="471"/>
  <c r="L51" i="471"/>
  <c r="L108" i="471"/>
  <c r="L34" i="471"/>
  <c r="F11" i="634"/>
  <c r="L145" i="471"/>
  <c r="F12"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L20" i="625"/>
  <c r="L23" i="624"/>
  <c r="L24" i="624"/>
  <c r="L20" i="626"/>
  <c r="X24" i="625"/>
  <c r="L19" i="624"/>
  <c r="L24" i="626"/>
  <c r="L21" i="624"/>
  <c r="L23" i="626"/>
  <c r="L23" i="625"/>
  <c r="L20" i="624"/>
  <c r="L24" i="625"/>
  <c r="L18" i="625"/>
  <c r="L22" i="626"/>
  <c r="L21" i="625"/>
  <c r="L26" i="626"/>
  <c r="L22" i="624"/>
  <c r="L21" i="626"/>
  <c r="L18" i="624"/>
  <c r="L19" i="625"/>
  <c r="L25" i="626"/>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L19" i="631"/>
  <c r="L22" i="631"/>
  <c r="Y23" i="630"/>
  <c r="L23" i="630"/>
  <c r="AH23" i="633"/>
  <c r="L19" i="630"/>
  <c r="X24" i="631"/>
  <c r="Y23" i="631"/>
  <c r="X24" i="630"/>
  <c r="L18" i="631"/>
  <c r="L24" i="631"/>
  <c r="L21" i="630"/>
  <c r="L23" i="631"/>
  <c r="L22" i="633"/>
  <c r="L23" i="633"/>
  <c r="L20" i="633"/>
  <c r="L20" i="630"/>
  <c r="L21" i="633"/>
  <c r="L24" i="630"/>
  <c r="L18" i="630"/>
  <c r="L20" i="631"/>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8"/>
  <c r="L18" i="628"/>
  <c r="L24" i="629"/>
  <c r="L23" i="629"/>
  <c r="L21" i="629"/>
  <c r="AC25" i="628"/>
  <c r="L20" i="628"/>
  <c r="L18" i="629"/>
  <c r="L19" i="629"/>
  <c r="L24" i="628"/>
  <c r="AC24" i="628"/>
  <c r="L19" i="628"/>
  <c r="Y23" i="629"/>
  <c r="AD23" i="628"/>
  <c r="L20" i="629"/>
  <c r="X24" i="629"/>
  <c r="L23" i="628"/>
  <c r="L25" i="628"/>
  <c r="E2" i="437"/>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7"/>
  <c r="M307" i="471"/>
  <c r="F10" i="618"/>
  <c r="M302" i="471"/>
  <c r="F13" i="614"/>
  <c r="F337" i="471"/>
  <c r="F340" i="471"/>
  <c r="F8" i="618"/>
  <c r="F9" i="622"/>
  <c r="F9" i="618"/>
  <c r="F338" i="471"/>
  <c r="F12" i="622"/>
  <c r="F9" i="614"/>
  <c r="F8" i="616"/>
  <c r="F10" i="622"/>
  <c r="F11" i="618"/>
  <c r="F10" i="614"/>
  <c r="F12" i="614"/>
  <c r="F10" i="617"/>
  <c r="F12" i="618"/>
  <c r="F13" i="618"/>
  <c r="F13" i="616"/>
  <c r="F8" i="617"/>
  <c r="F9" i="616"/>
  <c r="F11" i="614"/>
  <c r="F341" i="471"/>
  <c r="F8" i="614"/>
  <c r="F11" i="622"/>
  <c r="F10" i="616"/>
  <c r="M297" i="471"/>
  <c r="F11" i="616"/>
  <c r="F11" i="617"/>
  <c r="F342" i="471"/>
  <c r="F339" i="471"/>
  <c r="F12" i="617"/>
  <c r="F8" i="622"/>
  <c r="F12" i="616"/>
  <c r="F13" i="622"/>
  <c r="F13" i="617"/>
</calcChain>
</file>

<file path=xl/sharedStrings.xml><?xml version="1.0" encoding="utf-8"?>
<sst xmlns="http://schemas.openxmlformats.org/spreadsheetml/2006/main" count="6462" uniqueCount="3024">
  <si>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</si>
  <si>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</si>
  <si>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</si>
  <si>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</si>
  <si>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</si>
  <si>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</si>
  <si>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</si>
  <si>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</si>
  <si>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</si>
  <si>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</si>
  <si>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</si>
  <si>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</si>
  <si>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</si>
  <si>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</si>
  <si>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</si>
  <si>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</si>
  <si>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</si>
  <si>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</si>
  <si>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</si>
  <si>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</si>
  <si>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</si>
  <si>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</si>
  <si>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</si>
  <si>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</si>
  <si>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</si>
  <si>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</si>
  <si>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</si>
  <si>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</si>
  <si>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</si>
  <si>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</si>
  <si>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</si>
  <si>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</si>
  <si>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</si>
  <si>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</si>
  <si>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</si>
  <si>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</si>
  <si>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</si>
  <si>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</si>
  <si>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</si>
  <si>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</si>
  <si>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</si>
  <si>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</si>
  <si>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</si>
  <si>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</si>
  <si>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</si>
  <si>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</si>
  <si>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</si>
  <si>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</si>
  <si>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</si>
  <si>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</si>
  <si>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</si>
  <si>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</si>
  <si>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</si>
  <si>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</si>
  <si>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</si>
  <si>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</si>
  <si>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</si>
  <si>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</si>
  <si>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</si>
  <si>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</si>
  <si>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</si>
  <si>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</si>
  <si>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</si>
  <si>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</si>
  <si>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</si>
  <si>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</si>
  <si>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</si>
  <si>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</si>
  <si>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</si>
  <si>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</si>
  <si>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</si>
  <si>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</si>
  <si>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</si>
  <si>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</si>
  <si>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</si>
  <si>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</si>
  <si>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</si>
  <si>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</si>
  <si>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</si>
  <si>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</si>
  <si>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</si>
  <si>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</si>
  <si>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</si>
  <si>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</si>
  <si>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</si>
  <si>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</si>
  <si>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</si>
  <si>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</si>
  <si>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</si>
  <si>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</si>
  <si>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</si>
  <si>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</si>
  <si>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</si>
  <si>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</si>
  <si>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</si>
  <si>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</si>
  <si>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</si>
  <si>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</si>
  <si>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</si>
  <si>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</si>
  <si>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</si>
  <si>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</si>
  <si>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</si>
  <si>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</si>
  <si>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</si>
  <si>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</si>
  <si>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</si>
  <si>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</si>
  <si>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</si>
  <si>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</si>
  <si>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</si>
  <si>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</si>
  <si>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</si>
  <si>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</si>
  <si>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</si>
  <si>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</si>
  <si>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</si>
  <si>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</si>
  <si>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</si>
  <si>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</si>
  <si>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</si>
  <si>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</si>
  <si>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</si>
  <si>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</si>
  <si>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</si>
  <si>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</si>
  <si>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</si>
  <si>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</si>
  <si>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</si>
  <si>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</si>
  <si>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</si>
  <si>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</si>
  <si>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</si>
  <si>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</si>
  <si>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</si>
  <si>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</si>
  <si>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</si>
  <si>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</si>
  <si>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</si>
  <si>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</si>
  <si>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</si>
  <si>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</si>
  <si>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</si>
  <si>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</si>
  <si>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</si>
  <si>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</si>
  <si>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</si>
  <si>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</si>
  <si>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</si>
  <si>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</si>
  <si>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</si>
  <si>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</si>
  <si>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</si>
  <si>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</si>
  <si>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</si>
  <si>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</si>
  <si>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</si>
  <si>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</si>
  <si>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</si>
  <si>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</si>
  <si>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</si>
  <si>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</si>
  <si>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</si>
  <si>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</si>
  <si>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</si>
  <si>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</si>
  <si>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</si>
  <si>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</si>
  <si>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</si>
  <si>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</si>
  <si>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</si>
  <si>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</si>
  <si>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</si>
  <si>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</si>
  <si>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</si>
  <si>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</si>
  <si>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</si>
  <si>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</si>
  <si>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</si>
  <si>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</si>
  <si>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</si>
  <si>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</si>
  <si>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</si>
  <si>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</si>
  <si>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</si>
  <si>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</si>
  <si>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</si>
  <si>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</si>
  <si>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</si>
  <si>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</si>
  <si>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</si>
  <si>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</si>
  <si>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</si>
  <si>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</si>
  <si>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</si>
  <si>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</si>
  <si>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</si>
  <si>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</si>
  <si>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</si>
  <si>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</si>
  <si>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</si>
  <si>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</si>
  <si>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</si>
  <si>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</si>
  <si>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</si>
  <si>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</si>
  <si>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</si>
  <si>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</si>
  <si>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</si>
  <si>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</si>
  <si>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</si>
  <si>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</si>
  <si>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</si>
  <si>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</si>
  <si>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</si>
  <si>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</si>
  <si>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</si>
  <si>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</si>
  <si>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</si>
  <si>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</si>
  <si>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</si>
  <si>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</si>
  <si>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</si>
  <si>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</si>
  <si>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</si>
  <si>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</si>
  <si>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</si>
  <si>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</si>
  <si>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</si>
  <si>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</si>
  <si>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</si>
  <si>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</si>
  <si>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</si>
  <si>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</si>
  <si>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</si>
  <si>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</si>
  <si>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</si>
  <si>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</si>
  <si>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</si>
  <si>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</si>
  <si>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</si>
  <si>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</si>
  <si>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</si>
  <si>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</si>
  <si>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</si>
  <si>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</si>
  <si>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</si>
  <si>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</si>
  <si>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</si>
  <si>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</si>
  <si>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</si>
  <si>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</si>
  <si>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</si>
  <si>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</si>
  <si>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</si>
  <si>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</si>
  <si>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</si>
  <si>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</si>
  <si>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</si>
  <si>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</si>
  <si>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</si>
  <si>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</si>
  <si>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</si>
  <si>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</si>
  <si>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</si>
  <si>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</si>
  <si>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</si>
  <si>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</si>
  <si>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</si>
  <si>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</si>
  <si>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</si>
  <si>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</si>
  <si>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</si>
  <si>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</si>
  <si>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</si>
  <si>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</si>
  <si>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</si>
  <si>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</si>
  <si>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</si>
  <si>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</si>
  <si>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</si>
  <si>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</si>
  <si>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</si>
  <si>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</si>
  <si>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</si>
  <si>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</si>
  <si>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</si>
  <si>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</si>
  <si>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</si>
  <si>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</si>
  <si>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</si>
  <si>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</si>
  <si>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</si>
  <si>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</si>
  <si>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</si>
  <si>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</si>
  <si>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</si>
  <si>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</si>
  <si>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</si>
  <si>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</si>
  <si>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</si>
  <si>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</si>
  <si>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</si>
  <si>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</si>
  <si>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</si>
  <si>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</si>
  <si>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</si>
  <si>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</si>
  <si>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</si>
  <si>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</si>
  <si>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</si>
  <si>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</si>
  <si>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</si>
  <si>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</si>
  <si>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</si>
  <si>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</si>
  <si>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</si>
  <si>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</si>
  <si>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</si>
  <si>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</si>
  <si>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</si>
  <si>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</si>
  <si>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</si>
  <si>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</si>
  <si>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</si>
  <si>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</si>
  <si>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</si>
  <si>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</si>
  <si>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</si>
  <si>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</si>
  <si>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</si>
  <si>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</si>
  <si>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</si>
  <si>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</si>
  <si>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</si>
  <si>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</si>
  <si>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</si>
  <si>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</si>
  <si>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</si>
  <si>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</si>
  <si>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</si>
  <si>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</si>
  <si>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</si>
  <si>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</si>
  <si>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</si>
  <si>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</si>
  <si>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</si>
  <si>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</si>
  <si>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</si>
  <si>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</si>
  <si>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</si>
  <si>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</si>
  <si>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</si>
  <si>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</si>
  <si>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</si>
  <si>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</si>
  <si>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</si>
  <si>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</si>
  <si>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</si>
  <si>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</si>
  <si>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</si>
  <si>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</si>
  <si>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</si>
  <si>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</si>
  <si>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</si>
  <si>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</si>
  <si>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</si>
  <si>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</si>
  <si>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</si>
  <si>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</si>
  <si>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</si>
  <si>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</si>
  <si>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</si>
  <si>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</si>
  <si>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</si>
  <si>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</si>
  <si>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</si>
  <si>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</si>
  <si>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</si>
  <si>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</si>
  <si>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</si>
  <si>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</si>
  <si>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</si>
  <si>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</si>
  <si>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</si>
  <si>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</si>
  <si>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</si>
  <si>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</si>
  <si>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</si>
  <si>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</si>
  <si>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</si>
  <si>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</si>
  <si>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</si>
  <si>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</si>
  <si>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</si>
  <si>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</si>
  <si>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</si>
  <si>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</si>
  <si>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</si>
  <si>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</si>
  <si>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</si>
  <si>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</si>
  <si>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</si>
  <si>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</si>
  <si>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</si>
  <si>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</si>
  <si>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</si>
  <si>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</si>
  <si>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</si>
  <si>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</si>
  <si>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</si>
  <si>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</si>
  <si>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</si>
  <si>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</si>
  <si>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</si>
  <si>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</si>
  <si>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</si>
  <si>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</si>
  <si>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</si>
  <si>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</si>
  <si>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</si>
  <si>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</si>
  <si>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</si>
  <si>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</si>
  <si>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</si>
  <si>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</si>
  <si>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</si>
  <si>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</si>
  <si>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</si>
  <si>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</si>
  <si>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</si>
  <si>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</si>
  <si>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</si>
  <si>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</si>
  <si>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</si>
  <si>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</si>
  <si>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</si>
  <si>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</si>
  <si>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</si>
  <si>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</si>
  <si>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</si>
  <si>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</si>
  <si>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</si>
  <si>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</si>
  <si>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</si>
  <si>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</si>
  <si>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</si>
  <si>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</si>
  <si>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</si>
  <si>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</si>
  <si>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</si>
  <si>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</si>
  <si>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</si>
  <si>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</si>
  <si>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</si>
  <si>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</si>
  <si>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</si>
  <si>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</si>
  <si>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</si>
  <si>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</si>
  <si>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</si>
  <si>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</si>
  <si>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</si>
  <si>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</si>
  <si>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</si>
  <si>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</si>
  <si>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</si>
  <si>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</si>
  <si>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</si>
  <si>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</si>
  <si>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</si>
  <si>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</si>
  <si>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</si>
  <si>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</si>
  <si>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</si>
  <si>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</si>
  <si>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</si>
  <si>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</si>
  <si>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</si>
  <si>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</si>
  <si>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</si>
  <si>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</si>
  <si>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</si>
  <si>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</si>
  <si>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</si>
  <si>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</si>
  <si>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</si>
  <si>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</si>
  <si>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</si>
  <si>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</si>
  <si>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</si>
  <si>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</si>
  <si>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</si>
  <si>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</si>
  <si>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</si>
  <si>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</si>
  <si>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</si>
  <si>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</si>
  <si>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</si>
  <si>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</si>
  <si>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</si>
  <si>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</si>
  <si>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</si>
  <si>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</si>
  <si>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</si>
  <si>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</si>
  <si>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</si>
  <si>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</si>
  <si>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</si>
  <si>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</si>
  <si>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</si>
  <si>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</si>
  <si>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</si>
  <si>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</si>
  <si>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</si>
  <si>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</si>
  <si>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</si>
  <si>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</si>
  <si>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</si>
  <si>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</si>
  <si>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</si>
  <si>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</si>
  <si>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</si>
  <si>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</si>
  <si>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</si>
  <si>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</si>
  <si>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</si>
  <si>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</si>
  <si>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</si>
  <si>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</si>
  <si>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</si>
  <si>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</si>
  <si>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</si>
  <si>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</si>
  <si>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</si>
  <si>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</si>
  <si>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</si>
  <si>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</si>
  <si>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</si>
  <si>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</si>
  <si>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</si>
  <si>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</si>
  <si>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</si>
  <si>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</si>
  <si>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</si>
  <si>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</si>
  <si>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</si>
  <si>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</si>
  <si>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</si>
  <si>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</si>
  <si>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</si>
  <si>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</si>
  <si>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</si>
  <si>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</si>
  <si>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</si>
  <si>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</si>
  <si>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</si>
  <si>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</si>
  <si>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</si>
  <si>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</si>
  <si>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</si>
  <si>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</si>
  <si>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</si>
  <si>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</si>
  <si>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</si>
  <si>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</si>
  <si>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</si>
  <si>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</si>
  <si>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</si>
  <si>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</si>
  <si>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</si>
  <si>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</si>
  <si>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</si>
  <si>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</si>
  <si>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</si>
  <si>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</si>
  <si>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</si>
  <si>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</si>
  <si>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</si>
  <si>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</si>
  <si>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</si>
  <si>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</si>
  <si>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</si>
  <si>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</si>
  <si>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</si>
  <si>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</si>
  <si>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</si>
  <si>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</si>
  <si>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</si>
  <si>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</si>
  <si>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</si>
  <si>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</si>
  <si>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</si>
  <si>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</si>
  <si>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</si>
  <si>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</si>
  <si>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</si>
  <si>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</si>
  <si>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</si>
  <si>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</si>
  <si>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</si>
  <si>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</si>
  <si>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</si>
  <si>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</si>
  <si>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</si>
  <si>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</si>
  <si>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</si>
  <si>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</si>
  <si>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</si>
  <si>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</si>
  <si>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</si>
  <si>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</si>
  <si>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</si>
  <si>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</si>
  <si>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</si>
  <si>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</si>
  <si>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</si>
  <si>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</si>
  <si>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</si>
  <si>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</si>
  <si>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</si>
  <si>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</si>
  <si>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</si>
  <si>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</si>
  <si>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</si>
  <si>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</si>
  <si>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</si>
  <si>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</si>
  <si>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</si>
  <si>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</si>
  <si>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</si>
  <si>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</si>
  <si>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</si>
  <si>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</si>
  <si>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</si>
  <si>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</si>
  <si>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</si>
  <si>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</si>
  <si>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</si>
  <si>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</si>
  <si>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</si>
  <si>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</si>
  <si>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</si>
  <si>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</si>
  <si>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</si>
  <si>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</si>
  <si>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</si>
  <si>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</si>
  <si>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</si>
  <si>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</si>
  <si>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</si>
  <si>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</si>
  <si>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</si>
  <si>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</si>
  <si>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</si>
  <si>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</si>
  <si>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</si>
  <si>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</si>
  <si>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</si>
  <si>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</si>
  <si>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</si>
  <si>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</si>
  <si>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</si>
  <si>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</si>
  <si>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</si>
  <si>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</si>
  <si>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</si>
  <si>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</si>
  <si>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</si>
  <si>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</si>
  <si>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</si>
  <si>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</si>
  <si>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</si>
  <si>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</si>
  <si>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</si>
  <si>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</si>
  <si>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</si>
  <si>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</si>
  <si>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</si>
  <si>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</si>
  <si>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</si>
  <si>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</si>
  <si>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</si>
  <si>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</si>
  <si>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</si>
  <si>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</si>
  <si>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</si>
  <si>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</si>
  <si>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</si>
  <si>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</si>
  <si>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</si>
  <si>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</si>
  <si>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</si>
  <si>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</si>
  <si>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</si>
  <si>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</si>
  <si>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</si>
  <si>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</si>
  <si>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</si>
  <si>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</si>
  <si>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</si>
  <si>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</si>
  <si>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</si>
  <si>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</si>
  <si>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</si>
  <si>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</si>
  <si>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</si>
  <si>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</si>
  <si>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</si>
  <si>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</si>
  <si>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</si>
  <si>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</si>
  <si>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</si>
  <si>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</si>
  <si>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</si>
  <si>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</si>
  <si>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</si>
  <si>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</si>
  <si>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</si>
  <si>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</si>
  <si>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</si>
  <si>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</si>
  <si>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</si>
  <si>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</si>
  <si>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</si>
  <si>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</si>
  <si>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</si>
  <si>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</si>
  <si>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</si>
  <si>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</si>
  <si>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</si>
  <si>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</si>
  <si>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</si>
  <si>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</si>
  <si>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</si>
  <si>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</si>
  <si>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</si>
  <si>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</si>
  <si>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</si>
  <si>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</si>
  <si>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</si>
  <si>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</si>
  <si>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</si>
  <si>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</si>
  <si>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</si>
  <si>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</si>
  <si>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</si>
  <si>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</si>
  <si>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</si>
  <si>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</si>
  <si>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</si>
  <si>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</si>
  <si>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</si>
  <si>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</si>
  <si>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</si>
  <si>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</si>
  <si>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</si>
  <si>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</si>
  <si>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</si>
  <si>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</si>
  <si>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</si>
  <si>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</si>
  <si>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</si>
  <si>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</si>
  <si>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</si>
  <si>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</si>
  <si>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</si>
  <si>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</si>
  <si>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</si>
  <si>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</si>
  <si>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</si>
  <si>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</si>
  <si>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</si>
  <si>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</si>
  <si>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</si>
  <si>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</si>
  <si>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06.12.2022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</si>
  <si>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</si>
  <si>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</si>
  <si>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</si>
  <si>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</si>
  <si>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</si>
  <si>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</si>
  <si>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</si>
  <si>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</si>
  <si>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</si>
  <si>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</si>
  <si>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</si>
  <si>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</si>
  <si>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</si>
  <si>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</si>
  <si>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</si>
  <si>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</si>
  <si>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</si>
  <si>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</si>
  <si>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</si>
  <si>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</si>
  <si>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</si>
  <si>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</si>
  <si>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</si>
  <si>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</si>
  <si>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</si>
  <si>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</si>
  <si>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</si>
  <si>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</si>
  <si>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</si>
  <si>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</si>
  <si>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</si>
  <si>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</si>
  <si>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</si>
  <si>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</si>
  <si>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</si>
  <si>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</si>
  <si>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</si>
  <si>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</si>
  <si>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</si>
  <si>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</si>
  <si>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</si>
  <si>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</si>
  <si>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</si>
  <si>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</si>
  <si>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</si>
  <si>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</si>
  <si>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</si>
  <si>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</si>
  <si>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</si>
  <si>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</si>
  <si>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</si>
  <si>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</si>
  <si>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</si>
  <si>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</si>
  <si>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</si>
  <si>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</si>
  <si>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</si>
  <si>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</si>
  <si>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</si>
  <si>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</si>
  <si>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</si>
  <si>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</si>
  <si>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</si>
  <si>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</si>
  <si>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</si>
  <si>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</si>
  <si>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</si>
  <si>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</si>
  <si>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</si>
  <si>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</si>
  <si>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</si>
  <si>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</si>
  <si>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</si>
  <si>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</si>
  <si>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</si>
  <si>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</si>
  <si>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</si>
  <si>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</si>
  <si>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</si>
  <si>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</si>
  <si>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</si>
  <si>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</si>
  <si>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</si>
  <si>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</si>
  <si>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</si>
  <si>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</si>
  <si>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</si>
  <si>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</si>
  <si>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</si>
  <si>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</si>
  <si>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</si>
  <si>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</si>
  <si>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</si>
  <si>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</si>
  <si>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</si>
  <si>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</si>
  <si>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</si>
  <si>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</si>
  <si>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</si>
  <si>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</si>
  <si>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</si>
  <si>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</si>
  <si>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</si>
  <si>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</si>
  <si>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</si>
  <si>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</si>
  <si>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</si>
  <si>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</si>
  <si>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</si>
  <si>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</si>
  <si>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</si>
  <si>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</si>
  <si>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</si>
  <si>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</si>
  <si>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</si>
  <si>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</si>
  <si>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</si>
  <si>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</si>
  <si>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</si>
  <si>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</si>
  <si>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</si>
  <si>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</si>
  <si>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</si>
  <si>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</si>
  <si>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</si>
  <si>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</si>
  <si>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</si>
  <si>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</si>
  <si>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</si>
  <si>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</si>
  <si>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</si>
  <si>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</si>
  <si>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</si>
  <si>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</si>
  <si>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</si>
  <si>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</si>
  <si>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</si>
  <si>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</si>
  <si>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</si>
  <si>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</si>
  <si>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</si>
  <si>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</si>
  <si>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</si>
  <si>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</si>
  <si>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</si>
  <si>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</si>
  <si>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</si>
  <si>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</si>
  <si>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</si>
  <si>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</si>
  <si>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</si>
  <si>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</si>
  <si>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</si>
  <si>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</si>
  <si>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</si>
  <si>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</si>
  <si>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</si>
  <si>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</si>
  <si>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</si>
  <si>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</si>
  <si>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</si>
  <si>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</si>
  <si>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</si>
  <si>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</si>
  <si>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</si>
  <si>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</si>
  <si>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</si>
  <si>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</si>
  <si>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</si>
  <si>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</si>
  <si>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</si>
  <si>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</si>
  <si>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</si>
  <si>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</si>
  <si>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</si>
  <si>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</si>
  <si>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</si>
  <si>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</si>
  <si>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</si>
  <si>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</si>
  <si>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</si>
  <si>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</si>
  <si>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</si>
  <si>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</si>
  <si>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</si>
  <si>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</si>
  <si>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</si>
  <si>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</si>
  <si>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</si>
  <si>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</si>
  <si>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</si>
  <si>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</si>
  <si>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</si>
  <si>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</si>
  <si>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</si>
  <si>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</si>
  <si>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</si>
  <si>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</si>
  <si>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</si>
  <si>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</si>
  <si>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</si>
  <si>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</si>
  <si>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</si>
  <si>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</si>
  <si>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</si>
  <si>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</si>
  <si>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</si>
  <si>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</si>
  <si>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</si>
  <si>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</si>
  <si>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</si>
  <si>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</si>
  <si>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</si>
  <si>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</si>
  <si>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</si>
  <si>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</si>
  <si>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</si>
  <si>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</si>
  <si>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</si>
  <si>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</si>
  <si>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</si>
  <si>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</si>
  <si>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</si>
  <si>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</si>
  <si>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</si>
  <si>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</si>
  <si>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</si>
  <si>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</si>
  <si>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</si>
  <si>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</si>
  <si>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</si>
  <si>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</si>
  <si>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</si>
  <si>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</si>
  <si>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</si>
  <si>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</si>
  <si>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</si>
  <si>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</si>
  <si>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</si>
  <si>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</si>
  <si>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</si>
  <si>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</si>
  <si>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</si>
  <si>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</si>
  <si>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</si>
  <si>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</si>
  <si>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</si>
  <si>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</si>
  <si>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</si>
  <si>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</si>
  <si>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</si>
  <si>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</si>
  <si>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</si>
  <si>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</si>
  <si>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</si>
  <si>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</si>
  <si>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</si>
  <si>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</si>
  <si>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</si>
  <si>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</si>
  <si>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</si>
  <si>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</si>
  <si>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</si>
  <si>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</si>
  <si>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</si>
  <si>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</si>
  <si>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</si>
  <si>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</si>
  <si>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</si>
  <si>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</si>
  <si>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</si>
  <si>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</si>
  <si>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</si>
  <si>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</si>
  <si>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</si>
  <si>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</si>
  <si>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</si>
  <si>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</si>
  <si>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</si>
  <si>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</si>
  <si>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</si>
  <si>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</si>
  <si>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</si>
  <si>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</si>
  <si>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</si>
  <si>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</si>
  <si>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</si>
  <si>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</si>
  <si>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</si>
  <si>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</si>
  <si>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</si>
  <si>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</si>
  <si>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</si>
  <si>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</si>
  <si>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</si>
  <si>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</si>
  <si>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</si>
  <si>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</si>
  <si>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</si>
  <si>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</si>
  <si>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</si>
  <si>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</si>
  <si>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</si>
  <si>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</si>
  <si>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</si>
  <si>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</si>
  <si>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</si>
  <si>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</si>
  <si>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</si>
  <si>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</si>
  <si>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</si>
  <si>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</si>
  <si>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</si>
  <si>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</si>
  <si>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</si>
  <si>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</si>
  <si>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</si>
  <si>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</si>
  <si>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</si>
  <si>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</si>
  <si>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</si>
  <si>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</si>
  <si>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</si>
  <si>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</si>
  <si>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</si>
  <si>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</si>
  <si>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</si>
  <si>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</si>
  <si>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</si>
  <si>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</si>
  <si>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</si>
  <si>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</si>
  <si>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</si>
  <si>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</si>
  <si>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</si>
  <si>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</si>
  <si>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</si>
  <si>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</si>
  <si>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</si>
  <si>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</si>
  <si>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</si>
  <si>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</si>
  <si>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</si>
  <si>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</si>
  <si>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</si>
  <si>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</si>
  <si>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</si>
  <si>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</si>
  <si>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</si>
  <si>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</si>
  <si>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</si>
  <si>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</si>
  <si>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</si>
  <si>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</si>
  <si>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</si>
  <si>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</si>
  <si>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</si>
  <si>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</si>
  <si>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</si>
  <si>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</si>
  <si>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</si>
  <si>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</si>
  <si>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</si>
  <si>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</si>
  <si>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</si>
  <si>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</si>
  <si>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</si>
  <si>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</si>
  <si>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</si>
  <si>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</si>
  <si>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</si>
  <si>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</si>
  <si>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</si>
  <si>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</si>
  <si>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</si>
  <si>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</si>
  <si>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</si>
  <si>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</si>
  <si>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</si>
  <si>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</si>
  <si>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</si>
  <si>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</si>
  <si>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</si>
  <si>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</si>
  <si>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</si>
  <si>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</si>
  <si>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</si>
  <si>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</si>
  <si>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</si>
  <si>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</si>
  <si>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</si>
  <si>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</si>
  <si>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</si>
  <si>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</si>
  <si>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</si>
  <si>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</si>
  <si>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</si>
  <si>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</si>
  <si>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</si>
  <si>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</si>
  <si>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</si>
  <si>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</si>
  <si>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</si>
  <si>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</si>
  <si>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</si>
  <si>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</si>
  <si>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</si>
  <si>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</si>
  <si>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</si>
  <si>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</si>
  <si>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</si>
  <si>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</si>
  <si>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</si>
  <si>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</si>
  <si>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</si>
  <si>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</si>
  <si>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</si>
  <si>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</si>
  <si>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</si>
  <si>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</si>
  <si>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</si>
  <si>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</si>
  <si>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</si>
  <si>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</si>
  <si>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</si>
  <si>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</si>
  <si>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</si>
  <si>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</si>
  <si>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</si>
  <si>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</si>
  <si>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</si>
  <si>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</si>
  <si>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</si>
  <si>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</si>
  <si>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</si>
  <si>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</si>
  <si>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</si>
  <si>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</si>
  <si>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</si>
  <si>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</si>
  <si>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</si>
  <si>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</si>
  <si>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</si>
  <si>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</si>
  <si>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</si>
  <si>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</si>
  <si>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</si>
  <si>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</si>
  <si>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</si>
  <si>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</si>
  <si>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</si>
  <si>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</si>
  <si>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</si>
  <si>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</si>
  <si>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</si>
  <si>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</si>
  <si>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</si>
  <si>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</si>
  <si>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</si>
  <si>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</si>
  <si>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</si>
  <si>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</si>
  <si>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</si>
  <si>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</si>
  <si>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</si>
  <si>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</si>
  <si>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</si>
  <si>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</si>
  <si>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</si>
  <si>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</si>
  <si>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</si>
  <si>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</si>
  <si>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</si>
  <si>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</si>
  <si>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</si>
  <si>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</si>
  <si>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</si>
  <si>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</si>
  <si>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</si>
  <si>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</si>
  <si>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</si>
  <si>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</si>
  <si>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</si>
  <si>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</si>
  <si>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</si>
  <si>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</si>
  <si>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</si>
  <si>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</si>
  <si>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</si>
  <si>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</si>
  <si>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</si>
  <si>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</si>
  <si>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</si>
  <si>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</si>
  <si>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</si>
  <si>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</si>
  <si>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</si>
  <si>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</si>
  <si>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</si>
  <si>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</si>
  <si>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</si>
  <si>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</si>
  <si>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</si>
  <si>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</si>
  <si>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</si>
  <si>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</si>
  <si>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</si>
  <si>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</si>
  <si>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</si>
  <si>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</si>
  <si>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</si>
  <si>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</si>
  <si>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</si>
  <si>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</si>
  <si>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</si>
  <si>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</si>
  <si>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</si>
  <si>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</si>
  <si>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</si>
  <si>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</si>
  <si>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</si>
  <si>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</si>
  <si>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</si>
  <si>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</si>
  <si>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</si>
  <si>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</si>
  <si>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</si>
  <si>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</si>
  <si>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</si>
  <si>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</si>
  <si>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</si>
  <si>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</si>
  <si>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</si>
  <si>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</si>
  <si>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</si>
  <si>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</si>
  <si>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</si>
  <si>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</si>
  <si>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</si>
  <si>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</si>
  <si>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</si>
  <si>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</si>
  <si>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</si>
  <si>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</si>
  <si>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</si>
  <si>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</si>
  <si>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</si>
  <si>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</si>
  <si>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</si>
  <si>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</si>
  <si>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</si>
  <si>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</si>
  <si>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</si>
  <si>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</si>
  <si>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</si>
  <si>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</si>
  <si>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</si>
  <si>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</si>
  <si>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</si>
  <si>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</si>
  <si>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</si>
  <si>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</si>
  <si>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</si>
  <si>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</si>
  <si>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</si>
  <si>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</si>
  <si>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</si>
  <si>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</si>
  <si>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</si>
  <si>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</si>
  <si>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</si>
  <si>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</si>
  <si>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</si>
  <si>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</si>
  <si>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</si>
  <si>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</si>
  <si>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</si>
  <si>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</si>
  <si>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</si>
  <si>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</si>
  <si>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</si>
  <si>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</si>
  <si>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</si>
  <si>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</si>
  <si>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</si>
  <si>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</si>
  <si>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</si>
  <si>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</si>
  <si>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</si>
  <si>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</si>
  <si>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</si>
  <si>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</si>
  <si>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</si>
  <si>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</si>
  <si>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</si>
  <si>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</si>
  <si>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</si>
  <si>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</si>
  <si>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</si>
  <si>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</si>
  <si>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</si>
  <si>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</si>
  <si>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</si>
  <si>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</si>
  <si>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</si>
  <si>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</si>
  <si>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</si>
  <si>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</si>
  <si>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</si>
  <si>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</si>
  <si>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</si>
  <si>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</si>
  <si>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</si>
  <si>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</si>
  <si>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</si>
  <si>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</si>
  <si>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</si>
  <si>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</si>
  <si>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</si>
  <si>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</si>
  <si>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</si>
  <si>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</si>
  <si>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</si>
  <si>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</si>
  <si>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</si>
  <si>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</si>
  <si>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</si>
  <si>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</si>
  <si>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</si>
  <si>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</si>
  <si>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</si>
  <si>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</si>
  <si>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</si>
  <si>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</si>
  <si>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</si>
  <si>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</si>
  <si>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</si>
  <si>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</si>
  <si>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</si>
  <si>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</si>
  <si>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</si>
  <si>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</si>
  <si>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</si>
  <si>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</si>
  <si>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</si>
  <si>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</si>
  <si>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</si>
  <si>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</si>
  <si>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</si>
  <si>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</si>
  <si>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</si>
  <si>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</si>
  <si>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01.12.2022</t>
  </si>
  <si>
    <t>31.12.2023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</si>
  <si>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</si>
  <si>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</si>
  <si>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</si>
  <si>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</si>
  <si>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</si>
  <si>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</si>
  <si>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</si>
  <si>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</si>
  <si>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</si>
  <si>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</si>
  <si>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</si>
  <si>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</si>
  <si>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</si>
  <si>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</si>
  <si>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</si>
  <si>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</si>
  <si>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</si>
  <si>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</si>
  <si>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</si>
  <si>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</si>
  <si>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</si>
  <si>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</si>
  <si>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</si>
  <si>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</si>
  <si>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</si>
  <si>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</si>
  <si>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</si>
  <si>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</si>
  <si>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</si>
  <si>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</si>
  <si>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</si>
  <si>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</si>
  <si>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</si>
  <si>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</si>
  <si>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</si>
  <si>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</si>
  <si>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</si>
  <si>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</si>
  <si>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</si>
  <si>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</si>
  <si>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</si>
  <si>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</si>
  <si>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</si>
  <si>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</si>
  <si>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</si>
  <si>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</si>
  <si>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</si>
  <si>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</si>
  <si>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</si>
  <si>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</si>
  <si>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</si>
  <si>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</si>
  <si>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</si>
  <si>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</si>
  <si>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</si>
  <si>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</si>
  <si>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</si>
  <si>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</si>
  <si>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</si>
  <si>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</si>
  <si>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</si>
  <si>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</si>
  <si>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</si>
  <si>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</si>
  <si>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</si>
  <si>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</si>
  <si>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</si>
  <si>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</si>
  <si>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</si>
  <si>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</si>
  <si>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</si>
  <si>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</si>
  <si>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</si>
  <si>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</si>
  <si>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</si>
  <si>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</si>
  <si>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</si>
  <si>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</si>
  <si>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</si>
  <si>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</si>
  <si>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</si>
  <si>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</si>
  <si>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</si>
  <si>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</si>
  <si>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</si>
  <si>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</si>
  <si>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</si>
  <si>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</si>
  <si>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</si>
  <si>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</si>
  <si>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</si>
  <si>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</si>
  <si>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</si>
  <si>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</si>
  <si>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</si>
  <si>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</si>
  <si>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</si>
  <si>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</si>
  <si>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</si>
  <si>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</si>
  <si>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</si>
  <si>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</si>
  <si>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</si>
  <si>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</si>
  <si>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</si>
  <si>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</si>
  <si>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</si>
  <si>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</si>
  <si>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</si>
  <si>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</si>
  <si>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</si>
  <si>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</si>
  <si>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</si>
  <si>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</si>
  <si>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</si>
  <si>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</si>
  <si>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</si>
  <si>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</si>
  <si>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</si>
  <si>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</si>
  <si>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</si>
  <si>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</si>
  <si>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</si>
  <si>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</si>
  <si>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</si>
  <si>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</si>
  <si>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</si>
  <si>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</si>
  <si>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</si>
  <si>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</si>
  <si>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</si>
  <si>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</si>
  <si>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</si>
  <si>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</si>
  <si>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</si>
  <si>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</si>
  <si>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</si>
  <si>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</si>
  <si>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</si>
  <si>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</si>
  <si>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</si>
  <si>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</si>
  <si>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</si>
  <si>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</si>
  <si>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</si>
  <si>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</si>
  <si>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</si>
  <si>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</si>
  <si>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</si>
  <si>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</si>
  <si>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</si>
  <si>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</si>
  <si>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</si>
  <si>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</si>
  <si>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</si>
  <si>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</si>
  <si>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</si>
  <si>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</si>
  <si>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</si>
  <si>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</si>
  <si>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</si>
  <si>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</si>
  <si>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</si>
  <si>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</si>
  <si>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</si>
  <si>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</si>
  <si>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</si>
  <si>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</si>
  <si>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</si>
  <si>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</si>
  <si>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</si>
  <si>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</si>
  <si>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</si>
  <si>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</si>
  <si>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</si>
  <si>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</si>
  <si>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</si>
  <si>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</si>
  <si>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</si>
  <si>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</si>
  <si>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</si>
  <si>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</si>
  <si>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</si>
  <si>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</si>
  <si>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</si>
  <si>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</si>
  <si>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</si>
  <si>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</si>
  <si>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</si>
  <si>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</si>
  <si>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</si>
  <si>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</si>
  <si>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</si>
  <si>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</si>
  <si>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</si>
  <si>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</si>
  <si>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</si>
  <si>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</si>
  <si>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</si>
  <si>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</si>
  <si>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</si>
  <si>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</si>
  <si>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</si>
  <si>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</si>
  <si>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</si>
  <si>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</si>
  <si>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</si>
  <si>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</si>
  <si>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</si>
  <si>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</si>
  <si>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</si>
  <si>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</si>
  <si>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</si>
  <si>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</si>
  <si>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</si>
  <si>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</si>
  <si>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</si>
  <si>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</si>
  <si>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</si>
  <si>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</si>
  <si>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</si>
  <si>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</si>
  <si>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</si>
  <si>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</si>
  <si>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</si>
  <si>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</si>
  <si>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</si>
  <si>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</si>
  <si>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</si>
  <si>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</si>
  <si>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</si>
  <si>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</si>
  <si>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</si>
  <si>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</si>
  <si>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</si>
  <si>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</si>
  <si>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</si>
  <si>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</si>
  <si>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</si>
  <si>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</si>
  <si>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</si>
  <si>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</si>
  <si>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</si>
  <si>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</si>
  <si>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</si>
  <si>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</si>
  <si>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</si>
  <si>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</si>
  <si>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</si>
  <si>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</si>
  <si>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</si>
  <si>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</si>
  <si>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</si>
  <si>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</si>
  <si>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</si>
  <si>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</si>
  <si>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</si>
  <si>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</si>
  <si>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</si>
  <si>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</si>
  <si>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</si>
  <si>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</si>
  <si>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</si>
  <si>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</si>
  <si>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</si>
  <si>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</si>
  <si>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</si>
  <si>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</si>
  <si>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</si>
  <si>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</si>
  <si>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</si>
  <si>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</si>
  <si>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</si>
  <si>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</si>
  <si>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</si>
  <si>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</si>
  <si>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</si>
  <si>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</si>
  <si>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</si>
  <si>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</si>
  <si>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</si>
  <si>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</si>
  <si>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</si>
  <si>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</si>
  <si>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</si>
  <si>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</si>
  <si>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</si>
  <si>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</si>
  <si>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</si>
  <si>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</si>
  <si>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</si>
  <si>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</si>
  <si>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</si>
  <si>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</si>
  <si>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</si>
  <si>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</si>
  <si>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</si>
  <si>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</si>
  <si>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</si>
  <si>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</si>
  <si>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</si>
  <si>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</si>
  <si>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</si>
  <si>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</si>
  <si>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</si>
  <si>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</si>
  <si>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</si>
  <si>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</si>
  <si>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</si>
  <si>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</si>
  <si>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</si>
  <si>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</si>
  <si>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</si>
  <si>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</si>
  <si>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</si>
  <si>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</si>
  <si>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</si>
  <si>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</si>
  <si>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</si>
  <si>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</si>
  <si>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</si>
  <si>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</si>
  <si>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</si>
  <si>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</si>
  <si>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</si>
  <si>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</si>
  <si>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</si>
  <si>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</si>
  <si>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</si>
  <si>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</si>
  <si>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</si>
  <si>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</si>
  <si>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</si>
  <si>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</si>
  <si>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</si>
  <si>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</si>
  <si>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</si>
  <si>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</si>
  <si>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</si>
  <si>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</si>
  <si>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</si>
  <si>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</si>
  <si>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</si>
  <si>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</si>
  <si>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</si>
  <si>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</si>
  <si>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</si>
  <si>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</si>
  <si>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</si>
  <si>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</si>
  <si>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</si>
  <si>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</si>
  <si>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</si>
  <si>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</si>
  <si>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</si>
  <si>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</si>
  <si>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</si>
  <si>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</si>
  <si>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</si>
  <si>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</si>
  <si>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</si>
  <si>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</si>
  <si>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</si>
  <si>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</si>
  <si>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</si>
  <si>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</si>
  <si>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</si>
  <si>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</si>
  <si>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</si>
  <si>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</si>
  <si>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</si>
  <si>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</si>
  <si>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</si>
  <si>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</si>
  <si>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</si>
  <si>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</si>
  <si>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</si>
  <si>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</si>
  <si>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</si>
  <si>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</si>
  <si>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</si>
  <si>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</si>
  <si>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</si>
  <si>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</si>
  <si>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</si>
  <si>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</si>
  <si>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</si>
  <si>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</si>
  <si>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</si>
  <si>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</si>
  <si>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</si>
  <si>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</si>
  <si>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</si>
  <si>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</si>
  <si>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</si>
  <si>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</si>
  <si>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</si>
  <si>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</si>
  <si>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</si>
  <si>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</si>
  <si>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</si>
  <si>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</si>
  <si>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</si>
  <si>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</si>
  <si>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</si>
  <si>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</si>
  <si>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</si>
  <si>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</si>
  <si>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</si>
  <si>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</si>
  <si>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</si>
  <si>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</si>
  <si>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</si>
  <si>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</si>
  <si>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</si>
  <si>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</si>
  <si>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</si>
  <si>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</si>
  <si>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</si>
  <si>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</si>
  <si>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</si>
  <si>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</si>
  <si>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</si>
  <si>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</si>
  <si>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</si>
  <si>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</si>
  <si>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</si>
  <si>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</si>
  <si>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</si>
  <si>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</si>
  <si>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</si>
  <si>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</si>
  <si>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</si>
  <si>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</si>
  <si>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</si>
  <si>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</si>
  <si>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</si>
  <si>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</si>
  <si>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</si>
  <si>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</si>
  <si>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</si>
  <si>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</si>
  <si>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</si>
  <si>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</si>
  <si>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</si>
  <si>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</si>
  <si>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</si>
  <si>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</si>
  <si>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</si>
  <si>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</si>
  <si>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</si>
  <si>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</si>
  <si>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</si>
  <si>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</si>
  <si>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</si>
  <si>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</si>
  <si>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</si>
  <si>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</si>
  <si>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</si>
  <si>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</si>
  <si>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</si>
  <si>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</si>
  <si>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</si>
  <si>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</si>
  <si>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</si>
  <si>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</si>
  <si>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</si>
  <si>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</si>
  <si>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</si>
  <si>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</si>
  <si>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</si>
  <si>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</si>
  <si>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</si>
  <si>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</si>
  <si>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</si>
  <si>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</si>
  <si>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</si>
  <si>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</si>
  <si>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</si>
  <si>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</si>
  <si>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</si>
  <si>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</si>
  <si>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</si>
  <si>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</si>
  <si>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</si>
  <si>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</si>
  <si>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</si>
  <si>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</si>
  <si>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</si>
  <si>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</si>
  <si>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</si>
  <si>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</si>
  <si>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</si>
  <si>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</si>
  <si>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</si>
  <si>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</si>
  <si>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</si>
  <si>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</si>
  <si>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</si>
  <si>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</si>
  <si>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</si>
  <si>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</si>
  <si>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</si>
  <si>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</si>
  <si>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</si>
  <si>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</si>
  <si>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</si>
  <si>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</si>
  <si>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</si>
  <si>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</si>
  <si>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</si>
  <si>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</si>
  <si>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</si>
  <si>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</si>
  <si>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</si>
  <si>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</si>
  <si>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</si>
  <si>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</si>
  <si>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</si>
  <si>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</si>
  <si>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</si>
  <si>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</si>
  <si>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</si>
  <si>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</si>
  <si>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</si>
  <si>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</si>
  <si>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</si>
  <si>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</si>
  <si>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</si>
  <si>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</si>
  <si>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</si>
  <si>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</si>
  <si>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</si>
  <si>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</si>
  <si>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</si>
  <si>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</si>
  <si>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</si>
  <si>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</si>
  <si>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</si>
  <si>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</si>
  <si>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</si>
  <si>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</si>
  <si>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</si>
  <si>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</si>
  <si>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</si>
  <si>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</si>
  <si>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</si>
  <si>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</si>
  <si>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</si>
  <si>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</si>
  <si>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</si>
  <si>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</si>
  <si>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</si>
  <si>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</si>
  <si>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</si>
  <si>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</si>
  <si>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</si>
  <si>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</si>
  <si>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</si>
  <si>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</si>
  <si>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</si>
  <si>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</si>
  <si>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</si>
  <si>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</si>
  <si>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</si>
  <si>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</si>
  <si>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</si>
  <si>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</si>
  <si>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</si>
  <si>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</si>
  <si>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</si>
  <si>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</si>
  <si>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</si>
  <si>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</si>
  <si>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</si>
  <si>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</si>
  <si>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</si>
  <si>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</si>
  <si>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</si>
  <si>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</si>
  <si>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</si>
  <si>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</si>
  <si>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</si>
  <si>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</si>
  <si>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</si>
  <si>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</si>
  <si>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</si>
  <si>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</si>
  <si>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</si>
  <si>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</si>
  <si>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</si>
  <si>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</si>
  <si>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</si>
  <si>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</si>
  <si>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</si>
  <si>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</si>
  <si>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</si>
  <si>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</si>
  <si>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</si>
  <si>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</si>
  <si>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</si>
  <si>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</si>
  <si>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</si>
  <si>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</si>
  <si>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</si>
  <si>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</si>
  <si>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</si>
  <si>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</si>
  <si>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</si>
  <si>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</si>
  <si>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</si>
  <si>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</si>
  <si>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</si>
  <si>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</si>
  <si>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</si>
  <si>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</si>
  <si>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</si>
  <si>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</si>
  <si>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</si>
  <si>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</si>
  <si>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</si>
  <si>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</si>
  <si>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</si>
  <si>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</si>
  <si>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</si>
  <si>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</si>
  <si>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</si>
  <si>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</si>
  <si>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</si>
  <si>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</si>
  <si>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</si>
  <si>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</si>
  <si>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</si>
  <si>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</si>
  <si>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</si>
  <si>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</si>
  <si>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</si>
  <si>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</si>
  <si>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</si>
  <si>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</si>
  <si>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</si>
  <si>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</si>
  <si>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</si>
  <si>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</si>
  <si>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</si>
  <si>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</si>
  <si>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</si>
  <si>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</si>
  <si>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</si>
  <si>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</si>
  <si>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</si>
  <si>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</si>
  <si>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</si>
  <si>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</si>
  <si>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</si>
  <si>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</si>
  <si>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</si>
  <si>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</si>
  <si>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</si>
  <si>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</si>
  <si>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</si>
  <si>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</si>
  <si>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</si>
  <si>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</si>
  <si>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</si>
  <si>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</si>
  <si>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</si>
  <si>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</si>
  <si>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</si>
  <si>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</si>
  <si>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</si>
  <si>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</si>
  <si>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</si>
  <si>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</si>
  <si>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</si>
  <si>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</si>
  <si>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</si>
  <si>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</si>
  <si>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</si>
  <si>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</si>
  <si>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</si>
  <si>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</si>
  <si>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</si>
  <si>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</si>
  <si>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</si>
  <si>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</si>
  <si>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</si>
  <si>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</si>
  <si>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</si>
  <si>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</si>
  <si>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</si>
  <si>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</si>
  <si>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</si>
  <si>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</si>
  <si>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</si>
  <si>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</si>
  <si>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</si>
  <si>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</si>
  <si>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</si>
  <si>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</si>
  <si>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</si>
  <si>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</si>
  <si>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</si>
  <si>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</si>
  <si>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</si>
  <si>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</si>
  <si>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</si>
  <si>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</si>
  <si>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</si>
  <si>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</si>
  <si>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</si>
  <si>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</si>
  <si>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</si>
  <si>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</si>
  <si>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</si>
  <si>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</si>
  <si>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</si>
  <si>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</si>
  <si>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</si>
  <si>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</si>
  <si>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</si>
  <si>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</si>
  <si>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</si>
  <si>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</si>
  <si>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</si>
  <si>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</si>
  <si>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</si>
  <si>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</si>
  <si>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</si>
  <si>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</si>
  <si>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</si>
  <si>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</si>
  <si>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</si>
  <si>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</si>
  <si>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</si>
  <si>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</si>
  <si>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</si>
  <si>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</si>
  <si>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</si>
  <si>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</si>
  <si>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</si>
  <si>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</si>
  <si>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</si>
  <si>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</si>
  <si>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</si>
  <si>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</si>
  <si>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</si>
  <si>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</si>
  <si>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</si>
  <si>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</si>
  <si>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</si>
  <si>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</si>
  <si>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</si>
  <si>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</si>
  <si>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</si>
  <si>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</si>
  <si>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</si>
  <si>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</si>
  <si>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</si>
  <si>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</si>
  <si>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</si>
  <si>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</si>
  <si>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</si>
  <si>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</si>
  <si>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</si>
  <si>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</si>
  <si>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</si>
  <si>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</si>
  <si>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</si>
  <si>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</si>
  <si>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</si>
  <si>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</si>
  <si>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</si>
  <si>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</si>
  <si>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</si>
  <si>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</si>
  <si>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</si>
  <si>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</si>
  <si>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</si>
  <si>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</si>
  <si>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</si>
  <si>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</si>
  <si>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</si>
  <si>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</si>
  <si>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</si>
  <si>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</si>
  <si>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</si>
  <si>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</si>
  <si>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</si>
  <si>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</si>
  <si>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</si>
  <si>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</si>
  <si>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</si>
  <si>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</si>
  <si>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</si>
  <si>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</si>
  <si>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</si>
  <si>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</si>
  <si>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</si>
  <si>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</si>
  <si>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</si>
  <si>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</si>
  <si>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</si>
  <si>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</si>
  <si>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</si>
  <si>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</si>
  <si>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</si>
  <si>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</si>
  <si>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</si>
  <si>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</si>
  <si>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</si>
  <si>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</si>
  <si>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</si>
  <si>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</si>
  <si>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</si>
  <si>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</si>
  <si>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</si>
  <si>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</si>
  <si>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</si>
  <si>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</si>
  <si>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</si>
  <si>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</si>
  <si>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</si>
  <si>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</si>
  <si>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</si>
  <si>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</si>
  <si>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</si>
  <si>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</si>
  <si>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</si>
  <si>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</si>
  <si>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</si>
  <si>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</si>
  <si>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</si>
  <si>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</si>
  <si>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</si>
  <si>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</si>
  <si>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</si>
  <si>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</si>
  <si>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</si>
  <si>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</si>
  <si>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</si>
  <si>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</si>
  <si>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</si>
  <si>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</si>
  <si>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</si>
  <si>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</si>
  <si>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</si>
  <si>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</si>
  <si>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</si>
  <si>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</si>
  <si>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</si>
  <si>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</si>
  <si>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</si>
  <si>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</si>
  <si>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</si>
  <si>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</si>
  <si>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</si>
  <si>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</si>
  <si>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</si>
  <si>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</si>
  <si>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</si>
  <si>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</si>
  <si>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</si>
  <si>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</si>
  <si>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</si>
  <si>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</si>
  <si>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</si>
  <si>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</si>
  <si>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</si>
  <si>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</si>
  <si>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</si>
  <si>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</si>
  <si>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</si>
  <si>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</si>
  <si>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</si>
  <si>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</si>
  <si>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</si>
  <si>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</si>
  <si>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</si>
  <si>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</si>
  <si>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</si>
  <si>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</si>
  <si>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</si>
  <si>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</si>
  <si>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</si>
  <si>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</si>
  <si>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</si>
  <si>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</si>
  <si>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</si>
  <si>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</si>
  <si>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</si>
  <si>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</si>
  <si>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</si>
  <si>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</si>
  <si>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</si>
  <si>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</si>
  <si>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</si>
  <si>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</si>
  <si>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</si>
  <si>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</si>
  <si>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</si>
  <si>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</si>
  <si>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</si>
  <si>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</si>
  <si>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</si>
  <si>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</si>
  <si>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</si>
  <si>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</si>
  <si>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</si>
  <si>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</si>
  <si>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</si>
  <si>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</si>
  <si>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</si>
  <si>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</si>
  <si>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</si>
  <si>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</si>
  <si>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</si>
  <si>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</si>
  <si>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</si>
  <si>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</si>
  <si>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</si>
  <si>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</si>
  <si>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</si>
  <si>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</si>
  <si>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</si>
  <si>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</si>
  <si>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</si>
  <si>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</si>
  <si>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</si>
  <si>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</si>
  <si>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</si>
  <si>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</si>
  <si>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</si>
  <si>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</si>
  <si>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</si>
  <si>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</si>
  <si>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</si>
  <si>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</si>
  <si>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</si>
  <si>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</si>
  <si>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</si>
  <si>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</si>
  <si>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</si>
  <si>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</si>
  <si>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</si>
  <si>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</si>
  <si>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</si>
  <si>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</si>
  <si>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</si>
  <si>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</si>
  <si>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</si>
  <si>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</si>
  <si>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</si>
  <si>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</si>
  <si>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</si>
  <si>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</si>
  <si>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</si>
  <si>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</si>
  <si>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</si>
  <si>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</si>
  <si>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</si>
  <si>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</si>
  <si>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</si>
  <si>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</si>
  <si>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</si>
  <si>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</si>
  <si>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</si>
  <si>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</si>
  <si>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</si>
  <si>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</si>
  <si>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</si>
  <si>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</si>
  <si>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</si>
  <si>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</si>
  <si>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</si>
  <si>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</si>
  <si>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</si>
  <si>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</si>
  <si>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</si>
  <si>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</si>
  <si>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</si>
  <si>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</si>
  <si>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</si>
  <si>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</si>
  <si>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</si>
  <si>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</si>
  <si>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</si>
  <si>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</si>
  <si>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</si>
  <si>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</si>
  <si>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</si>
  <si>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</si>
  <si>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</si>
  <si>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</si>
  <si>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</si>
  <si>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</si>
  <si>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</si>
  <si>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</si>
  <si>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</si>
  <si>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</si>
  <si>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</si>
  <si>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</si>
  <si>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</si>
  <si>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</si>
  <si>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</si>
  <si>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</si>
  <si>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</si>
  <si>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</si>
  <si>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</si>
  <si>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</si>
  <si>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</si>
  <si>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</si>
  <si>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</si>
  <si>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</si>
  <si>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</si>
  <si>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</si>
  <si>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</si>
  <si>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</si>
  <si>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</si>
  <si>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</si>
  <si>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</si>
  <si>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</si>
  <si>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</si>
  <si>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</si>
  <si>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</si>
  <si>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</si>
  <si>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</si>
  <si>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</si>
  <si>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</si>
  <si>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</si>
  <si>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</si>
  <si>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</si>
  <si>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</si>
  <si>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</si>
  <si>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</si>
  <si>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</si>
  <si>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</si>
  <si>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</si>
  <si>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</si>
  <si>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</si>
  <si>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</si>
  <si>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</si>
  <si>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</si>
  <si>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</si>
  <si>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</si>
  <si>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</si>
  <si>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</si>
  <si>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</si>
  <si>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</si>
  <si>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</si>
  <si>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</si>
  <si>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</si>
  <si>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</si>
  <si>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</si>
  <si>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</si>
  <si>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</si>
  <si>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</si>
  <si>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</si>
  <si>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</si>
  <si>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</si>
  <si>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</si>
  <si>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</si>
  <si>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</si>
  <si>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</si>
  <si>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</si>
  <si>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</si>
  <si>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</si>
  <si>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</si>
  <si>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</si>
  <si>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</si>
  <si>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</si>
  <si>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</si>
  <si>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</si>
  <si>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</si>
  <si>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</si>
  <si>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</si>
  <si>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</si>
  <si>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</si>
  <si>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</si>
  <si>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</si>
  <si>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</si>
  <si>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</si>
  <si>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</si>
  <si>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</si>
  <si>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</si>
  <si>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</si>
  <si>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</si>
  <si>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</si>
  <si>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</si>
  <si>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</si>
  <si>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</si>
  <si>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</si>
  <si>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</si>
  <si>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</si>
  <si>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</si>
  <si>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</si>
  <si>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</si>
  <si>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</si>
  <si>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</si>
  <si>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</si>
  <si>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</si>
  <si>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</si>
  <si>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</si>
  <si>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</si>
  <si>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</si>
  <si>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</si>
  <si>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</si>
  <si>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</si>
  <si>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</si>
  <si>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</si>
  <si>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</si>
  <si>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</si>
  <si>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</si>
  <si>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</si>
  <si>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</si>
  <si>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</si>
  <si>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</si>
  <si>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</si>
  <si>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</si>
  <si>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</si>
  <si>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</si>
  <si>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</si>
  <si>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</si>
  <si>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</si>
  <si>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</si>
  <si>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</si>
  <si>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</si>
  <si>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</si>
  <si>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</si>
  <si>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</si>
  <si>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</si>
  <si>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</si>
  <si>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</si>
  <si>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</si>
  <si>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</si>
  <si>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</si>
  <si>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</si>
  <si>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</si>
  <si>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</si>
  <si>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</si>
  <si>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</si>
  <si>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</si>
  <si>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</si>
  <si>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</si>
  <si>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</si>
  <si>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</si>
  <si>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</si>
  <si>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</si>
  <si>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</si>
  <si>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</si>
  <si>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</si>
  <si>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</si>
  <si>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</si>
  <si>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</si>
  <si>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</si>
  <si>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</si>
  <si>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</si>
  <si>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</si>
  <si>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</si>
  <si>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</si>
  <si>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</si>
  <si>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</si>
  <si>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</si>
  <si>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</si>
  <si>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</si>
  <si>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</si>
  <si>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</si>
  <si>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</si>
  <si>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</si>
  <si>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</si>
  <si>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</si>
  <si>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</si>
  <si>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</si>
  <si>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</si>
  <si>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</si>
  <si>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</si>
  <si>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</si>
  <si>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</si>
  <si>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</si>
  <si>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</si>
  <si>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</si>
  <si>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</si>
  <si>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</si>
  <si>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</si>
  <si>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</si>
  <si>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</si>
  <si>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</si>
  <si>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</si>
  <si>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</si>
  <si>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</si>
  <si>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</si>
  <si>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</si>
  <si>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</si>
  <si>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</si>
  <si>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</si>
  <si>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</si>
  <si>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</si>
  <si>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</si>
  <si>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</si>
  <si>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</si>
  <si>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</si>
  <si>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</si>
  <si>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</si>
  <si>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</si>
  <si>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</si>
  <si>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</si>
  <si>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</si>
  <si>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</si>
  <si>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</si>
  <si>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</si>
  <si>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</si>
  <si>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</si>
  <si>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</si>
  <si>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</si>
  <si>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</si>
  <si>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</si>
  <si>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</si>
  <si>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</si>
  <si>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</si>
  <si>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</si>
  <si>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</si>
  <si>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</si>
  <si>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</si>
  <si>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</si>
  <si>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</si>
  <si>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</si>
  <si>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</si>
  <si>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</si>
  <si>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</si>
  <si>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</si>
  <si>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</si>
  <si>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</si>
  <si>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</si>
  <si>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</si>
  <si>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</si>
  <si>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</si>
  <si>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</si>
  <si>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</si>
  <si>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</si>
  <si>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</si>
  <si>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</si>
  <si>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</si>
  <si>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</si>
  <si>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</si>
  <si>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</si>
  <si>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</si>
  <si>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</si>
  <si>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</si>
  <si>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</si>
  <si>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</si>
  <si>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</si>
  <si>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</si>
  <si>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</si>
  <si>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</si>
  <si>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</si>
  <si>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</si>
  <si>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</si>
  <si>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</si>
  <si>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</si>
  <si>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</si>
  <si>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</si>
  <si>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</si>
  <si>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</si>
  <si>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</si>
  <si>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</si>
  <si>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</si>
  <si>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</si>
  <si>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</si>
  <si>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</si>
  <si>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</si>
  <si>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</si>
  <si>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</si>
  <si>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</si>
  <si>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</si>
  <si>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</si>
  <si>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</si>
  <si>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</si>
  <si>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</si>
  <si>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</si>
  <si>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</si>
  <si>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</si>
  <si>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</si>
  <si>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</si>
  <si>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</si>
  <si>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</si>
  <si>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</si>
  <si>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</si>
  <si>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</si>
  <si>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</si>
  <si>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</si>
  <si>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</si>
  <si>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</si>
  <si>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</si>
  <si>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</si>
  <si>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</si>
  <si>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</si>
  <si>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</si>
  <si>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</si>
  <si>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</si>
  <si>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</si>
  <si>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</si>
  <si>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</si>
  <si>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</si>
  <si>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</si>
  <si>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</si>
  <si>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</si>
  <si>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</si>
  <si>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</si>
  <si>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</si>
  <si>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</si>
  <si>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</si>
  <si>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</si>
  <si>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</si>
  <si>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</si>
  <si>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</si>
  <si>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</si>
  <si>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</si>
  <si>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</si>
  <si>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</si>
  <si>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</si>
  <si>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</si>
  <si>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</si>
  <si>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</si>
  <si>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</si>
  <si>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</si>
  <si>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</si>
  <si>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</si>
  <si>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</si>
  <si>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</si>
  <si>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</si>
  <si>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</si>
  <si>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</si>
  <si>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</si>
  <si>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</si>
  <si>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</si>
  <si>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</si>
  <si>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</si>
  <si>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</si>
  <si>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</si>
  <si>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</si>
  <si>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</si>
  <si>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</si>
  <si>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</si>
  <si>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</si>
  <si>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</si>
  <si>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</si>
  <si>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</si>
  <si>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</si>
  <si>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</si>
  <si>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</si>
  <si>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</si>
  <si>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</si>
  <si>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</si>
  <si>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</si>
  <si>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</si>
  <si>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</si>
  <si>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</si>
  <si>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</si>
  <si>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</si>
  <si>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</si>
  <si>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</si>
  <si>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</si>
  <si>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</si>
  <si>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</si>
  <si>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</si>
  <si>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</si>
  <si>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</si>
  <si>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</si>
  <si>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</si>
  <si>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</si>
  <si>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</si>
  <si>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</si>
  <si>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</si>
  <si>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</si>
  <si>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</si>
  <si>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</si>
  <si>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</si>
  <si>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</si>
  <si>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</si>
  <si>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</si>
  <si>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</si>
  <si>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</si>
  <si>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</si>
  <si>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</si>
  <si>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</si>
  <si>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</si>
  <si>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</si>
  <si>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</si>
  <si>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</si>
  <si>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</si>
  <si>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</si>
  <si>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</si>
  <si>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</si>
  <si>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</si>
  <si>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</si>
  <si>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</si>
  <si>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</si>
  <si>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</si>
  <si>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</si>
  <si>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</si>
  <si>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</si>
  <si>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</si>
  <si>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</si>
  <si>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</si>
  <si>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</si>
  <si>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</si>
  <si>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</si>
  <si>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</si>
  <si>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</si>
  <si>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</si>
  <si>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</si>
  <si>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</si>
  <si>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</si>
  <si>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</si>
  <si>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</si>
  <si>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</si>
  <si>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</si>
  <si>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</si>
  <si>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</si>
  <si>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</si>
  <si>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</si>
  <si>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</si>
  <si>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</si>
  <si>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</si>
  <si>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</si>
  <si>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</si>
  <si>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</si>
  <si>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</si>
  <si>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</si>
  <si>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</si>
  <si>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</si>
  <si>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</si>
  <si>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</si>
  <si>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</si>
  <si>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</si>
  <si>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</si>
  <si>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</si>
  <si>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</si>
  <si>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</si>
  <si>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</si>
  <si>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</si>
  <si>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</si>
  <si>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</si>
  <si>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</si>
  <si>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</si>
  <si>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</si>
  <si>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</si>
  <si>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</si>
  <si>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</si>
  <si>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</si>
  <si>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</si>
  <si>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</si>
  <si>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</si>
  <si>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</si>
  <si>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</si>
  <si>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</si>
  <si>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</si>
  <si>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</si>
  <si>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</si>
  <si>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</si>
  <si>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</si>
  <si>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</si>
  <si>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</si>
  <si>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</si>
  <si>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</si>
  <si>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</si>
  <si>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</si>
  <si>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</si>
  <si>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</si>
  <si>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</si>
  <si>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</si>
  <si>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</si>
  <si>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</si>
  <si>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</si>
  <si>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</si>
  <si>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</si>
  <si>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</si>
  <si>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</si>
  <si>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</si>
  <si>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</si>
  <si>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28.11.2022</t>
  </si>
  <si>
    <t>102/34</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</si>
  <si>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</si>
  <si>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</si>
  <si>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</si>
  <si>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</si>
  <si>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</si>
  <si>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</si>
  <si>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</si>
  <si>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</si>
  <si>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"АЛВИТ И К.")</t>
  </si>
  <si>
    <t>13.2</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</si>
  <si>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"АЛВИТ И К.")</t>
  </si>
  <si>
    <t>Зона теплоснабжения №01</t>
  </si>
  <si>
    <t>31.12.2022</t>
  </si>
  <si>
    <t>01.01.2023</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</si>
  <si>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</si>
  <si>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</si>
  <si>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</si>
  <si>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</si>
  <si>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</si>
  <si>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</si>
  <si>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</si>
  <si>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454091, г. Челябинск, ул. Энгельса, 3</t>
  </si>
  <si>
    <t>5.1.2</t>
  </si>
  <si>
    <t>5.1.3</t>
  </si>
  <si>
    <t xml:space="preserve"> +7 (351) 246-57-16</t>
  </si>
  <si>
    <t xml:space="preserve"> +7 (351) 246-75-11</t>
  </si>
  <si>
    <t xml:space="preserve"> +7 (351) 246-56-78</t>
  </si>
  <si>
    <t>c 08:00 до 17:00</t>
  </si>
  <si>
    <t>пн-пт:</t>
  </si>
  <si>
    <t>пн-пт:: c 08:00 до 17:00</t>
  </si>
  <si>
    <t>Информация о регламенте подключения (тех.присоединения) к системе теплоснабжения</t>
  </si>
  <si>
    <t>На листе "Форма 4.2.1|Т-ТЭ| потр" в строках 24 и 35  тарифы указаны с учетом НДС</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</si>
  <si>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</si>
  <si>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</si>
  <si>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</si>
  <si>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</si>
  <si>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</si>
  <si>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</si>
  <si>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</si>
  <si>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</si>
  <si>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</si>
  <si>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</si>
  <si>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</si>
  <si>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</si>
  <si>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</si>
  <si>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</si>
  <si>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</si>
  <si>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</si>
  <si>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</si>
  <si>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</si>
  <si>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</si>
  <si>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</si>
  <si>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</si>
  <si>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</si>
  <si>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</si>
  <si>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</si>
  <si>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</si>
  <si>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31664292</t>
  </si>
  <si>
    <t>ООО "ТЕПЛОТЭК"</t>
  </si>
  <si>
    <t>7415111712</t>
  </si>
  <si>
    <t>01-01-2023 00:00:00</t>
  </si>
  <si>
    <t>31648722</t>
  </si>
  <si>
    <t>ООО "Тепло-Инвест"</t>
  </si>
  <si>
    <t>7404047670</t>
  </si>
  <si>
    <t>16-02-2021 00:00:00</t>
  </si>
  <si>
    <t>09-08-2023 00:00:00</t>
  </si>
  <si>
    <t>31715607</t>
  </si>
  <si>
    <t>ООО "Теплоснабжающее предприятие Чебаркуль"</t>
  </si>
  <si>
    <t>7415112434</t>
  </si>
  <si>
    <t>31605001</t>
  </si>
  <si>
    <t>ООО "Тимирязевское ЖКХ"</t>
  </si>
  <si>
    <t>7415109128</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</si>
  <si>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</si>
  <si>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</si>
  <si>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</si>
  <si>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</si>
  <si>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</si>
  <si>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</si>
  <si>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</si>
  <si>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</si>
  <si>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</si>
  <si>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</si>
  <si>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</si>
  <si>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</si>
  <si>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</si>
  <si>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</si>
  <si>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</si>
  <si>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</si>
  <si>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</si>
  <si>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</si>
  <si>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</si>
  <si>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</si>
  <si>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</si>
  <si>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</si>
  <si>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</si>
  <si>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</si>
  <si>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</si>
  <si>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</si>
  <si>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</si>
  <si>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</si>
  <si>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</si>
  <si>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</si>
  <si>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</si>
  <si>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</si>
  <si>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</si>
  <si>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</si>
  <si>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</si>
  <si>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</si>
  <si>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</si>
  <si>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</si>
  <si>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16:52:20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</si>
</sst>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9" borderId="5" xfId="30" applyFont="1" applyFill="1" applyBorder="1" applyAlignment="1" applyProtection="1">
      <alignment horizontal="left" vertical="center" wrapText="1" indent="2"/>
      <protection locked="0"/>
    </xf>
    <xf numFmtId="0" fontId="0" fillId="9" borderId="5" xfId="30" applyFont="1" applyFill="1" applyBorder="1" applyAlignment="1" applyProtection="1">
      <alignment horizontal="left" vertical="center" wrapText="1" indent="1"/>
      <protection locked="0"/>
    </xf>
    <xf numFmtId="0" fontId="0" fillId="9" borderId="5" xfId="30"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49" fontId="0" fillId="8" borderId="5" xfId="0" applyFill="1" applyBorder="1" applyProtection="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34</xdr:row>
      <xdr:rowOff>0</xdr:rowOff>
    </xdr:from>
    <xdr:to>
      <xdr:col>28</xdr:col>
      <xdr:colOff>228600</xdr:colOff>
      <xdr:row>34</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12763500" y="96869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9" t="s">
        <v>631</v>
      </c>
      <c r="M5" s="1229"/>
      <c r="N5" s="1229"/>
      <c r="O5" s="1229"/>
      <c r="P5" s="1229"/>
      <c r="Q5" s="1229"/>
      <c r="R5" s="1229"/>
      <c r="S5" s="1229"/>
      <c r="T5" s="1229"/>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35" t="str">
        <f>IF(datePr_ch="",IF(datePr="","",datePr),datePr_ch)</f>
        <v>28.11.2022</v>
      </c>
      <c r="P8" s="1235"/>
      <c r="Q8" s="1235"/>
      <c r="R8" s="1235"/>
      <c r="S8" s="1235"/>
      <c r="T8" s="1235"/>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35" t="str">
        <f>IF(numberPr_ch="",IF(numberPr="","",numberPr),numberPr_ch)</f>
        <v>102/34</v>
      </c>
      <c r="P9" s="1235"/>
      <c r="Q9" s="1235"/>
      <c r="R9" s="1235"/>
      <c r="S9" s="1235"/>
      <c r="T9" s="1235"/>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584"/>
      <c r="V10" s="584"/>
      <c r="W10" s="521"/>
      <c r="X10" s="592"/>
      <c r="Y10" s="592"/>
      <c r="Z10" s="592"/>
      <c r="AA10" s="592"/>
      <c r="AB10" s="592"/>
      <c r="AC10" s="592"/>
    </row>
    <row r="11" spans="1:29"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c r="AC11" s="592"/>
    </row>
    <row r="12" spans="1:29">
      <c r="J12" s="531"/>
      <c r="K12" s="531"/>
      <c r="L12" s="526"/>
      <c r="M12" s="526"/>
      <c r="N12" s="504"/>
      <c r="O12" s="1236"/>
      <c r="P12" s="1236"/>
      <c r="Q12" s="1236"/>
      <c r="R12" s="1236"/>
      <c r="S12" s="1236"/>
      <c r="T12" s="1236"/>
      <c r="U12" s="1236"/>
    </row>
    <row r="13" spans="1:29">
      <c r="J13" s="531"/>
      <c r="K13" s="531"/>
      <c r="L13" s="1157" t="s">
        <v>454</v>
      </c>
      <c r="M13" s="1157"/>
      <c r="N13" s="1157"/>
      <c r="O13" s="1157"/>
      <c r="P13" s="1157"/>
      <c r="Q13" s="1157"/>
      <c r="R13" s="1157"/>
      <c r="S13" s="1157"/>
      <c r="T13" s="1157"/>
      <c r="U13" s="1157"/>
      <c r="V13" s="1157"/>
      <c r="W13" s="1157" t="s">
        <v>455</v>
      </c>
    </row>
    <row r="14" spans="1:29" ht="14.25" customHeight="1">
      <c r="J14" s="531"/>
      <c r="K14" s="531"/>
      <c r="L14" s="1242" t="s">
        <v>92</v>
      </c>
      <c r="M14" s="1242" t="s">
        <v>639</v>
      </c>
      <c r="N14" s="663"/>
      <c r="O14" s="1243" t="s">
        <v>641</v>
      </c>
      <c r="P14" s="1244"/>
      <c r="Q14" s="1244"/>
      <c r="R14" s="1244"/>
      <c r="S14" s="1244"/>
      <c r="T14" s="1245"/>
      <c r="U14" s="1226" t="s">
        <v>341</v>
      </c>
      <c r="V14" s="1239" t="s">
        <v>275</v>
      </c>
      <c r="W14" s="1157"/>
    </row>
    <row r="15" spans="1:29" ht="14.25" customHeight="1">
      <c r="J15" s="531"/>
      <c r="K15" s="531"/>
      <c r="L15" s="1242"/>
      <c r="M15" s="1242"/>
      <c r="N15" s="664"/>
      <c r="O15" s="1248" t="s">
        <v>605</v>
      </c>
      <c r="P15" s="1246" t="s">
        <v>271</v>
      </c>
      <c r="Q15" s="1247"/>
      <c r="R15" s="1223" t="s">
        <v>654</v>
      </c>
      <c r="S15" s="1224"/>
      <c r="T15" s="1225"/>
      <c r="U15" s="1227"/>
      <c r="V15" s="1240"/>
      <c r="W15" s="1157"/>
    </row>
    <row r="16" spans="1:29" ht="33.75" customHeight="1">
      <c r="J16" s="531"/>
      <c r="K16" s="531"/>
      <c r="L16" s="1242"/>
      <c r="M16" s="1242"/>
      <c r="N16" s="665"/>
      <c r="O16" s="1249"/>
      <c r="P16" s="537" t="s">
        <v>606</v>
      </c>
      <c r="Q16" s="537" t="s">
        <v>6</v>
      </c>
      <c r="R16" s="538" t="s">
        <v>274</v>
      </c>
      <c r="S16" s="1237" t="s">
        <v>273</v>
      </c>
      <c r="T16" s="1238"/>
      <c r="U16" s="1228"/>
      <c r="V16" s="1241"/>
      <c r="W16" s="1157"/>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9" ht="22.5">
      <c r="A18" s="1215">
        <v>1</v>
      </c>
      <c r="B18" s="867"/>
      <c r="C18" s="867"/>
      <c r="D18" s="867"/>
      <c r="E18" s="868"/>
      <c r="F18" s="869"/>
      <c r="G18" s="869"/>
      <c r="H18" s="869"/>
      <c r="I18" s="870"/>
      <c r="J18" s="865"/>
      <c r="K18" s="872"/>
      <c r="L18" s="595">
        <f>mergeValue(A18)</f>
        <v>1</v>
      </c>
      <c r="M18" s="643" t="s">
        <v>20</v>
      </c>
      <c r="N18" s="648"/>
      <c r="O18" s="1216"/>
      <c r="P18" s="1216"/>
      <c r="Q18" s="1216"/>
      <c r="R18" s="1216"/>
      <c r="S18" s="1216"/>
      <c r="T18" s="1216"/>
      <c r="U18" s="1216"/>
      <c r="V18" s="1216"/>
      <c r="W18" s="632" t="s">
        <v>476</v>
      </c>
      <c r="Y18" s="591"/>
      <c r="Z18" s="591" t="str">
        <f t="shared" ref="Z18:Z31" si="0">IF(M18="","",M18 )</f>
        <v>Наименование тарифа</v>
      </c>
      <c r="AA18" s="591"/>
      <c r="AB18" s="591"/>
      <c r="AC18" s="591"/>
    </row>
    <row r="19" spans="1:29" ht="22.5">
      <c r="A19" s="1215"/>
      <c r="B19" s="1215">
        <v>1</v>
      </c>
      <c r="C19" s="867"/>
      <c r="D19" s="867"/>
      <c r="E19" s="869"/>
      <c r="F19" s="869"/>
      <c r="G19" s="869"/>
      <c r="H19" s="869"/>
      <c r="I19" s="864"/>
      <c r="J19" s="863"/>
      <c r="K19" s="866"/>
      <c r="L19" s="595" t="str">
        <f>mergeValue(A19) &amp;"."&amp; mergeValue(B19)</f>
        <v>1.1</v>
      </c>
      <c r="M19" s="548" t="s">
        <v>16</v>
      </c>
      <c r="N19" s="648"/>
      <c r="O19" s="1216"/>
      <c r="P19" s="1216"/>
      <c r="Q19" s="1216"/>
      <c r="R19" s="1216"/>
      <c r="S19" s="1216"/>
      <c r="T19" s="1216"/>
      <c r="U19" s="1216"/>
      <c r="V19" s="1216"/>
      <c r="W19" s="632" t="s">
        <v>477</v>
      </c>
      <c r="Y19" s="591"/>
      <c r="Z19" s="591" t="str">
        <f t="shared" si="0"/>
        <v>Территория действия тарифа</v>
      </c>
      <c r="AA19" s="591"/>
      <c r="AB19" s="591"/>
      <c r="AC19" s="591"/>
    </row>
    <row r="20" spans="1:29" ht="22.5">
      <c r="A20" s="1215"/>
      <c r="B20" s="1215"/>
      <c r="C20" s="1215">
        <v>1</v>
      </c>
      <c r="D20" s="867"/>
      <c r="E20" s="869"/>
      <c r="F20" s="869"/>
      <c r="G20" s="869"/>
      <c r="H20" s="869"/>
      <c r="I20" s="871"/>
      <c r="J20" s="863"/>
      <c r="K20" s="866"/>
      <c r="L20" s="595" t="str">
        <f>mergeValue(A20) &amp;"."&amp; mergeValue(B20)&amp;"."&amp; mergeValue(C20)</f>
        <v>1.1.1</v>
      </c>
      <c r="M20" s="549" t="s">
        <v>7</v>
      </c>
      <c r="N20" s="648"/>
      <c r="O20" s="1216"/>
      <c r="P20" s="1216"/>
      <c r="Q20" s="1216"/>
      <c r="R20" s="1216"/>
      <c r="S20" s="1216"/>
      <c r="T20" s="1216"/>
      <c r="U20" s="1216"/>
      <c r="V20" s="1216"/>
      <c r="W20" s="632" t="s">
        <v>633</v>
      </c>
      <c r="Y20" s="591"/>
      <c r="Z20" s="591" t="str">
        <f t="shared" si="0"/>
        <v xml:space="preserve">Наименование системы теплоснабжения </v>
      </c>
      <c r="AA20" s="591"/>
      <c r="AB20" s="591"/>
      <c r="AC20" s="591"/>
    </row>
    <row r="21" spans="1:29" ht="22.5">
      <c r="A21" s="1215"/>
      <c r="B21" s="1215"/>
      <c r="C21" s="1215"/>
      <c r="D21" s="1215">
        <v>1</v>
      </c>
      <c r="E21" s="869"/>
      <c r="F21" s="869"/>
      <c r="G21" s="869"/>
      <c r="H21" s="869"/>
      <c r="I21" s="871"/>
      <c r="J21" s="863"/>
      <c r="K21" s="866"/>
      <c r="L21" s="595" t="str">
        <f>mergeValue(A21) &amp;"."&amp; mergeValue(B21)&amp;"."&amp; mergeValue(C21)&amp;"."&amp; mergeValue(D21)</f>
        <v>1.1.1.1</v>
      </c>
      <c r="M21" s="550" t="s">
        <v>22</v>
      </c>
      <c r="N21" s="648"/>
      <c r="O21" s="1216"/>
      <c r="P21" s="1216"/>
      <c r="Q21" s="1216"/>
      <c r="R21" s="1216"/>
      <c r="S21" s="1216"/>
      <c r="T21" s="1216"/>
      <c r="U21" s="1216"/>
      <c r="V21" s="1216"/>
      <c r="W21" s="632" t="s">
        <v>634</v>
      </c>
      <c r="Y21" s="591"/>
      <c r="Z21" s="591" t="str">
        <f t="shared" si="0"/>
        <v xml:space="preserve">Источник тепловой энергии  </v>
      </c>
      <c r="AA21" s="591"/>
      <c r="AB21" s="591"/>
      <c r="AC21" s="591"/>
    </row>
    <row r="22" spans="1:29" ht="101.25">
      <c r="A22" s="1215"/>
      <c r="B22" s="1215"/>
      <c r="C22" s="1215"/>
      <c r="D22" s="1215"/>
      <c r="E22" s="1215">
        <v>1</v>
      </c>
      <c r="F22" s="869"/>
      <c r="G22" s="869"/>
      <c r="H22" s="867">
        <v>1</v>
      </c>
      <c r="I22" s="1215">
        <v>1</v>
      </c>
      <c r="J22" s="869"/>
      <c r="K22" s="874"/>
      <c r="L22" s="595" t="str">
        <f>mergeValue(A22) &amp;"."&amp; mergeValue(B22)&amp;"."&amp; mergeValue(C22)&amp;"."&amp; mergeValue(D22)&amp;"."&amp; mergeValue(E22)</f>
        <v>1.1.1.1.1</v>
      </c>
      <c r="M22" s="556" t="s">
        <v>9</v>
      </c>
      <c r="N22" s="648"/>
      <c r="O22" s="1217"/>
      <c r="P22" s="1217"/>
      <c r="Q22" s="1217"/>
      <c r="R22" s="1217"/>
      <c r="S22" s="1217"/>
      <c r="T22" s="1217"/>
      <c r="U22" s="1217"/>
      <c r="V22" s="1217"/>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15"/>
      <c r="B23" s="1215"/>
      <c r="C23" s="1215"/>
      <c r="D23" s="1215"/>
      <c r="E23" s="1215"/>
      <c r="F23" s="1215">
        <v>1</v>
      </c>
      <c r="G23" s="867"/>
      <c r="H23" s="867"/>
      <c r="I23" s="1215"/>
      <c r="J23" s="1215">
        <v>1</v>
      </c>
      <c r="K23" s="875"/>
      <c r="L23" s="595" t="str">
        <f>mergeValue(A23) &amp;"."&amp; mergeValue(B23)&amp;"."&amp; mergeValue(C23)&amp;"."&amp; mergeValue(D23)&amp;"."&amp; mergeValue(E23)&amp;"."&amp; mergeValue(F23)</f>
        <v>1.1.1.1.1.1</v>
      </c>
      <c r="M23" s="557" t="s">
        <v>10</v>
      </c>
      <c r="N23" s="648"/>
      <c r="O23" s="1218"/>
      <c r="P23" s="1219"/>
      <c r="Q23" s="1219"/>
      <c r="R23" s="1219"/>
      <c r="S23" s="1219"/>
      <c r="T23" s="1219"/>
      <c r="U23" s="1219"/>
      <c r="V23" s="1220"/>
      <c r="W23" s="632" t="s">
        <v>636</v>
      </c>
      <c r="Y23" s="591"/>
      <c r="Z23" s="591" t="str">
        <f t="shared" si="0"/>
        <v>Группа потребителей</v>
      </c>
      <c r="AA23" s="591"/>
      <c r="AB23" s="591"/>
      <c r="AC23" s="591"/>
    </row>
    <row r="24" spans="1:29" ht="189" customHeight="1">
      <c r="A24" s="1215"/>
      <c r="B24" s="1215"/>
      <c r="C24" s="1215"/>
      <c r="D24" s="1215"/>
      <c r="E24" s="1215"/>
      <c r="F24" s="1215"/>
      <c r="G24" s="867">
        <v>1</v>
      </c>
      <c r="H24" s="867"/>
      <c r="I24" s="1215"/>
      <c r="J24" s="1215"/>
      <c r="K24" s="875">
        <v>1</v>
      </c>
      <c r="L24" s="595" t="str">
        <f>mergeValue(A24) &amp;"."&amp; mergeValue(B24)&amp;"."&amp; mergeValue(C24)&amp;"."&amp; mergeValue(D24)&amp;"."&amp; mergeValue(E24)&amp;"."&amp; mergeValue(F24)&amp;"."&amp; mergeValue(G24)</f>
        <v>1.1.1.1.1.1.1</v>
      </c>
      <c r="M24" s="1071"/>
      <c r="N24" s="648"/>
      <c r="O24" s="564"/>
      <c r="P24" s="564"/>
      <c r="Q24" s="1096"/>
      <c r="R24" s="1221"/>
      <c r="S24" s="1222" t="s">
        <v>84</v>
      </c>
      <c r="T24" s="1221"/>
      <c r="U24" s="1222" t="s">
        <v>85</v>
      </c>
      <c r="V24" s="564"/>
      <c r="W24" s="1232" t="s">
        <v>655</v>
      </c>
      <c r="X24" s="587" t="str">
        <f>strCheckDate(O25:V25)</f>
        <v/>
      </c>
      <c r="Y24" s="591"/>
      <c r="Z24" s="591" t="str">
        <f t="shared" si="0"/>
        <v/>
      </c>
      <c r="AA24" s="591"/>
      <c r="AB24" s="591"/>
      <c r="AC24" s="591"/>
    </row>
    <row r="25" spans="1:29" ht="11.25" hidden="1" customHeight="1">
      <c r="A25" s="1215"/>
      <c r="B25" s="1215"/>
      <c r="C25" s="1215"/>
      <c r="D25" s="1215"/>
      <c r="E25" s="1215"/>
      <c r="F25" s="1215"/>
      <c r="G25" s="867"/>
      <c r="H25" s="867"/>
      <c r="I25" s="1215"/>
      <c r="J25" s="1215"/>
      <c r="K25" s="875"/>
      <c r="L25" s="602"/>
      <c r="M25" s="648"/>
      <c r="N25" s="648"/>
      <c r="O25" s="564"/>
      <c r="P25" s="564"/>
      <c r="Q25" s="586" t="str">
        <f>R24 &amp; "-" &amp; T24</f>
        <v>-</v>
      </c>
      <c r="R25" s="1221"/>
      <c r="S25" s="1222"/>
      <c r="T25" s="1221"/>
      <c r="U25" s="1222"/>
      <c r="V25" s="564"/>
      <c r="W25" s="1233"/>
      <c r="Y25" s="591"/>
      <c r="Z25" s="591" t="str">
        <f t="shared" si="0"/>
        <v/>
      </c>
      <c r="AA25" s="591"/>
      <c r="AB25" s="591"/>
      <c r="AC25" s="591"/>
    </row>
    <row r="26" spans="1:29" ht="15" customHeight="1">
      <c r="A26" s="1215"/>
      <c r="B26" s="1215"/>
      <c r="C26" s="1215"/>
      <c r="D26" s="1215"/>
      <c r="E26" s="1215"/>
      <c r="F26" s="1215"/>
      <c r="G26" s="869"/>
      <c r="H26" s="867"/>
      <c r="I26" s="1215"/>
      <c r="J26" s="1215"/>
      <c r="K26" s="874"/>
      <c r="L26" s="540"/>
      <c r="M26" s="559" t="s">
        <v>25</v>
      </c>
      <c r="N26" s="566"/>
      <c r="O26" s="566"/>
      <c r="P26" s="566"/>
      <c r="Q26" s="566"/>
      <c r="R26" s="566"/>
      <c r="S26" s="566"/>
      <c r="T26" s="566"/>
      <c r="U26" s="566"/>
      <c r="V26" s="562"/>
      <c r="W26" s="1234"/>
      <c r="Y26" s="591"/>
      <c r="Z26" s="591" t="str">
        <f t="shared" si="0"/>
        <v>Добавить вид теплоносителя (параметры теплоносителя)</v>
      </c>
      <c r="AA26" s="591"/>
      <c r="AB26" s="591"/>
      <c r="AC26" s="591"/>
    </row>
    <row r="27" spans="1:29" ht="15" customHeight="1">
      <c r="A27" s="1215"/>
      <c r="B27" s="1215"/>
      <c r="C27" s="1215"/>
      <c r="D27" s="1215"/>
      <c r="E27" s="1215"/>
      <c r="F27" s="869"/>
      <c r="G27" s="869"/>
      <c r="H27" s="867"/>
      <c r="I27" s="1215"/>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15"/>
      <c r="B28" s="1215"/>
      <c r="C28" s="1215"/>
      <c r="D28" s="1215"/>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15"/>
      <c r="B29" s="1215"/>
      <c r="C29" s="1215"/>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15"/>
      <c r="B30" s="1215"/>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15"/>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8" t="s">
        <v>632</v>
      </c>
      <c r="N34" s="1208"/>
      <c r="O34" s="1208"/>
      <c r="P34" s="1208"/>
      <c r="Q34" s="1208"/>
      <c r="R34" s="1208"/>
      <c r="S34" s="1208"/>
      <c r="T34" s="1208"/>
      <c r="U34" s="1208"/>
      <c r="V34" s="1208"/>
      <c r="W34" s="1208"/>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9" t="s">
        <v>491</v>
      </c>
      <c r="G2" s="1210"/>
      <c r="H2" s="1211"/>
      <c r="I2" s="808"/>
    </row>
    <row r="3" spans="1:20" ht="3" customHeight="1"/>
    <row r="4" spans="1:20" s="1009" customFormat="1" ht="11.25">
      <c r="A4" s="1015"/>
      <c r="B4" s="1015"/>
      <c r="C4" s="1015"/>
      <c r="D4" s="1015"/>
      <c r="F4" s="1157" t="s">
        <v>454</v>
      </c>
      <c r="G4" s="1157"/>
      <c r="H4" s="1157"/>
      <c r="I4" s="1212"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1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06.12.2022</v>
      </c>
      <c r="I7" s="818" t="s">
        <v>493</v>
      </c>
      <c r="J7" s="617"/>
      <c r="K7" s="1015"/>
      <c r="L7" s="1015"/>
      <c r="M7" s="1015"/>
      <c r="N7" s="1015"/>
      <c r="O7" s="1015"/>
      <c r="P7" s="1015"/>
      <c r="Q7" s="1015"/>
      <c r="R7" s="1015"/>
      <c r="S7" s="1015"/>
      <c r="T7" s="1015"/>
    </row>
    <row r="8" spans="1:20" s="1009" customFormat="1" ht="45">
      <c r="A8" s="1213">
        <v>1</v>
      </c>
      <c r="B8" s="1015"/>
      <c r="C8" s="1015"/>
      <c r="D8" s="1015"/>
      <c r="F8" s="1031" t="str">
        <f>"2." &amp;mergeValue(A8)</f>
        <v>2.1</v>
      </c>
      <c r="G8" s="817" t="s">
        <v>494</v>
      </c>
      <c r="H8" s="1029" t="str">
        <f>IF('Перечень тарифов'!R21="","наименование отсутствует","" &amp; 'Перечень тарифов'!R21 &amp; "")</f>
        <v>Зона теплоснабжения №01</v>
      </c>
      <c r="I8" s="818" t="s">
        <v>590</v>
      </c>
      <c r="J8" s="617"/>
      <c r="K8" s="1015"/>
      <c r="L8" s="1015"/>
      <c r="M8" s="1015"/>
      <c r="N8" s="1015"/>
      <c r="O8" s="1015"/>
      <c r="P8" s="1015"/>
      <c r="Q8" s="1015"/>
      <c r="R8" s="1015"/>
      <c r="S8" s="1015"/>
      <c r="T8" s="1015"/>
    </row>
    <row r="9" spans="1:20" s="1009" customFormat="1" ht="22.5">
      <c r="A9" s="1213"/>
      <c r="B9" s="1015"/>
      <c r="C9" s="1015"/>
      <c r="D9" s="1015"/>
      <c r="F9" s="1031" t="str">
        <f>"3." &amp;mergeValue(A9)</f>
        <v>3.1</v>
      </c>
      <c r="G9" s="817" t="s">
        <v>495</v>
      </c>
      <c r="H9" s="1029"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13"/>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13"/>
      <c r="B11" s="1213">
        <v>1</v>
      </c>
      <c r="C11" s="1025"/>
      <c r="D11" s="1025"/>
      <c r="F11" s="1031" t="str">
        <f>"4."&amp;mergeValue(A11) &amp;"."&amp;mergeValue(B11)</f>
        <v>4.1.1</v>
      </c>
      <c r="G11" s="832" t="s">
        <v>592</v>
      </c>
      <c r="H11" s="1029"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13"/>
      <c r="B12" s="1213"/>
      <c r="C12" s="1213">
        <v>1</v>
      </c>
      <c r="D12" s="1025"/>
      <c r="F12" s="1031" t="str">
        <f>"4."&amp;mergeValue(A12) &amp;"."&amp;mergeValue(B12)&amp;"."&amp;mergeValue(C12)</f>
        <v>4.1.1.1</v>
      </c>
      <c r="G12" s="819" t="s">
        <v>497</v>
      </c>
      <c r="H12" s="1029"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13"/>
      <c r="B13" s="1213"/>
      <c r="C13" s="1213"/>
      <c r="D13" s="1025">
        <v>1</v>
      </c>
      <c r="F13" s="1031" t="str">
        <f>"4."&amp;mergeValue(A13) &amp;"."&amp;mergeValue(B13)&amp;"."&amp;mergeValue(C13)&amp;"."&amp;mergeValue(D13)</f>
        <v>4.1.1.1.1</v>
      </c>
      <c r="G13" s="820" t="s">
        <v>498</v>
      </c>
      <c r="H13" s="1029"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1009" customFormat="1" ht="45">
      <c r="A14" s="1213">
        <v>2</v>
      </c>
      <c r="B14" s="1015"/>
      <c r="C14" s="1015"/>
      <c r="D14" s="1015"/>
      <c r="F14" s="1031" t="str">
        <f>"2." &amp;mergeValue(A14)</f>
        <v>2.2</v>
      </c>
      <c r="G14" s="817" t="s">
        <v>494</v>
      </c>
      <c r="H14" s="1111" t="str">
        <f>IF('Перечень тарифов'!R25="","наименование отсутствует","" &amp; 'Перечень тарифов'!R25 &amp; "")</f>
        <v>Зона теплоснабжения №01</v>
      </c>
      <c r="I14" s="818" t="s">
        <v>590</v>
      </c>
      <c r="J14" s="617"/>
      <c r="K14" s="1015"/>
      <c r="L14" s="1015"/>
      <c r="M14" s="1015"/>
      <c r="N14" s="1015"/>
      <c r="O14" s="1015"/>
      <c r="P14" s="1015"/>
      <c r="Q14" s="1015"/>
      <c r="R14" s="1015"/>
      <c r="S14" s="1015"/>
      <c r="T14" s="1015"/>
    </row>
    <row r="15" spans="1:20" s="1009" customFormat="1" ht="22.5">
      <c r="A15" s="1213"/>
      <c r="B15" s="1015"/>
      <c r="C15" s="1015"/>
      <c r="D15" s="1015"/>
      <c r="F15" s="1031" t="str">
        <f>"3." &amp;mergeValue(A15)</f>
        <v>3.2</v>
      </c>
      <c r="G15" s="817" t="s">
        <v>495</v>
      </c>
      <c r="H15" s="1111" t="str">
        <f>IF('Перечень тарифов'!F21="","наименование отсутствует","" &amp; 'Перечень тарифов'!F21 &amp; "")</f>
        <v>Сбыт. Тепловая энергия</v>
      </c>
      <c r="I15" s="818" t="s">
        <v>588</v>
      </c>
      <c r="J15" s="617"/>
      <c r="K15" s="1015"/>
      <c r="L15" s="1015"/>
      <c r="M15" s="1015"/>
      <c r="N15" s="1015"/>
      <c r="O15" s="1015"/>
      <c r="P15" s="1015"/>
      <c r="Q15" s="1015"/>
      <c r="R15" s="1015"/>
      <c r="S15" s="1015"/>
      <c r="T15" s="1015"/>
    </row>
    <row r="16" spans="1:20" s="1009" customFormat="1" ht="22.5">
      <c r="A16" s="1213"/>
      <c r="B16" s="1015"/>
      <c r="C16" s="1015"/>
      <c r="D16" s="1015"/>
      <c r="F16" s="1031" t="str">
        <f>"4."&amp;mergeValue(A16)</f>
        <v>4.2</v>
      </c>
      <c r="G16" s="817" t="s">
        <v>496</v>
      </c>
      <c r="H16" s="1118" t="s">
        <v>458</v>
      </c>
      <c r="I16" s="818"/>
      <c r="J16" s="617"/>
      <c r="K16" s="1015"/>
      <c r="L16" s="1015"/>
      <c r="M16" s="1015"/>
      <c r="N16" s="1015"/>
      <c r="O16" s="1015"/>
      <c r="P16" s="1015"/>
      <c r="Q16" s="1015"/>
      <c r="R16" s="1015"/>
      <c r="S16" s="1015"/>
      <c r="T16" s="1015"/>
    </row>
    <row r="17" spans="1:20" s="1009" customFormat="1" ht="18.75">
      <c r="A17" s="1213"/>
      <c r="B17" s="1213">
        <v>1</v>
      </c>
      <c r="C17" s="1107"/>
      <c r="D17" s="1107"/>
      <c r="F17" s="1031" t="str">
        <f>"4."&amp;mergeValue(A17) &amp;"."&amp;mergeValue(B17)</f>
        <v>4.2.1</v>
      </c>
      <c r="G17" s="832" t="s">
        <v>592</v>
      </c>
      <c r="H17" s="1111" t="str">
        <f>IF(region_name="","",region_name)</f>
        <v>Челябинская область</v>
      </c>
      <c r="I17" s="818" t="s">
        <v>499</v>
      </c>
      <c r="J17" s="617"/>
      <c r="K17" s="1015"/>
      <c r="L17" s="1015"/>
      <c r="M17" s="1015"/>
      <c r="N17" s="1015"/>
      <c r="O17" s="1015"/>
      <c r="P17" s="1015"/>
      <c r="Q17" s="1015"/>
      <c r="R17" s="1015"/>
      <c r="S17" s="1015"/>
      <c r="T17" s="1015"/>
    </row>
    <row r="18" spans="1:20" s="1009" customFormat="1" ht="22.5">
      <c r="A18" s="1213"/>
      <c r="B18" s="1213"/>
      <c r="C18" s="1213">
        <v>1</v>
      </c>
      <c r="D18" s="1107"/>
      <c r="F18" s="1031" t="str">
        <f>"4."&amp;mergeValue(A18) &amp;"."&amp;mergeValue(B18)&amp;"."&amp;mergeValue(C18)</f>
        <v>4.2.1.1</v>
      </c>
      <c r="G18" s="819" t="s">
        <v>497</v>
      </c>
      <c r="H18" s="1111" t="str">
        <f>IF(Территории!H13="","","" &amp; Территории!H13 &amp; "")</f>
        <v>Город Челябинск</v>
      </c>
      <c r="I18" s="818" t="s">
        <v>500</v>
      </c>
      <c r="J18" s="617"/>
      <c r="K18" s="1015"/>
      <c r="L18" s="1015"/>
      <c r="M18" s="1015"/>
      <c r="N18" s="1015"/>
      <c r="O18" s="1015"/>
      <c r="P18" s="1015"/>
      <c r="Q18" s="1015"/>
      <c r="R18" s="1015"/>
      <c r="S18" s="1015"/>
      <c r="T18" s="1015"/>
    </row>
    <row r="19" spans="1:20" s="1009" customFormat="1" ht="56.25">
      <c r="A19" s="1213"/>
      <c r="B19" s="1213"/>
      <c r="C19" s="1213"/>
      <c r="D19" s="1107">
        <v>1</v>
      </c>
      <c r="F19" s="1031" t="str">
        <f>"4."&amp;mergeValue(A19) &amp;"."&amp;mergeValue(B19)&amp;"."&amp;mergeValue(C19)&amp;"."&amp;mergeValue(D19)</f>
        <v>4.2.1.1.1</v>
      </c>
      <c r="G19" s="820" t="s">
        <v>498</v>
      </c>
      <c r="H19" s="1111" t="str">
        <f>IF(Территории!R14="","","" &amp; Территории!R14 &amp; "")</f>
        <v>Город Челябинск (75701000)</v>
      </c>
      <c r="I19" s="1108" t="s">
        <v>591</v>
      </c>
      <c r="J19" s="617"/>
      <c r="K19" s="1015"/>
      <c r="L19" s="1015"/>
      <c r="M19" s="1015"/>
      <c r="N19" s="1015"/>
      <c r="O19" s="1015"/>
      <c r="P19" s="1015"/>
      <c r="Q19" s="1015"/>
      <c r="R19" s="1015"/>
      <c r="S19" s="1015"/>
      <c r="T19" s="1015"/>
    </row>
    <row r="20" spans="1:20" s="774" customFormat="1" ht="3" customHeight="1">
      <c r="A20" s="775"/>
      <c r="B20" s="775"/>
      <c r="C20" s="775"/>
      <c r="D20" s="775"/>
      <c r="F20" s="627"/>
      <c r="G20" s="628"/>
      <c r="H20" s="629"/>
      <c r="I20" s="630"/>
      <c r="J20" s="775"/>
      <c r="K20" s="775"/>
      <c r="L20" s="775"/>
      <c r="M20" s="775"/>
      <c r="N20" s="775"/>
      <c r="O20" s="775"/>
      <c r="P20" s="775"/>
      <c r="Q20" s="775"/>
      <c r="R20" s="775"/>
      <c r="S20" s="775"/>
      <c r="T20" s="775"/>
    </row>
    <row r="21" spans="1:20" s="774" customFormat="1" ht="15" customHeight="1">
      <c r="A21" s="775"/>
      <c r="B21" s="775"/>
      <c r="C21" s="775"/>
      <c r="D21" s="775"/>
      <c r="F21" s="824"/>
      <c r="G21" s="1208" t="s">
        <v>593</v>
      </c>
      <c r="H21" s="1208"/>
      <c r="I21" s="985"/>
      <c r="J21" s="775"/>
      <c r="K21" s="775"/>
      <c r="L21" s="775"/>
      <c r="M21" s="775"/>
      <c r="N21" s="775"/>
      <c r="O21" s="775"/>
      <c r="P21" s="775"/>
      <c r="Q21" s="775"/>
      <c r="R21" s="775"/>
      <c r="S21" s="775"/>
      <c r="T21" s="775"/>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1"/>
  <sheetViews>
    <sheetView showGridLines="0" topLeftCell="I23" zoomScaleNormal="100" workbookViewId="0">
      <selection activeCell="V39" sqref="V39"/>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29" t="s">
        <v>631</v>
      </c>
      <c r="M5" s="1229"/>
      <c r="N5" s="1229"/>
      <c r="O5" s="1229"/>
      <c r="P5" s="1229"/>
      <c r="Q5" s="1229"/>
      <c r="R5" s="1229"/>
      <c r="S5" s="1229"/>
      <c r="T5" s="1229"/>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596</v>
      </c>
      <c r="N8" s="668"/>
      <c r="O8" s="1235" t="str">
        <f>IF(datePr_ch="",IF(datePr="","",datePr),datePr_ch)</f>
        <v>28.11.2022</v>
      </c>
      <c r="P8" s="1235"/>
      <c r="Q8" s="1235"/>
      <c r="R8" s="1235"/>
      <c r="S8" s="1235"/>
      <c r="T8" s="1235"/>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595</v>
      </c>
      <c r="N9" s="668"/>
      <c r="O9" s="1235" t="str">
        <f>IF(numberPr_ch="",IF(numberPr="","",numberPr),numberPr_ch)</f>
        <v>102/34</v>
      </c>
      <c r="P9" s="1235"/>
      <c r="Q9" s="1235"/>
      <c r="R9" s="1235"/>
      <c r="S9" s="1235"/>
      <c r="T9" s="1235"/>
      <c r="U9" s="769"/>
      <c r="V9"/>
      <c r="W9"/>
      <c r="X9"/>
      <c r="Y9"/>
      <c r="Z9"/>
      <c r="AA9"/>
      <c r="AB9"/>
      <c r="AC9" s="769"/>
      <c r="AD9" s="521"/>
      <c r="AE9" s="1015"/>
      <c r="AF9" s="1015"/>
      <c r="AG9" s="1015"/>
      <c r="AH9" s="1015"/>
      <c r="AI9" s="1015"/>
      <c r="AJ9" s="1015"/>
      <c r="AK9" s="1015"/>
      <c r="AL9" s="1015"/>
      <c r="AM9" s="1015"/>
      <c r="AN9" s="1015"/>
      <c r="AO9" s="1015"/>
    </row>
    <row r="10" spans="1:41" s="1009" customFormat="1" ht="18.75">
      <c r="A10" s="1015"/>
      <c r="B10" s="1015"/>
      <c r="C10" s="1015"/>
      <c r="D10" s="1015"/>
      <c r="E10" s="1015"/>
      <c r="F10" s="1015"/>
      <c r="G10" s="1015"/>
      <c r="H10" s="1015"/>
      <c r="L10" s="763"/>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30"/>
      <c r="M11" s="1230"/>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36"/>
      <c r="P12" s="1236"/>
      <c r="Q12" s="1236"/>
      <c r="R12" s="1236"/>
      <c r="S12" s="1236"/>
      <c r="T12" s="1236"/>
      <c r="U12" s="1236"/>
      <c r="V12" s="1236" t="s">
        <v>2919</v>
      </c>
      <c r="W12" s="1236"/>
      <c r="X12" s="1236"/>
      <c r="Y12" s="1236"/>
      <c r="Z12" s="1236"/>
      <c r="AA12" s="1236"/>
      <c r="AB12" s="1236"/>
    </row>
    <row r="13" spans="1:41">
      <c r="J13" s="997"/>
      <c r="K13" s="997"/>
      <c r="L13" s="1157" t="s">
        <v>454</v>
      </c>
      <c r="M13" s="1157"/>
      <c r="N13" s="1157"/>
      <c r="O13" s="1157"/>
      <c r="P13" s="1157"/>
      <c r="Q13" s="1157"/>
      <c r="R13" s="1157"/>
      <c r="S13" s="1157"/>
      <c r="T13" s="1157"/>
      <c r="U13" s="1157"/>
      <c r="V13" s="1157"/>
      <c r="W13" s="1157"/>
      <c r="X13" s="1157"/>
      <c r="Y13" s="1157"/>
      <c r="Z13" s="1157"/>
      <c r="AA13" s="1157"/>
      <c r="AB13" s="1157"/>
      <c r="AC13" s="1157"/>
      <c r="AD13" s="1157" t="s">
        <v>455</v>
      </c>
    </row>
    <row r="14" spans="1:41" ht="14.25" customHeight="1">
      <c r="J14" s="997"/>
      <c r="K14" s="997"/>
      <c r="L14" s="1242" t="s">
        <v>92</v>
      </c>
      <c r="M14" s="1242" t="s">
        <v>639</v>
      </c>
      <c r="N14" s="663"/>
      <c r="O14" s="1243" t="s">
        <v>641</v>
      </c>
      <c r="P14" s="1244"/>
      <c r="Q14" s="1244"/>
      <c r="R14" s="1244"/>
      <c r="S14" s="1244"/>
      <c r="T14" s="1245"/>
      <c r="U14" s="1226" t="s">
        <v>341</v>
      </c>
      <c r="V14" s="1243" t="s">
        <v>641</v>
      </c>
      <c r="W14" s="1244"/>
      <c r="X14" s="1244"/>
      <c r="Y14" s="1244"/>
      <c r="Z14" s="1244"/>
      <c r="AA14" s="1245"/>
      <c r="AB14" s="1226" t="s">
        <v>341</v>
      </c>
      <c r="AC14" s="1239" t="s">
        <v>275</v>
      </c>
      <c r="AD14" s="1157"/>
    </row>
    <row r="15" spans="1:41" ht="14.25" customHeight="1">
      <c r="J15" s="997"/>
      <c r="K15" s="997"/>
      <c r="L15" s="1242"/>
      <c r="M15" s="1242"/>
      <c r="N15" s="664"/>
      <c r="O15" s="1248" t="s">
        <v>605</v>
      </c>
      <c r="P15" s="1246" t="s">
        <v>271</v>
      </c>
      <c r="Q15" s="1247"/>
      <c r="R15" s="1223" t="s">
        <v>654</v>
      </c>
      <c r="S15" s="1224"/>
      <c r="T15" s="1225"/>
      <c r="U15" s="1227"/>
      <c r="V15" s="1248" t="s">
        <v>605</v>
      </c>
      <c r="W15" s="1246" t="s">
        <v>271</v>
      </c>
      <c r="X15" s="1247"/>
      <c r="Y15" s="1223" t="s">
        <v>654</v>
      </c>
      <c r="Z15" s="1224"/>
      <c r="AA15" s="1225"/>
      <c r="AB15" s="1227"/>
      <c r="AC15" s="1240"/>
      <c r="AD15" s="1157"/>
    </row>
    <row r="16" spans="1:41" ht="33.75" customHeight="1">
      <c r="J16" s="997"/>
      <c r="K16" s="997"/>
      <c r="L16" s="1242"/>
      <c r="M16" s="1242"/>
      <c r="N16" s="665"/>
      <c r="O16" s="1249"/>
      <c r="P16" s="758" t="s">
        <v>606</v>
      </c>
      <c r="Q16" s="758" t="s">
        <v>6</v>
      </c>
      <c r="R16" s="1030" t="s">
        <v>274</v>
      </c>
      <c r="S16" s="1237" t="s">
        <v>273</v>
      </c>
      <c r="T16" s="1238"/>
      <c r="U16" s="1228"/>
      <c r="V16" s="1249"/>
      <c r="W16" s="758" t="s">
        <v>606</v>
      </c>
      <c r="X16" s="758" t="s">
        <v>6</v>
      </c>
      <c r="Y16" s="1112" t="s">
        <v>274</v>
      </c>
      <c r="Z16" s="1237" t="s">
        <v>273</v>
      </c>
      <c r="AA16" s="1238"/>
      <c r="AB16" s="1228"/>
      <c r="AC16" s="1241"/>
      <c r="AD16" s="1157"/>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31">
        <f ca="1">OFFSET(S17,0,-1)+1</f>
        <v>7</v>
      </c>
      <c r="T17" s="1231"/>
      <c r="U17" s="1027">
        <f ca="1">OFFSET(U17,0,-2)+1</f>
        <v>8</v>
      </c>
      <c r="V17" s="1110">
        <f ca="1">OFFSET(V17,0,-1)+1</f>
        <v>9</v>
      </c>
      <c r="W17" s="1110">
        <f ca="1">OFFSET(W17,0,-1)+1</f>
        <v>10</v>
      </c>
      <c r="X17" s="1110">
        <f ca="1">OFFSET(X17,0,-1)+1</f>
        <v>11</v>
      </c>
      <c r="Y17" s="1110">
        <f ca="1">OFFSET(Y17,0,-1)+1</f>
        <v>12</v>
      </c>
      <c r="Z17" s="1231">
        <f ca="1">OFFSET(Z17,0,-1)+1</f>
        <v>13</v>
      </c>
      <c r="AA17" s="1231"/>
      <c r="AB17" s="1110">
        <f ca="1">OFFSET(AB17,0,-2)+1</f>
        <v>14</v>
      </c>
      <c r="AC17" s="651">
        <f ca="1">OFFSET(AC17,0,-1)</f>
        <v>14</v>
      </c>
      <c r="AD17" s="1027">
        <f ca="1">OFFSET(AD17,0,-1)+1</f>
        <v>15</v>
      </c>
    </row>
    <row r="18" spans="1:43" ht="39" customHeight="1">
      <c r="A18" s="1215">
        <v>1</v>
      </c>
      <c r="B18" s="1017"/>
      <c r="C18" s="1017"/>
      <c r="D18" s="1017"/>
      <c r="E18" s="983"/>
      <c r="F18" s="1028"/>
      <c r="G18" s="1028"/>
      <c r="H18" s="1028"/>
      <c r="I18" s="985"/>
      <c r="J18" s="981"/>
      <c r="K18" s="965"/>
      <c r="L18" s="1032">
        <f>mergeValue(A18)</f>
        <v>1</v>
      </c>
      <c r="M18" s="643" t="s">
        <v>20</v>
      </c>
      <c r="N18" s="648"/>
      <c r="O18" s="1216" t="str">
        <f>IF('Перечень тарифов'!J21="","","" &amp; 'Перечень тарифов'!J21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"АЛВИТ И К.")</v>
      </c>
      <c r="P18" s="1216"/>
      <c r="Q18" s="1216"/>
      <c r="R18" s="1216"/>
      <c r="S18" s="1216"/>
      <c r="T18" s="1216"/>
      <c r="U18" s="1216"/>
      <c r="V18" s="1216"/>
      <c r="W18" s="1216"/>
      <c r="X18" s="1216"/>
      <c r="Y18" s="1216"/>
      <c r="Z18" s="1216"/>
      <c r="AA18" s="1216"/>
      <c r="AB18" s="1216"/>
      <c r="AC18" s="1216"/>
      <c r="AD18" s="632" t="s">
        <v>476</v>
      </c>
      <c r="AF18" s="831"/>
      <c r="AG18" s="831" t="str">
        <f t="shared" ref="AG18:AG39" si="0">IF(M18="","",M18 )</f>
        <v>Наименование тарифа</v>
      </c>
      <c r="AH18" s="831"/>
      <c r="AI18" s="831"/>
      <c r="AJ18" s="831"/>
      <c r="AP18" s="1010"/>
      <c r="AQ18" s="1010"/>
    </row>
    <row r="19" spans="1:43" hidden="1">
      <c r="A19" s="1215"/>
      <c r="B19" s="1215">
        <v>1</v>
      </c>
      <c r="C19" s="1017"/>
      <c r="D19" s="1017"/>
      <c r="E19" s="1028"/>
      <c r="F19" s="1028"/>
      <c r="G19" s="1028"/>
      <c r="H19" s="1028"/>
      <c r="I19" s="1023"/>
      <c r="J19" s="956"/>
      <c r="K19" s="959"/>
      <c r="L19" s="1032" t="str">
        <f>mergeValue(A19) &amp;"."&amp; mergeValue(B19)</f>
        <v>1.1</v>
      </c>
      <c r="M19" s="694"/>
      <c r="N19" s="648"/>
      <c r="O19" s="1216"/>
      <c r="P19" s="1216"/>
      <c r="Q19" s="1216"/>
      <c r="R19" s="1216"/>
      <c r="S19" s="1216"/>
      <c r="T19" s="1216"/>
      <c r="U19" s="1216"/>
      <c r="V19" s="1216"/>
      <c r="W19" s="1216"/>
      <c r="X19" s="1216"/>
      <c r="Y19" s="1216"/>
      <c r="Z19" s="1216"/>
      <c r="AA19" s="1216"/>
      <c r="AB19" s="1216"/>
      <c r="AC19" s="1216"/>
      <c r="AD19" s="632"/>
      <c r="AF19" s="831"/>
      <c r="AG19" s="831" t="str">
        <f t="shared" si="0"/>
        <v/>
      </c>
      <c r="AH19" s="831"/>
      <c r="AI19" s="831"/>
      <c r="AJ19" s="831"/>
      <c r="AP19" s="1010"/>
      <c r="AQ19" s="1010"/>
    </row>
    <row r="20" spans="1:43" ht="22.5">
      <c r="A20" s="1215"/>
      <c r="B20" s="1215"/>
      <c r="C20" s="1215">
        <v>1</v>
      </c>
      <c r="D20" s="1017"/>
      <c r="E20" s="1028"/>
      <c r="F20" s="1028"/>
      <c r="G20" s="1028"/>
      <c r="H20" s="1028"/>
      <c r="I20" s="964"/>
      <c r="J20" s="956"/>
      <c r="K20" s="959"/>
      <c r="L20" s="1032" t="str">
        <f>mergeValue(A20) &amp;"."&amp; mergeValue(B20)&amp;"."&amp; mergeValue(C20)</f>
        <v>1.1.1</v>
      </c>
      <c r="M20" s="695" t="s">
        <v>7</v>
      </c>
      <c r="N20" s="648"/>
      <c r="O20" s="1216" t="str">
        <f>IF('Перечень тарифов'!R21="","","" &amp; 'Перечень тарифов'!R21 &amp; "")</f>
        <v>Зона теплоснабжения №01</v>
      </c>
      <c r="P20" s="1216"/>
      <c r="Q20" s="1216"/>
      <c r="R20" s="1216"/>
      <c r="S20" s="1216"/>
      <c r="T20" s="1216"/>
      <c r="U20" s="1216"/>
      <c r="V20" s="1216"/>
      <c r="W20" s="1216"/>
      <c r="X20" s="1216"/>
      <c r="Y20" s="1216"/>
      <c r="Z20" s="1216"/>
      <c r="AA20" s="1216"/>
      <c r="AB20" s="1216"/>
      <c r="AC20" s="1216"/>
      <c r="AD20" s="632" t="s">
        <v>633</v>
      </c>
      <c r="AF20" s="831"/>
      <c r="AG20" s="831" t="str">
        <f t="shared" si="0"/>
        <v xml:space="preserve">Наименование системы теплоснабжения </v>
      </c>
      <c r="AH20" s="831"/>
      <c r="AI20" s="831"/>
      <c r="AJ20" s="831"/>
      <c r="AP20" s="1010"/>
      <c r="AQ20" s="1010"/>
    </row>
    <row r="21" spans="1:43" hidden="1">
      <c r="A21" s="1215"/>
      <c r="B21" s="1215"/>
      <c r="C21" s="1215"/>
      <c r="D21" s="1215">
        <v>1</v>
      </c>
      <c r="E21" s="1028"/>
      <c r="F21" s="1028"/>
      <c r="G21" s="1028"/>
      <c r="H21" s="1028"/>
      <c r="I21" s="964"/>
      <c r="J21" s="956"/>
      <c r="K21" s="959"/>
      <c r="L21" s="1032" t="str">
        <f>mergeValue(A21) &amp;"."&amp; mergeValue(B21)&amp;"."&amp; mergeValue(C21)&amp;"."&amp; mergeValue(D21)</f>
        <v>1.1.1.1</v>
      </c>
      <c r="M21" s="696"/>
      <c r="N21" s="648"/>
      <c r="O21" s="1216"/>
      <c r="P21" s="1216"/>
      <c r="Q21" s="1216"/>
      <c r="R21" s="1216"/>
      <c r="S21" s="1216"/>
      <c r="T21" s="1216"/>
      <c r="U21" s="1216"/>
      <c r="V21" s="1216"/>
      <c r="W21" s="1216"/>
      <c r="X21" s="1216"/>
      <c r="Y21" s="1216"/>
      <c r="Z21" s="1216"/>
      <c r="AA21" s="1216"/>
      <c r="AB21" s="1216"/>
      <c r="AC21" s="1216"/>
      <c r="AD21" s="632"/>
      <c r="AF21" s="831"/>
      <c r="AG21" s="831" t="str">
        <f t="shared" si="0"/>
        <v/>
      </c>
      <c r="AH21" s="831"/>
      <c r="AI21" s="831"/>
      <c r="AJ21" s="831"/>
      <c r="AP21" s="1010"/>
      <c r="AQ21" s="1010"/>
    </row>
    <row r="22" spans="1:43" ht="101.25">
      <c r="A22" s="1215"/>
      <c r="B22" s="1215"/>
      <c r="C22" s="1215"/>
      <c r="D22" s="1215"/>
      <c r="E22" s="1215">
        <v>1</v>
      </c>
      <c r="F22" s="1028"/>
      <c r="G22" s="1028"/>
      <c r="H22" s="1017">
        <v>1</v>
      </c>
      <c r="I22" s="1215">
        <v>1</v>
      </c>
      <c r="J22" s="1028"/>
      <c r="K22" s="967"/>
      <c r="L22" s="1032" t="str">
        <f>mergeValue(A22) &amp;"."&amp; mergeValue(B22)&amp;"."&amp; mergeValue(C22)&amp;"."&amp; mergeValue(D22)&amp;"."&amp; mergeValue(E22)</f>
        <v>1.1.1.1.1</v>
      </c>
      <c r="M22" s="556" t="s">
        <v>9</v>
      </c>
      <c r="N22" s="648"/>
      <c r="O22" s="1218" t="s">
        <v>3</v>
      </c>
      <c r="P22" s="1219"/>
      <c r="Q22" s="1219"/>
      <c r="R22" s="1219"/>
      <c r="S22" s="1219"/>
      <c r="T22" s="1219"/>
      <c r="U22" s="1219"/>
      <c r="V22" s="1219"/>
      <c r="W22" s="1219"/>
      <c r="X22" s="1219"/>
      <c r="Y22" s="1219"/>
      <c r="Z22" s="1219"/>
      <c r="AA22" s="1219"/>
      <c r="AB22" s="1219"/>
      <c r="AC22" s="1220"/>
      <c r="AD22" s="632" t="s">
        <v>638</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90">
      <c r="A23" s="1215"/>
      <c r="B23" s="1215"/>
      <c r="C23" s="1215"/>
      <c r="D23" s="1215"/>
      <c r="E23" s="1215"/>
      <c r="F23" s="1215">
        <v>1</v>
      </c>
      <c r="G23" s="1017"/>
      <c r="H23" s="1017"/>
      <c r="I23" s="1215"/>
      <c r="J23" s="1215">
        <v>1</v>
      </c>
      <c r="K23" s="968"/>
      <c r="L23" s="1032" t="str">
        <f>mergeValue(A23) &amp;"."&amp; mergeValue(B23)&amp;"."&amp; mergeValue(C23)&amp;"."&amp; mergeValue(D23)&amp;"."&amp; mergeValue(E23)&amp;"."&amp; mergeValue(F23)</f>
        <v>1.1.1.1.1.1</v>
      </c>
      <c r="M23" s="557" t="s">
        <v>10</v>
      </c>
      <c r="N23" s="648"/>
      <c r="O23" s="1218" t="s">
        <v>773</v>
      </c>
      <c r="P23" s="1219"/>
      <c r="Q23" s="1219"/>
      <c r="R23" s="1219"/>
      <c r="S23" s="1219"/>
      <c r="T23" s="1219"/>
      <c r="U23" s="1219"/>
      <c r="V23" s="1219"/>
      <c r="W23" s="1219"/>
      <c r="X23" s="1219"/>
      <c r="Y23" s="1219"/>
      <c r="Z23" s="1219"/>
      <c r="AA23" s="1219"/>
      <c r="AB23" s="1219"/>
      <c r="AC23" s="1220"/>
      <c r="AD23" s="632" t="s">
        <v>636</v>
      </c>
      <c r="AF23" s="831"/>
      <c r="AG23" s="831" t="str">
        <f t="shared" si="0"/>
        <v>Группа потребителей</v>
      </c>
      <c r="AH23" s="831"/>
      <c r="AI23" s="831"/>
      <c r="AJ23" s="831"/>
      <c r="AP23" s="1010"/>
      <c r="AQ23" s="1010"/>
    </row>
    <row r="24" spans="1:43" ht="17.100000000000001" customHeight="1">
      <c r="A24" s="1215"/>
      <c r="B24" s="1215"/>
      <c r="C24" s="1215"/>
      <c r="D24" s="1215"/>
      <c r="E24" s="1215"/>
      <c r="F24" s="1215"/>
      <c r="G24" s="1017">
        <v>1</v>
      </c>
      <c r="H24" s="1017"/>
      <c r="I24" s="1215"/>
      <c r="J24" s="1215"/>
      <c r="K24" s="968">
        <v>1</v>
      </c>
      <c r="L24" s="1032" t="str">
        <f>mergeValue(A24) &amp;"."&amp; mergeValue(B24)&amp;"."&amp; mergeValue(C24)&amp;"."&amp; mergeValue(D24)&amp;"."&amp; mergeValue(E24)&amp;"."&amp; mergeValue(F24)&amp;"."&amp; mergeValue(G24)</f>
        <v>1.1.1.1.1.1.1</v>
      </c>
      <c r="M24" s="1071" t="s">
        <v>642</v>
      </c>
      <c r="N24" s="648"/>
      <c r="O24" s="685">
        <v>1559.6</v>
      </c>
      <c r="P24" s="765"/>
      <c r="Q24" s="1096"/>
      <c r="R24" s="1250" t="s">
        <v>1429</v>
      </c>
      <c r="S24" s="1222" t="s">
        <v>84</v>
      </c>
      <c r="T24" s="1250" t="s">
        <v>2925</v>
      </c>
      <c r="U24" s="1222" t="s">
        <v>84</v>
      </c>
      <c r="V24" s="685">
        <v>1559.6</v>
      </c>
      <c r="W24" s="765"/>
      <c r="X24" s="1096"/>
      <c r="Y24" s="1250" t="s">
        <v>2926</v>
      </c>
      <c r="Z24" s="1222" t="s">
        <v>84</v>
      </c>
      <c r="AA24" s="1250" t="s">
        <v>1430</v>
      </c>
      <c r="AB24" s="1222" t="s">
        <v>85</v>
      </c>
      <c r="AC24" s="765"/>
      <c r="AD24" s="1232" t="s">
        <v>655</v>
      </c>
      <c r="AE24" s="1010" t="str">
        <f>strCheckDate(O25:AC25)</f>
        <v/>
      </c>
      <c r="AF24" s="831"/>
      <c r="AG24" s="831" t="str">
        <f t="shared" si="0"/>
        <v>вода</v>
      </c>
      <c r="AH24" s="831"/>
      <c r="AI24" s="831"/>
      <c r="AJ24" s="831"/>
      <c r="AP24" s="1010"/>
      <c r="AQ24" s="1010"/>
    </row>
    <row r="25" spans="1:43" ht="11.25" hidden="1" customHeight="1">
      <c r="A25" s="1215"/>
      <c r="B25" s="1215"/>
      <c r="C25" s="1215"/>
      <c r="D25" s="1215"/>
      <c r="E25" s="1215"/>
      <c r="F25" s="1215"/>
      <c r="G25" s="1017"/>
      <c r="H25" s="1017"/>
      <c r="I25" s="1215"/>
      <c r="J25" s="1215"/>
      <c r="K25" s="968"/>
      <c r="L25" s="802"/>
      <c r="M25" s="648"/>
      <c r="N25" s="648"/>
      <c r="O25" s="765"/>
      <c r="P25" s="765"/>
      <c r="Q25" s="771" t="str">
        <f>R24 &amp; "-" &amp; T24</f>
        <v>01.12.2022-31.12.2022</v>
      </c>
      <c r="R25" s="1221"/>
      <c r="S25" s="1222"/>
      <c r="T25" s="1221"/>
      <c r="U25" s="1222"/>
      <c r="V25" s="765"/>
      <c r="W25" s="765"/>
      <c r="X25" s="771" t="str">
        <f>Y24 &amp; "-" &amp; AA24</f>
        <v>01.01.2023-31.12.2023</v>
      </c>
      <c r="Y25" s="1221"/>
      <c r="Z25" s="1222"/>
      <c r="AA25" s="1221"/>
      <c r="AB25" s="1222"/>
      <c r="AC25" s="765"/>
      <c r="AD25" s="1233"/>
      <c r="AF25" s="831"/>
      <c r="AG25" s="831" t="str">
        <f t="shared" si="0"/>
        <v/>
      </c>
      <c r="AH25" s="831"/>
      <c r="AI25" s="831"/>
      <c r="AJ25" s="831"/>
      <c r="AP25" s="1010"/>
      <c r="AQ25" s="1010"/>
    </row>
    <row r="26" spans="1:43" ht="15" customHeight="1">
      <c r="A26" s="1215"/>
      <c r="B26" s="1215"/>
      <c r="C26" s="1215"/>
      <c r="D26" s="1215"/>
      <c r="E26" s="1215"/>
      <c r="F26" s="1215"/>
      <c r="G26" s="1028"/>
      <c r="H26" s="1017"/>
      <c r="I26" s="1215"/>
      <c r="J26" s="1215"/>
      <c r="K26" s="967"/>
      <c r="L26" s="690"/>
      <c r="M26" s="559" t="s">
        <v>25</v>
      </c>
      <c r="N26" s="1008"/>
      <c r="O26" s="1008"/>
      <c r="P26" s="1008"/>
      <c r="Q26" s="1008"/>
      <c r="R26" s="1008"/>
      <c r="S26" s="1008"/>
      <c r="T26" s="1008"/>
      <c r="U26" s="1008"/>
      <c r="V26" s="1008"/>
      <c r="W26" s="1008"/>
      <c r="X26" s="1008"/>
      <c r="Y26" s="1008"/>
      <c r="Z26" s="1008"/>
      <c r="AA26" s="1008"/>
      <c r="AB26" s="1008"/>
      <c r="AC26" s="764"/>
      <c r="AD26" s="1234"/>
      <c r="AF26" s="831"/>
      <c r="AG26" s="831" t="str">
        <f t="shared" si="0"/>
        <v>Добавить вид теплоносителя (параметры теплоносителя)</v>
      </c>
      <c r="AH26" s="831"/>
      <c r="AI26" s="831"/>
      <c r="AJ26" s="831"/>
      <c r="AP26" s="1010"/>
      <c r="AQ26" s="1010"/>
    </row>
    <row r="27" spans="1:43" ht="15" customHeight="1">
      <c r="A27" s="1215"/>
      <c r="B27" s="1215"/>
      <c r="C27" s="1215"/>
      <c r="D27" s="1215"/>
      <c r="E27" s="1215"/>
      <c r="F27" s="1028"/>
      <c r="G27" s="1028"/>
      <c r="H27" s="1017"/>
      <c r="I27" s="1215"/>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667"/>
      <c r="AF27" s="831"/>
      <c r="AG27" s="831" t="str">
        <f t="shared" si="0"/>
        <v>Добавить группу потребителей</v>
      </c>
      <c r="AH27" s="831"/>
      <c r="AI27" s="831"/>
      <c r="AJ27" s="831"/>
      <c r="AP27" s="1010"/>
      <c r="AQ27" s="1010"/>
    </row>
    <row r="28" spans="1:43" ht="15" customHeight="1">
      <c r="A28" s="1215"/>
      <c r="B28" s="1215"/>
      <c r="C28" s="1215"/>
      <c r="D28" s="1215"/>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667"/>
      <c r="AF28" s="831"/>
      <c r="AG28" s="831" t="str">
        <f t="shared" si="0"/>
        <v>Добавить схему подключения</v>
      </c>
      <c r="AH28" s="831"/>
      <c r="AI28" s="831"/>
      <c r="AJ28" s="831"/>
      <c r="AP28" s="1010"/>
      <c r="AQ28" s="1010"/>
    </row>
    <row r="29" spans="1:43" s="1063" customFormat="1" ht="22.5">
      <c r="A29" s="1215">
        <v>2</v>
      </c>
      <c r="B29" s="1081"/>
      <c r="C29" s="1081"/>
      <c r="D29" s="1081"/>
      <c r="E29" s="1082" t="s">
        <v>253</v>
      </c>
      <c r="F29" s="1109"/>
      <c r="G29" s="1109"/>
      <c r="H29" s="1109"/>
      <c r="I29" s="985"/>
      <c r="J29" s="981"/>
      <c r="K29" s="965"/>
      <c r="L29" s="1114">
        <f>mergeValue(A29)</f>
        <v>2</v>
      </c>
      <c r="M29" s="643" t="s">
        <v>20</v>
      </c>
      <c r="N29" s="648"/>
      <c r="O29" s="1251" t="str">
        <f>IF('Перечень тарифов'!J25="","","" &amp; 'Перечень тарифов'!J25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"АЛВИТ И К.")</v>
      </c>
      <c r="P29" s="1252"/>
      <c r="Q29" s="1252"/>
      <c r="R29" s="1252"/>
      <c r="S29" s="1252"/>
      <c r="T29" s="1252"/>
      <c r="U29" s="1252"/>
      <c r="V29" s="1252"/>
      <c r="W29" s="1252"/>
      <c r="X29" s="1252"/>
      <c r="Y29" s="1252"/>
      <c r="Z29" s="1252"/>
      <c r="AA29" s="1252"/>
      <c r="AB29" s="1252"/>
      <c r="AC29" s="1253"/>
      <c r="AD29" s="632" t="s">
        <v>476</v>
      </c>
      <c r="AE29" s="1010"/>
      <c r="AF29" s="831"/>
      <c r="AG29" s="831" t="str">
        <f t="shared" si="0"/>
        <v>Наименование тарифа</v>
      </c>
      <c r="AH29" s="831"/>
      <c r="AI29" s="831"/>
      <c r="AJ29" s="831"/>
      <c r="AK29" s="1010"/>
      <c r="AL29" s="1010"/>
      <c r="AM29" s="1010"/>
      <c r="AN29" s="1010"/>
      <c r="AO29" s="1010"/>
      <c r="AP29" s="1010"/>
      <c r="AQ29" s="1010"/>
    </row>
    <row r="30" spans="1:43" s="1063" customFormat="1" hidden="1">
      <c r="A30" s="1215"/>
      <c r="B30" s="1215">
        <v>1</v>
      </c>
      <c r="C30" s="1081"/>
      <c r="D30" s="1081"/>
      <c r="E30" s="1109"/>
      <c r="F30" s="1109"/>
      <c r="G30" s="1109"/>
      <c r="H30" s="1109"/>
      <c r="I30" s="1104"/>
      <c r="J30" s="956"/>
      <c r="K30" s="959"/>
      <c r="L30" s="1114" t="str">
        <f>mergeValue(A30) &amp;"."&amp; mergeValue(B30)</f>
        <v>2.1</v>
      </c>
      <c r="M30" s="694"/>
      <c r="N30" s="648"/>
      <c r="O30" s="1251"/>
      <c r="P30" s="1252"/>
      <c r="Q30" s="1252"/>
      <c r="R30" s="1252"/>
      <c r="S30" s="1252"/>
      <c r="T30" s="1252"/>
      <c r="U30" s="1252"/>
      <c r="V30" s="1252"/>
      <c r="W30" s="1252"/>
      <c r="X30" s="1252"/>
      <c r="Y30" s="1252"/>
      <c r="Z30" s="1252"/>
      <c r="AA30" s="1252"/>
      <c r="AB30" s="1252"/>
      <c r="AC30" s="1253"/>
      <c r="AD30" s="632"/>
      <c r="AE30" s="1010"/>
      <c r="AF30" s="831"/>
      <c r="AG30" s="831" t="str">
        <f t="shared" si="0"/>
        <v/>
      </c>
      <c r="AH30" s="831"/>
      <c r="AI30" s="831"/>
      <c r="AJ30" s="831"/>
      <c r="AK30" s="1010"/>
      <c r="AL30" s="1010"/>
      <c r="AM30" s="1010"/>
      <c r="AN30" s="1010"/>
      <c r="AO30" s="1010"/>
      <c r="AP30" s="1010"/>
      <c r="AQ30" s="1010"/>
    </row>
    <row r="31" spans="1:43" s="1063" customFormat="1" ht="22.5">
      <c r="A31" s="1215"/>
      <c r="B31" s="1215"/>
      <c r="C31" s="1215">
        <v>1</v>
      </c>
      <c r="D31" s="1081"/>
      <c r="E31" s="1109"/>
      <c r="F31" s="1109"/>
      <c r="G31" s="1109"/>
      <c r="H31" s="1109"/>
      <c r="I31" s="964"/>
      <c r="J31" s="956"/>
      <c r="K31" s="959"/>
      <c r="L31" s="1114" t="str">
        <f>mergeValue(A31) &amp;"."&amp; mergeValue(B31)&amp;"."&amp; mergeValue(C31)</f>
        <v>2.1.1</v>
      </c>
      <c r="M31" s="695" t="s">
        <v>7</v>
      </c>
      <c r="N31" s="648"/>
      <c r="O31" s="1251" t="str">
        <f>IF('Перечень тарифов'!R25="","","" &amp; 'Перечень тарифов'!R25 &amp; "")</f>
        <v>Зона теплоснабжения №01</v>
      </c>
      <c r="P31" s="1252"/>
      <c r="Q31" s="1252"/>
      <c r="R31" s="1252"/>
      <c r="S31" s="1252"/>
      <c r="T31" s="1252"/>
      <c r="U31" s="1252"/>
      <c r="V31" s="1252"/>
      <c r="W31" s="1252"/>
      <c r="X31" s="1252"/>
      <c r="Y31" s="1252"/>
      <c r="Z31" s="1252"/>
      <c r="AA31" s="1252"/>
      <c r="AB31" s="1252"/>
      <c r="AC31" s="1253"/>
      <c r="AD31" s="632" t="s">
        <v>633</v>
      </c>
      <c r="AE31" s="1010"/>
      <c r="AF31" s="831"/>
      <c r="AG31" s="831" t="str">
        <f t="shared" si="0"/>
        <v xml:space="preserve">Наименование системы теплоснабжения </v>
      </c>
      <c r="AH31" s="831"/>
      <c r="AI31" s="831"/>
      <c r="AJ31" s="831"/>
      <c r="AK31" s="1010"/>
      <c r="AL31" s="1010"/>
      <c r="AM31" s="1010"/>
      <c r="AN31" s="1010"/>
      <c r="AO31" s="1010"/>
      <c r="AP31" s="1010"/>
      <c r="AQ31" s="1010"/>
    </row>
    <row r="32" spans="1:43" s="1063" customFormat="1" hidden="1">
      <c r="A32" s="1215"/>
      <c r="B32" s="1215"/>
      <c r="C32" s="1215"/>
      <c r="D32" s="1215">
        <v>1</v>
      </c>
      <c r="E32" s="1109"/>
      <c r="F32" s="1109"/>
      <c r="G32" s="1109"/>
      <c r="H32" s="1109"/>
      <c r="I32" s="964"/>
      <c r="J32" s="956"/>
      <c r="K32" s="959"/>
      <c r="L32" s="1114" t="str">
        <f>mergeValue(A32) &amp;"."&amp; mergeValue(B32)&amp;"."&amp; mergeValue(C32)&amp;"."&amp; mergeValue(D32)</f>
        <v>2.1.1.1</v>
      </c>
      <c r="M32" s="696"/>
      <c r="N32" s="648"/>
      <c r="O32" s="1251"/>
      <c r="P32" s="1252"/>
      <c r="Q32" s="1252"/>
      <c r="R32" s="1252"/>
      <c r="S32" s="1252"/>
      <c r="T32" s="1252"/>
      <c r="U32" s="1252"/>
      <c r="V32" s="1252"/>
      <c r="W32" s="1252"/>
      <c r="X32" s="1252"/>
      <c r="Y32" s="1252"/>
      <c r="Z32" s="1252"/>
      <c r="AA32" s="1252"/>
      <c r="AB32" s="1252"/>
      <c r="AC32" s="1253"/>
      <c r="AD32" s="632"/>
      <c r="AE32" s="1010"/>
      <c r="AF32" s="831"/>
      <c r="AG32" s="831" t="str">
        <f t="shared" si="0"/>
        <v/>
      </c>
      <c r="AH32" s="831"/>
      <c r="AI32" s="831"/>
      <c r="AJ32" s="831"/>
      <c r="AK32" s="1010"/>
      <c r="AL32" s="1010"/>
      <c r="AM32" s="1010"/>
      <c r="AN32" s="1010"/>
      <c r="AO32" s="1010"/>
      <c r="AP32" s="1010"/>
      <c r="AQ32" s="1010"/>
    </row>
    <row r="33" spans="1:43" s="1063" customFormat="1" ht="101.25">
      <c r="A33" s="1215"/>
      <c r="B33" s="1215"/>
      <c r="C33" s="1215"/>
      <c r="D33" s="1215"/>
      <c r="E33" s="1215">
        <v>1</v>
      </c>
      <c r="F33" s="1109"/>
      <c r="G33" s="1109"/>
      <c r="H33" s="1081">
        <v>1</v>
      </c>
      <c r="I33" s="1215">
        <v>1</v>
      </c>
      <c r="J33" s="1109"/>
      <c r="K33" s="967"/>
      <c r="L33" s="1114" t="str">
        <f>mergeValue(A33) &amp;"."&amp; mergeValue(B33)&amp;"."&amp; mergeValue(C33)&amp;"."&amp; mergeValue(D33)&amp;"."&amp; mergeValue(E33)</f>
        <v>2.1.1.1.1</v>
      </c>
      <c r="M33" s="556" t="s">
        <v>9</v>
      </c>
      <c r="N33" s="648"/>
      <c r="O33" s="1218" t="s">
        <v>3</v>
      </c>
      <c r="P33" s="1219"/>
      <c r="Q33" s="1219"/>
      <c r="R33" s="1219"/>
      <c r="S33" s="1219"/>
      <c r="T33" s="1219"/>
      <c r="U33" s="1219"/>
      <c r="V33" s="1219"/>
      <c r="W33" s="1219"/>
      <c r="X33" s="1219"/>
      <c r="Y33" s="1219"/>
      <c r="Z33" s="1219"/>
      <c r="AA33" s="1219"/>
      <c r="AB33" s="1219"/>
      <c r="AC33" s="1220"/>
      <c r="AD33" s="632" t="s">
        <v>638</v>
      </c>
      <c r="AE33" s="1010"/>
      <c r="AF33" s="831"/>
      <c r="AG33" s="831" t="str">
        <f t="shared" si="0"/>
        <v>Схема подключения теплопотребляющей установки к коллектору источника тепловой энергии</v>
      </c>
      <c r="AH33" s="831"/>
      <c r="AI33" s="831"/>
      <c r="AJ33" s="831"/>
      <c r="AK33" s="1010"/>
      <c r="AL33" s="1010"/>
      <c r="AM33" s="1010"/>
      <c r="AN33" s="1010"/>
      <c r="AO33" s="1010"/>
      <c r="AP33" s="1010"/>
      <c r="AQ33" s="1010"/>
    </row>
    <row r="34" spans="1:43" s="1063" customFormat="1" ht="90">
      <c r="A34" s="1215"/>
      <c r="B34" s="1215"/>
      <c r="C34" s="1215"/>
      <c r="D34" s="1215"/>
      <c r="E34" s="1215"/>
      <c r="F34" s="1215">
        <v>1</v>
      </c>
      <c r="G34" s="1081"/>
      <c r="H34" s="1081"/>
      <c r="I34" s="1215"/>
      <c r="J34" s="1215">
        <v>1</v>
      </c>
      <c r="K34" s="968"/>
      <c r="L34" s="1114" t="str">
        <f>mergeValue(A34) &amp;"."&amp; mergeValue(B34)&amp;"."&amp; mergeValue(C34)&amp;"."&amp; mergeValue(D34)&amp;"."&amp; mergeValue(E34)&amp;"."&amp; mergeValue(F34)</f>
        <v>2.1.1.1.1.1</v>
      </c>
      <c r="M34" s="557" t="s">
        <v>10</v>
      </c>
      <c r="N34" s="648"/>
      <c r="O34" s="1218" t="s">
        <v>773</v>
      </c>
      <c r="P34" s="1219"/>
      <c r="Q34" s="1219"/>
      <c r="R34" s="1219"/>
      <c r="S34" s="1219"/>
      <c r="T34" s="1219"/>
      <c r="U34" s="1219"/>
      <c r="V34" s="1219"/>
      <c r="W34" s="1219"/>
      <c r="X34" s="1219"/>
      <c r="Y34" s="1219"/>
      <c r="Z34" s="1219"/>
      <c r="AA34" s="1219"/>
      <c r="AB34" s="1219"/>
      <c r="AC34" s="1220"/>
      <c r="AD34" s="632" t="s">
        <v>636</v>
      </c>
      <c r="AE34" s="1010"/>
      <c r="AF34" s="831"/>
      <c r="AG34" s="831" t="str">
        <f t="shared" si="0"/>
        <v>Группа потребителей</v>
      </c>
      <c r="AH34" s="831"/>
      <c r="AI34" s="831"/>
      <c r="AJ34" s="831"/>
      <c r="AK34" s="1010"/>
      <c r="AL34" s="1010"/>
      <c r="AM34" s="1010"/>
      <c r="AN34" s="1010"/>
      <c r="AO34" s="1010"/>
      <c r="AP34" s="1010"/>
      <c r="AQ34" s="1010"/>
    </row>
    <row r="35" spans="1:43" s="1063" customFormat="1" ht="17.100000000000001" customHeight="1">
      <c r="A35" s="1215"/>
      <c r="B35" s="1215"/>
      <c r="C35" s="1215"/>
      <c r="D35" s="1215"/>
      <c r="E35" s="1215"/>
      <c r="F35" s="1215"/>
      <c r="G35" s="1081">
        <v>1</v>
      </c>
      <c r="H35" s="1081"/>
      <c r="I35" s="1215"/>
      <c r="J35" s="1215"/>
      <c r="K35" s="968">
        <v>1</v>
      </c>
      <c r="L35" s="1114" t="str">
        <f>mergeValue(A35) &amp;"."&amp; mergeValue(B35)&amp;"."&amp; mergeValue(C35)&amp;"."&amp; mergeValue(D35)&amp;"."&amp; mergeValue(E35)&amp;"."&amp; mergeValue(F35)&amp;"."&amp; mergeValue(G35)</f>
        <v>2.1.1.1.1.1.1</v>
      </c>
      <c r="M35" s="1071" t="s">
        <v>642</v>
      </c>
      <c r="N35" s="648"/>
      <c r="O35" s="685">
        <v>1363.54</v>
      </c>
      <c r="P35" s="765"/>
      <c r="Q35" s="1096"/>
      <c r="R35" s="1250" t="s">
        <v>1429</v>
      </c>
      <c r="S35" s="1222" t="s">
        <v>84</v>
      </c>
      <c r="T35" s="1250" t="s">
        <v>2925</v>
      </c>
      <c r="U35" s="1222" t="s">
        <v>84</v>
      </c>
      <c r="V35" s="685">
        <v>1363.54</v>
      </c>
      <c r="W35" s="765"/>
      <c r="X35" s="1096"/>
      <c r="Y35" s="1250" t="s">
        <v>2926</v>
      </c>
      <c r="Z35" s="1222" t="s">
        <v>84</v>
      </c>
      <c r="AA35" s="1250" t="s">
        <v>1430</v>
      </c>
      <c r="AB35" s="1222" t="s">
        <v>85</v>
      </c>
      <c r="AC35" s="765"/>
      <c r="AD35" s="1232" t="s">
        <v>655</v>
      </c>
      <c r="AE35" s="1010" t="str">
        <f>strCheckDate(O36:AC36)</f>
        <v/>
      </c>
      <c r="AF35" s="831"/>
      <c r="AG35" s="831" t="str">
        <f t="shared" si="0"/>
        <v>вода</v>
      </c>
      <c r="AH35" s="831"/>
      <c r="AI35" s="831"/>
      <c r="AJ35" s="831"/>
      <c r="AK35" s="1010"/>
      <c r="AL35" s="1010"/>
      <c r="AM35" s="1010"/>
      <c r="AN35" s="1010"/>
      <c r="AO35" s="1010"/>
      <c r="AP35" s="1010"/>
      <c r="AQ35" s="1010"/>
    </row>
    <row r="36" spans="1:43" s="1063" customFormat="1" ht="11.25" hidden="1" customHeight="1">
      <c r="A36" s="1215"/>
      <c r="B36" s="1215"/>
      <c r="C36" s="1215"/>
      <c r="D36" s="1215"/>
      <c r="E36" s="1215"/>
      <c r="F36" s="1215"/>
      <c r="G36" s="1081"/>
      <c r="H36" s="1081"/>
      <c r="I36" s="1215"/>
      <c r="J36" s="1215"/>
      <c r="K36" s="968"/>
      <c r="L36" s="802"/>
      <c r="M36" s="648"/>
      <c r="N36" s="648"/>
      <c r="O36" s="765"/>
      <c r="P36" s="765"/>
      <c r="Q36" s="771" t="str">
        <f>R35 &amp; "-" &amp; T35</f>
        <v>01.12.2022-31.12.2022</v>
      </c>
      <c r="R36" s="1221"/>
      <c r="S36" s="1222"/>
      <c r="T36" s="1221"/>
      <c r="U36" s="1222"/>
      <c r="V36" s="765"/>
      <c r="W36" s="765"/>
      <c r="X36" s="771" t="str">
        <f>Y35 &amp; "-" &amp; AA35</f>
        <v>01.01.2023-31.12.2023</v>
      </c>
      <c r="Y36" s="1221"/>
      <c r="Z36" s="1222"/>
      <c r="AA36" s="1221"/>
      <c r="AB36" s="1222"/>
      <c r="AC36" s="765"/>
      <c r="AD36" s="1233"/>
      <c r="AE36" s="1010"/>
      <c r="AF36" s="831"/>
      <c r="AG36" s="831" t="str">
        <f t="shared" si="0"/>
        <v/>
      </c>
      <c r="AH36" s="831"/>
      <c r="AI36" s="831"/>
      <c r="AJ36" s="831"/>
      <c r="AK36" s="1010"/>
      <c r="AL36" s="1010"/>
      <c r="AM36" s="1010"/>
      <c r="AN36" s="1010"/>
      <c r="AO36" s="1010"/>
      <c r="AP36" s="1010"/>
      <c r="AQ36" s="1010"/>
    </row>
    <row r="37" spans="1:43" s="1063" customFormat="1" ht="15" customHeight="1">
      <c r="A37" s="1215"/>
      <c r="B37" s="1215"/>
      <c r="C37" s="1215"/>
      <c r="D37" s="1215"/>
      <c r="E37" s="1215"/>
      <c r="F37" s="1215"/>
      <c r="G37" s="1109"/>
      <c r="H37" s="1081"/>
      <c r="I37" s="1215"/>
      <c r="J37" s="1215"/>
      <c r="K37" s="967"/>
      <c r="L37" s="690"/>
      <c r="M37" s="559" t="s">
        <v>25</v>
      </c>
      <c r="N37" s="1008"/>
      <c r="O37" s="1008"/>
      <c r="P37" s="1008"/>
      <c r="Q37" s="1008"/>
      <c r="R37" s="1008"/>
      <c r="S37" s="1008"/>
      <c r="T37" s="1008"/>
      <c r="U37" s="1008"/>
      <c r="V37" s="1008"/>
      <c r="W37" s="1008"/>
      <c r="X37" s="1008"/>
      <c r="Y37" s="1008"/>
      <c r="Z37" s="1008"/>
      <c r="AA37" s="1008"/>
      <c r="AB37" s="1008"/>
      <c r="AC37" s="764"/>
      <c r="AD37" s="1234"/>
      <c r="AE37" s="1010"/>
      <c r="AF37" s="831"/>
      <c r="AG37" s="831" t="str">
        <f t="shared" si="0"/>
        <v>Добавить вид теплоносителя (параметры теплоносителя)</v>
      </c>
      <c r="AH37" s="831"/>
      <c r="AI37" s="831"/>
      <c r="AJ37" s="831"/>
      <c r="AK37" s="1010"/>
      <c r="AL37" s="1010"/>
      <c r="AM37" s="1010"/>
      <c r="AN37" s="1010"/>
      <c r="AO37" s="1010"/>
      <c r="AP37" s="1010"/>
      <c r="AQ37" s="1010"/>
    </row>
    <row r="38" spans="1:43" s="1063" customFormat="1" ht="15" customHeight="1">
      <c r="A38" s="1215"/>
      <c r="B38" s="1215"/>
      <c r="C38" s="1215"/>
      <c r="D38" s="1215"/>
      <c r="E38" s="1215"/>
      <c r="F38" s="1109"/>
      <c r="G38" s="1109"/>
      <c r="H38" s="1081"/>
      <c r="I38" s="1215"/>
      <c r="J38" s="1109"/>
      <c r="K38" s="967"/>
      <c r="L38" s="690"/>
      <c r="M38" s="558" t="s">
        <v>11</v>
      </c>
      <c r="N38" s="1008"/>
      <c r="O38" s="1008"/>
      <c r="P38" s="1008"/>
      <c r="Q38" s="1008"/>
      <c r="R38" s="1008"/>
      <c r="S38" s="1008"/>
      <c r="T38" s="1008"/>
      <c r="U38" s="1007"/>
      <c r="V38" s="1008"/>
      <c r="W38" s="1008"/>
      <c r="X38" s="1008"/>
      <c r="Y38" s="1008"/>
      <c r="Z38" s="1008"/>
      <c r="AA38" s="1008"/>
      <c r="AB38" s="1007"/>
      <c r="AC38" s="1008"/>
      <c r="AD38" s="667"/>
      <c r="AE38" s="1010"/>
      <c r="AF38" s="831"/>
      <c r="AG38" s="831" t="str">
        <f t="shared" si="0"/>
        <v>Добавить группу потребителей</v>
      </c>
      <c r="AH38" s="831"/>
      <c r="AI38" s="831"/>
      <c r="AJ38" s="831"/>
      <c r="AK38" s="1010"/>
      <c r="AL38" s="1010"/>
      <c r="AM38" s="1010"/>
      <c r="AN38" s="1010"/>
      <c r="AO38" s="1010"/>
      <c r="AP38" s="1010"/>
      <c r="AQ38" s="1010"/>
    </row>
    <row r="39" spans="1:43" s="1063" customFormat="1" ht="15" customHeight="1">
      <c r="A39" s="1215"/>
      <c r="B39" s="1215"/>
      <c r="C39" s="1215"/>
      <c r="D39" s="1215"/>
      <c r="E39" s="1084" t="s">
        <v>253</v>
      </c>
      <c r="F39" s="1109"/>
      <c r="G39" s="1109"/>
      <c r="H39" s="1109"/>
      <c r="I39" s="981"/>
      <c r="J39" s="1066"/>
      <c r="K39" s="965"/>
      <c r="L39" s="690"/>
      <c r="M39" s="1003" t="s">
        <v>12</v>
      </c>
      <c r="N39" s="1008"/>
      <c r="O39" s="1008"/>
      <c r="P39" s="1008"/>
      <c r="Q39" s="1008"/>
      <c r="R39" s="1008"/>
      <c r="S39" s="1008"/>
      <c r="T39" s="1008"/>
      <c r="U39" s="1007"/>
      <c r="V39" s="1008"/>
      <c r="W39" s="1008"/>
      <c r="X39" s="1008"/>
      <c r="Y39" s="1008"/>
      <c r="Z39" s="1008"/>
      <c r="AA39" s="1008"/>
      <c r="AB39" s="1007"/>
      <c r="AC39" s="1008"/>
      <c r="AD39" s="667"/>
      <c r="AE39" s="1010"/>
      <c r="AF39" s="831"/>
      <c r="AG39" s="831" t="str">
        <f t="shared" si="0"/>
        <v>Добавить схему подключения</v>
      </c>
      <c r="AH39" s="831"/>
      <c r="AI39" s="831"/>
      <c r="AJ39" s="831"/>
      <c r="AK39" s="1010"/>
      <c r="AL39" s="1010"/>
      <c r="AM39" s="1010"/>
      <c r="AN39" s="1010"/>
      <c r="AO39" s="1010"/>
      <c r="AP39" s="1010"/>
      <c r="AQ39" s="1010"/>
    </row>
    <row r="40" spans="1:43" ht="11.25">
      <c r="A40" s="992"/>
      <c r="B40" s="992"/>
      <c r="C40" s="992"/>
      <c r="D40" s="992"/>
      <c r="E40" s="992"/>
      <c r="F40" s="992"/>
      <c r="G40" s="992"/>
      <c r="H40" s="992"/>
      <c r="I40" s="992"/>
      <c r="J40" s="992"/>
      <c r="K40" s="992"/>
      <c r="AE40" s="992"/>
      <c r="AF40" s="992"/>
      <c r="AG40" s="992"/>
      <c r="AH40" s="992"/>
      <c r="AI40" s="992"/>
      <c r="AJ40" s="992"/>
      <c r="AK40" s="992"/>
      <c r="AL40" s="992"/>
      <c r="AM40" s="992"/>
      <c r="AN40" s="992"/>
      <c r="AO40" s="992"/>
    </row>
    <row r="41" spans="1:43" ht="90" customHeight="1">
      <c r="L41" s="1">
        <v>1</v>
      </c>
      <c r="M41" s="1208" t="s">
        <v>632</v>
      </c>
      <c r="N41" s="1208"/>
      <c r="O41" s="1208"/>
      <c r="P41" s="1208"/>
      <c r="Q41" s="1208"/>
      <c r="R41" s="1208"/>
      <c r="S41" s="1208"/>
      <c r="T41" s="1208"/>
      <c r="U41" s="1208"/>
      <c r="V41" s="1208"/>
      <c r="W41" s="1208"/>
      <c r="X41" s="1208"/>
      <c r="Y41" s="1208"/>
      <c r="Z41" s="1208"/>
      <c r="AA41" s="1208"/>
      <c r="AB41" s="1208"/>
      <c r="AC41" s="1208"/>
      <c r="AD41" s="1208"/>
    </row>
  </sheetData>
  <sheetProtection password="FA9C" sheet="1" objects="1" scenarios="1" formatColumns="0" formatRows="0"/>
  <dataConsolidate leftLabels="1"/>
  <mergeCells count="74">
    <mergeCell ref="AD24:AD26"/>
    <mergeCell ref="M41:AD41"/>
    <mergeCell ref="O21:AC21"/>
    <mergeCell ref="E22:E27"/>
    <mergeCell ref="I22:I27"/>
    <mergeCell ref="O22:AC22"/>
    <mergeCell ref="F23:F26"/>
    <mergeCell ref="J23:J26"/>
    <mergeCell ref="O23:AC23"/>
    <mergeCell ref="R24:R25"/>
    <mergeCell ref="S24:S25"/>
    <mergeCell ref="T24:T25"/>
    <mergeCell ref="T35:T36"/>
    <mergeCell ref="U35:U36"/>
    <mergeCell ref="AD35:AD37"/>
    <mergeCell ref="Y35:Y36"/>
    <mergeCell ref="A18:A28"/>
    <mergeCell ref="O18:AC18"/>
    <mergeCell ref="B19:B28"/>
    <mergeCell ref="O19:AC19"/>
    <mergeCell ref="C20:C28"/>
    <mergeCell ref="O20:AC20"/>
    <mergeCell ref="D21:D28"/>
    <mergeCell ref="U24:U25"/>
    <mergeCell ref="AB24:AB25"/>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S35:S36"/>
    <mergeCell ref="L11:M11"/>
    <mergeCell ref="L5:T5"/>
    <mergeCell ref="O7:T7"/>
    <mergeCell ref="O8:T8"/>
    <mergeCell ref="O9:T9"/>
    <mergeCell ref="O10:T10"/>
    <mergeCell ref="O12:U12"/>
    <mergeCell ref="L13:AC13"/>
    <mergeCell ref="S17:T17"/>
    <mergeCell ref="V12:AB12"/>
    <mergeCell ref="A29:A39"/>
    <mergeCell ref="O29:AC29"/>
    <mergeCell ref="B30:B39"/>
    <mergeCell ref="O30:AC30"/>
    <mergeCell ref="C31:C39"/>
    <mergeCell ref="O31:AC31"/>
    <mergeCell ref="D32:D39"/>
    <mergeCell ref="O32:AC32"/>
    <mergeCell ref="E33:E38"/>
    <mergeCell ref="I33:I38"/>
    <mergeCell ref="O33:AC33"/>
    <mergeCell ref="F34:F37"/>
    <mergeCell ref="J34:J37"/>
    <mergeCell ref="O34:AC34"/>
    <mergeCell ref="R35:R36"/>
    <mergeCell ref="Z35:Z36"/>
    <mergeCell ref="AA35:AA36"/>
    <mergeCell ref="AB35:AB36"/>
    <mergeCell ref="Y15:AA15"/>
    <mergeCell ref="Z16:AA16"/>
    <mergeCell ref="Z17:AA17"/>
    <mergeCell ref="Y24:Y25"/>
    <mergeCell ref="Z24:Z25"/>
    <mergeCell ref="AA24:AA25"/>
  </mergeCells>
  <dataValidations count="11">
    <dataValidation allowBlank="1" sqref="WWA983073:WWL983079 JO65569:JZ65575 TK65569:TV65575 ADG65569:ADR65575 ANC65569:ANN65575 AWY65569:AXJ65575 BGU65569:BHF65575 BQQ65569:BRB65575 CAM65569:CAX65575 CKI65569:CKT65575 CUE65569:CUP65575 DEA65569:DEL65575 DNW65569:DOH65575 DXS65569:DYD65575 EHO65569:EHZ65575 ERK65569:ERV65575 FBG65569:FBR65575 FLC65569:FLN65575 FUY65569:FVJ65575 GEU65569:GFF65575 GOQ65569:GPB65575 GYM65569:GYX65575 HII65569:HIT65575 HSE65569:HSP65575 ICA65569:ICL65575 ILW65569:IMH65575 IVS65569:IWD65575 JFO65569:JFZ65575 JPK65569:JPV65575 JZG65569:JZR65575 KJC65569:KJN65575 KSY65569:KTJ65575 LCU65569:LDF65575 LMQ65569:LNB65575 LWM65569:LWX65575 MGI65569:MGT65575 MQE65569:MQP65575 NAA65569:NAL65575 NJW65569:NKH65575 NTS65569:NUD65575 ODO65569:ODZ65575 ONK65569:ONV65575 OXG65569:OXR65575 PHC65569:PHN65575 PQY65569:PRJ65575 QAU65569:QBF65575 QKQ65569:QLB65575 QUM65569:QUX65575 REI65569:RET65575 ROE65569:ROP65575 RYA65569:RYL65575 SHW65569:SIH65575 SRS65569:SSD65575 TBO65569:TBZ65575 TLK65569:TLV65575 TVG65569:TVR65575 UFC65569:UFN65575 UOY65569:UPJ65575 UYU65569:UZF65575 VIQ65569:VJB65575 VSM65569:VSX65575 WCI65569:WCT65575 WME65569:WMP65575 WWA65569:WWL65575 JO131105:JZ131111 TK131105:TV131111 ADG131105:ADR131111 ANC131105:ANN131111 AWY131105:AXJ131111 BGU131105:BHF131111 BQQ131105:BRB131111 CAM131105:CAX131111 CKI131105:CKT131111 CUE131105:CUP131111 DEA131105:DEL131111 DNW131105:DOH131111 DXS131105:DYD131111 EHO131105:EHZ131111 ERK131105:ERV131111 FBG131105:FBR131111 FLC131105:FLN131111 FUY131105:FVJ131111 GEU131105:GFF131111 GOQ131105:GPB131111 GYM131105:GYX131111 HII131105:HIT131111 HSE131105:HSP131111 ICA131105:ICL131111 ILW131105:IMH131111 IVS131105:IWD131111 JFO131105:JFZ131111 JPK131105:JPV131111 JZG131105:JZR131111 KJC131105:KJN131111 KSY131105:KTJ131111 LCU131105:LDF131111 LMQ131105:LNB131111 LWM131105:LWX131111 MGI131105:MGT131111 MQE131105:MQP131111 NAA131105:NAL131111 NJW131105:NKH131111 NTS131105:NUD131111 ODO131105:ODZ131111 ONK131105:ONV131111 OXG131105:OXR131111 PHC131105:PHN131111 PQY131105:PRJ131111 QAU131105:QBF131111 QKQ131105:QLB131111 QUM131105:QUX131111 REI131105:RET131111 ROE131105:ROP131111 RYA131105:RYL131111 SHW131105:SIH131111 SRS131105:SSD131111 TBO131105:TBZ131111 TLK131105:TLV131111 TVG131105:TVR131111 UFC131105:UFN131111 UOY131105:UPJ131111 UYU131105:UZF131111 VIQ131105:VJB131111 VSM131105:VSX131111 WCI131105:WCT131111 WME131105:WMP131111 WWA131105:WWL131111 JO196641:JZ196647 TK196641:TV196647 ADG196641:ADR196647 ANC196641:ANN196647 AWY196641:AXJ196647 BGU196641:BHF196647 BQQ196641:BRB196647 CAM196641:CAX196647 CKI196641:CKT196647 CUE196641:CUP196647 DEA196641:DEL196647 DNW196641:DOH196647 DXS196641:DYD196647 EHO196641:EHZ196647 ERK196641:ERV196647 FBG196641:FBR196647 FLC196641:FLN196647 FUY196641:FVJ196647 GEU196641:GFF196647 GOQ196641:GPB196647 GYM196641:GYX196647 HII196641:HIT196647 HSE196641:HSP196647 ICA196641:ICL196647 ILW196641:IMH196647 IVS196641:IWD196647 JFO196641:JFZ196647 JPK196641:JPV196647 JZG196641:JZR196647 KJC196641:KJN196647 KSY196641:KTJ196647 LCU196641:LDF196647 LMQ196641:LNB196647 LWM196641:LWX196647 MGI196641:MGT196647 MQE196641:MQP196647 NAA196641:NAL196647 NJW196641:NKH196647 NTS196641:NUD196647 ODO196641:ODZ196647 ONK196641:ONV196647 OXG196641:OXR196647 PHC196641:PHN196647 PQY196641:PRJ196647 QAU196641:QBF196647 QKQ196641:QLB196647 QUM196641:QUX196647 REI196641:RET196647 ROE196641:ROP196647 RYA196641:RYL196647 SHW196641:SIH196647 SRS196641:SSD196647 TBO196641:TBZ196647 TLK196641:TLV196647 TVG196641:TVR196647 UFC196641:UFN196647 UOY196641:UPJ196647 UYU196641:UZF196647 VIQ196641:VJB196647 VSM196641:VSX196647 WCI196641:WCT196647 WME196641:WMP196647 WWA196641:WWL196647 JO262177:JZ262183 TK262177:TV262183 ADG262177:ADR262183 ANC262177:ANN262183 AWY262177:AXJ262183 BGU262177:BHF262183 BQQ262177:BRB262183 CAM262177:CAX262183 CKI262177:CKT262183 CUE262177:CUP262183 DEA262177:DEL262183 DNW262177:DOH262183 DXS262177:DYD262183 EHO262177:EHZ262183 ERK262177:ERV262183 FBG262177:FBR262183 FLC262177:FLN262183 FUY262177:FVJ262183 GEU262177:GFF262183 GOQ262177:GPB262183 GYM262177:GYX262183 HII262177:HIT262183 HSE262177:HSP262183 ICA262177:ICL262183 ILW262177:IMH262183 IVS262177:IWD262183 JFO262177:JFZ262183 JPK262177:JPV262183 JZG262177:JZR262183 KJC262177:KJN262183 KSY262177:KTJ262183 LCU262177:LDF262183 LMQ262177:LNB262183 LWM262177:LWX262183 MGI262177:MGT262183 MQE262177:MQP262183 NAA262177:NAL262183 NJW262177:NKH262183 NTS262177:NUD262183 ODO262177:ODZ262183 ONK262177:ONV262183 OXG262177:OXR262183 PHC262177:PHN262183 PQY262177:PRJ262183 QAU262177:QBF262183 QKQ262177:QLB262183 QUM262177:QUX262183 REI262177:RET262183 ROE262177:ROP262183 RYA262177:RYL262183 SHW262177:SIH262183 SRS262177:SSD262183 TBO262177:TBZ262183 TLK262177:TLV262183 TVG262177:TVR262183 UFC262177:UFN262183 UOY262177:UPJ262183 UYU262177:UZF262183 VIQ262177:VJB262183 VSM262177:VSX262183 WCI262177:WCT262183 WME262177:WMP262183 WWA262177:WWL262183 JO327713:JZ327719 TK327713:TV327719 ADG327713:ADR327719 ANC327713:ANN327719 AWY327713:AXJ327719 BGU327713:BHF327719 BQQ327713:BRB327719 CAM327713:CAX327719 CKI327713:CKT327719 CUE327713:CUP327719 DEA327713:DEL327719 DNW327713:DOH327719 DXS327713:DYD327719 EHO327713:EHZ327719 ERK327713:ERV327719 FBG327713:FBR327719 FLC327713:FLN327719 FUY327713:FVJ327719 GEU327713:GFF327719 GOQ327713:GPB327719 GYM327713:GYX327719 HII327713:HIT327719 HSE327713:HSP327719 ICA327713:ICL327719 ILW327713:IMH327719 IVS327713:IWD327719 JFO327713:JFZ327719 JPK327713:JPV327719 JZG327713:JZR327719 KJC327713:KJN327719 KSY327713:KTJ327719 LCU327713:LDF327719 LMQ327713:LNB327719 LWM327713:LWX327719 MGI327713:MGT327719 MQE327713:MQP327719 NAA327713:NAL327719 NJW327713:NKH327719 NTS327713:NUD327719 ODO327713:ODZ327719 ONK327713:ONV327719 OXG327713:OXR327719 PHC327713:PHN327719 PQY327713:PRJ327719 QAU327713:QBF327719 QKQ327713:QLB327719 QUM327713:QUX327719 REI327713:RET327719 ROE327713:ROP327719 RYA327713:RYL327719 SHW327713:SIH327719 SRS327713:SSD327719 TBO327713:TBZ327719 TLK327713:TLV327719 TVG327713:TVR327719 UFC327713:UFN327719 UOY327713:UPJ327719 UYU327713:UZF327719 VIQ327713:VJB327719 VSM327713:VSX327719 WCI327713:WCT327719 WME327713:WMP327719 WWA327713:WWL327719 JO393249:JZ393255 TK393249:TV393255 ADG393249:ADR393255 ANC393249:ANN393255 AWY393249:AXJ393255 BGU393249:BHF393255 BQQ393249:BRB393255 CAM393249:CAX393255 CKI393249:CKT393255 CUE393249:CUP393255 DEA393249:DEL393255 DNW393249:DOH393255 DXS393249:DYD393255 EHO393249:EHZ393255 ERK393249:ERV393255 FBG393249:FBR393255 FLC393249:FLN393255 FUY393249:FVJ393255 GEU393249:GFF393255 GOQ393249:GPB393255 GYM393249:GYX393255 HII393249:HIT393255 HSE393249:HSP393255 ICA393249:ICL393255 ILW393249:IMH393255 IVS393249:IWD393255 JFO393249:JFZ393255 JPK393249:JPV393255 JZG393249:JZR393255 KJC393249:KJN393255 KSY393249:KTJ393255 LCU393249:LDF393255 LMQ393249:LNB393255 LWM393249:LWX393255 MGI393249:MGT393255 MQE393249:MQP393255 NAA393249:NAL393255 NJW393249:NKH393255 NTS393249:NUD393255 ODO393249:ODZ393255 ONK393249:ONV393255 OXG393249:OXR393255 PHC393249:PHN393255 PQY393249:PRJ393255 QAU393249:QBF393255 QKQ393249:QLB393255 QUM393249:QUX393255 REI393249:RET393255 ROE393249:ROP393255 RYA393249:RYL393255 SHW393249:SIH393255 SRS393249:SSD393255 TBO393249:TBZ393255 TLK393249:TLV393255 TVG393249:TVR393255 UFC393249:UFN393255 UOY393249:UPJ393255 UYU393249:UZF393255 VIQ393249:VJB393255 VSM393249:VSX393255 WCI393249:WCT393255 WME393249:WMP393255 WWA393249:WWL393255 JO458785:JZ458791 TK458785:TV458791 ADG458785:ADR458791 ANC458785:ANN458791 AWY458785:AXJ458791 BGU458785:BHF458791 BQQ458785:BRB458791 CAM458785:CAX458791 CKI458785:CKT458791 CUE458785:CUP458791 DEA458785:DEL458791 DNW458785:DOH458791 DXS458785:DYD458791 EHO458785:EHZ458791 ERK458785:ERV458791 FBG458785:FBR458791 FLC458785:FLN458791 FUY458785:FVJ458791 GEU458785:GFF458791 GOQ458785:GPB458791 GYM458785:GYX458791 HII458785:HIT458791 HSE458785:HSP458791 ICA458785:ICL458791 ILW458785:IMH458791 IVS458785:IWD458791 JFO458785:JFZ458791 JPK458785:JPV458791 JZG458785:JZR458791 KJC458785:KJN458791 KSY458785:KTJ458791 LCU458785:LDF458791 LMQ458785:LNB458791 LWM458785:LWX458791 MGI458785:MGT458791 MQE458785:MQP458791 NAA458785:NAL458791 NJW458785:NKH458791 NTS458785:NUD458791 ODO458785:ODZ458791 ONK458785:ONV458791 OXG458785:OXR458791 PHC458785:PHN458791 PQY458785:PRJ458791 QAU458785:QBF458791 QKQ458785:QLB458791 QUM458785:QUX458791 REI458785:RET458791 ROE458785:ROP458791 RYA458785:RYL458791 SHW458785:SIH458791 SRS458785:SSD458791 TBO458785:TBZ458791 TLK458785:TLV458791 TVG458785:TVR458791 UFC458785:UFN458791 UOY458785:UPJ458791 UYU458785:UZF458791 VIQ458785:VJB458791 VSM458785:VSX458791 WCI458785:WCT458791 WME458785:WMP458791 WWA458785:WWL458791 JO524321:JZ524327 TK524321:TV524327 ADG524321:ADR524327 ANC524321:ANN524327 AWY524321:AXJ524327 BGU524321:BHF524327 BQQ524321:BRB524327 CAM524321:CAX524327 CKI524321:CKT524327 CUE524321:CUP524327 DEA524321:DEL524327 DNW524321:DOH524327 DXS524321:DYD524327 EHO524321:EHZ524327 ERK524321:ERV524327 FBG524321:FBR524327 FLC524321:FLN524327 FUY524321:FVJ524327 GEU524321:GFF524327 GOQ524321:GPB524327 GYM524321:GYX524327 HII524321:HIT524327 HSE524321:HSP524327 ICA524321:ICL524327 ILW524321:IMH524327 IVS524321:IWD524327 JFO524321:JFZ524327 JPK524321:JPV524327 JZG524321:JZR524327 KJC524321:KJN524327 KSY524321:KTJ524327 LCU524321:LDF524327 LMQ524321:LNB524327 LWM524321:LWX524327 MGI524321:MGT524327 MQE524321:MQP524327 NAA524321:NAL524327 NJW524321:NKH524327 NTS524321:NUD524327 ODO524321:ODZ524327 ONK524321:ONV524327 OXG524321:OXR524327 PHC524321:PHN524327 PQY524321:PRJ524327 QAU524321:QBF524327 QKQ524321:QLB524327 QUM524321:QUX524327 REI524321:RET524327 ROE524321:ROP524327 RYA524321:RYL524327 SHW524321:SIH524327 SRS524321:SSD524327 TBO524321:TBZ524327 TLK524321:TLV524327 TVG524321:TVR524327 UFC524321:UFN524327 UOY524321:UPJ524327 UYU524321:UZF524327 VIQ524321:VJB524327 VSM524321:VSX524327 WCI524321:WCT524327 WME524321:WMP524327 WWA524321:WWL524327 JO589857:JZ589863 TK589857:TV589863 ADG589857:ADR589863 ANC589857:ANN589863 AWY589857:AXJ589863 BGU589857:BHF589863 BQQ589857:BRB589863 CAM589857:CAX589863 CKI589857:CKT589863 CUE589857:CUP589863 DEA589857:DEL589863 DNW589857:DOH589863 DXS589857:DYD589863 EHO589857:EHZ589863 ERK589857:ERV589863 FBG589857:FBR589863 FLC589857:FLN589863 FUY589857:FVJ589863 GEU589857:GFF589863 GOQ589857:GPB589863 GYM589857:GYX589863 HII589857:HIT589863 HSE589857:HSP589863 ICA589857:ICL589863 ILW589857:IMH589863 IVS589857:IWD589863 JFO589857:JFZ589863 JPK589857:JPV589863 JZG589857:JZR589863 KJC589857:KJN589863 KSY589857:KTJ589863 LCU589857:LDF589863 LMQ589857:LNB589863 LWM589857:LWX589863 MGI589857:MGT589863 MQE589857:MQP589863 NAA589857:NAL589863 NJW589857:NKH589863 NTS589857:NUD589863 ODO589857:ODZ589863 ONK589857:ONV589863 OXG589857:OXR589863 PHC589857:PHN589863 PQY589857:PRJ589863 QAU589857:QBF589863 QKQ589857:QLB589863 QUM589857:QUX589863 REI589857:RET589863 ROE589857:ROP589863 RYA589857:RYL589863 SHW589857:SIH589863 SRS589857:SSD589863 TBO589857:TBZ589863 TLK589857:TLV589863 TVG589857:TVR589863 UFC589857:UFN589863 UOY589857:UPJ589863 UYU589857:UZF589863 VIQ589857:VJB589863 VSM589857:VSX589863 WCI589857:WCT589863 WME589857:WMP589863 WWA589857:WWL589863 JO655393:JZ655399 TK655393:TV655399 ADG655393:ADR655399 ANC655393:ANN655399 AWY655393:AXJ655399 BGU655393:BHF655399 BQQ655393:BRB655399 CAM655393:CAX655399 CKI655393:CKT655399 CUE655393:CUP655399 DEA655393:DEL655399 DNW655393:DOH655399 DXS655393:DYD655399 EHO655393:EHZ655399 ERK655393:ERV655399 FBG655393:FBR655399 FLC655393:FLN655399 FUY655393:FVJ655399 GEU655393:GFF655399 GOQ655393:GPB655399 GYM655393:GYX655399 HII655393:HIT655399 HSE655393:HSP655399 ICA655393:ICL655399 ILW655393:IMH655399 IVS655393:IWD655399 JFO655393:JFZ655399 JPK655393:JPV655399 JZG655393:JZR655399 KJC655393:KJN655399 KSY655393:KTJ655399 LCU655393:LDF655399 LMQ655393:LNB655399 LWM655393:LWX655399 MGI655393:MGT655399 MQE655393:MQP655399 NAA655393:NAL655399 NJW655393:NKH655399 NTS655393:NUD655399 ODO655393:ODZ655399 ONK655393:ONV655399 OXG655393:OXR655399 PHC655393:PHN655399 PQY655393:PRJ655399 QAU655393:QBF655399 QKQ655393:QLB655399 QUM655393:QUX655399 REI655393:RET655399 ROE655393:ROP655399 RYA655393:RYL655399 SHW655393:SIH655399 SRS655393:SSD655399 TBO655393:TBZ655399 TLK655393:TLV655399 TVG655393:TVR655399 UFC655393:UFN655399 UOY655393:UPJ655399 UYU655393:UZF655399 VIQ655393:VJB655399 VSM655393:VSX655399 WCI655393:WCT655399 WME655393:WMP655399 WWA655393:WWL655399 JO720929:JZ720935 TK720929:TV720935 ADG720929:ADR720935 ANC720929:ANN720935 AWY720929:AXJ720935 BGU720929:BHF720935 BQQ720929:BRB720935 CAM720929:CAX720935 CKI720929:CKT720935 CUE720929:CUP720935 DEA720929:DEL720935 DNW720929:DOH720935 DXS720929:DYD720935 EHO720929:EHZ720935 ERK720929:ERV720935 FBG720929:FBR720935 FLC720929:FLN720935 FUY720929:FVJ720935 GEU720929:GFF720935 GOQ720929:GPB720935 GYM720929:GYX720935 HII720929:HIT720935 HSE720929:HSP720935 ICA720929:ICL720935 ILW720929:IMH720935 IVS720929:IWD720935 JFO720929:JFZ720935 JPK720929:JPV720935 JZG720929:JZR720935 KJC720929:KJN720935 KSY720929:KTJ720935 LCU720929:LDF720935 LMQ720929:LNB720935 LWM720929:LWX720935 MGI720929:MGT720935 MQE720929:MQP720935 NAA720929:NAL720935 NJW720929:NKH720935 NTS720929:NUD720935 ODO720929:ODZ720935 ONK720929:ONV720935 OXG720929:OXR720935 PHC720929:PHN720935 PQY720929:PRJ720935 QAU720929:QBF720935 QKQ720929:QLB720935 QUM720929:QUX720935 REI720929:RET720935 ROE720929:ROP720935 RYA720929:RYL720935 SHW720929:SIH720935 SRS720929:SSD720935 TBO720929:TBZ720935 TLK720929:TLV720935 TVG720929:TVR720935 UFC720929:UFN720935 UOY720929:UPJ720935 UYU720929:UZF720935 VIQ720929:VJB720935 VSM720929:VSX720935 WCI720929:WCT720935 WME720929:WMP720935 WWA720929:WWL720935 JO786465:JZ786471 TK786465:TV786471 ADG786465:ADR786471 ANC786465:ANN786471 AWY786465:AXJ786471 BGU786465:BHF786471 BQQ786465:BRB786471 CAM786465:CAX786471 CKI786465:CKT786471 CUE786465:CUP786471 DEA786465:DEL786471 DNW786465:DOH786471 DXS786465:DYD786471 EHO786465:EHZ786471 ERK786465:ERV786471 FBG786465:FBR786471 FLC786465:FLN786471 FUY786465:FVJ786471 GEU786465:GFF786471 GOQ786465:GPB786471 GYM786465:GYX786471 HII786465:HIT786471 HSE786465:HSP786471 ICA786465:ICL786471 ILW786465:IMH786471 IVS786465:IWD786471 JFO786465:JFZ786471 JPK786465:JPV786471 JZG786465:JZR786471 KJC786465:KJN786471 KSY786465:KTJ786471 LCU786465:LDF786471 LMQ786465:LNB786471 LWM786465:LWX786471 MGI786465:MGT786471 MQE786465:MQP786471 NAA786465:NAL786471 NJW786465:NKH786471 NTS786465:NUD786471 ODO786465:ODZ786471 ONK786465:ONV786471 OXG786465:OXR786471 PHC786465:PHN786471 PQY786465:PRJ786471 QAU786465:QBF786471 QKQ786465:QLB786471 QUM786465:QUX786471 REI786465:RET786471 ROE786465:ROP786471 RYA786465:RYL786471 SHW786465:SIH786471 SRS786465:SSD786471 TBO786465:TBZ786471 TLK786465:TLV786471 TVG786465:TVR786471 UFC786465:UFN786471 UOY786465:UPJ786471 UYU786465:UZF786471 VIQ786465:VJB786471 VSM786465:VSX786471 WCI786465:WCT786471 WME786465:WMP786471 WWA786465:WWL786471 JO852001:JZ852007 TK852001:TV852007 ADG852001:ADR852007 ANC852001:ANN852007 AWY852001:AXJ852007 BGU852001:BHF852007 BQQ852001:BRB852007 CAM852001:CAX852007 CKI852001:CKT852007 CUE852001:CUP852007 DEA852001:DEL852007 DNW852001:DOH852007 DXS852001:DYD852007 EHO852001:EHZ852007 ERK852001:ERV852007 FBG852001:FBR852007 FLC852001:FLN852007 FUY852001:FVJ852007 GEU852001:GFF852007 GOQ852001:GPB852007 GYM852001:GYX852007 HII852001:HIT852007 HSE852001:HSP852007 ICA852001:ICL852007 ILW852001:IMH852007 IVS852001:IWD852007 JFO852001:JFZ852007 JPK852001:JPV852007 JZG852001:JZR852007 KJC852001:KJN852007 KSY852001:KTJ852007 LCU852001:LDF852007 LMQ852001:LNB852007 LWM852001:LWX852007 MGI852001:MGT852007 MQE852001:MQP852007 NAA852001:NAL852007 NJW852001:NKH852007 NTS852001:NUD852007 ODO852001:ODZ852007 ONK852001:ONV852007 OXG852001:OXR852007 PHC852001:PHN852007 PQY852001:PRJ852007 QAU852001:QBF852007 QKQ852001:QLB852007 QUM852001:QUX852007 REI852001:RET852007 ROE852001:ROP852007 RYA852001:RYL852007 SHW852001:SIH852007 SRS852001:SSD852007 TBO852001:TBZ852007 TLK852001:TLV852007 TVG852001:TVR852007 UFC852001:UFN852007 UOY852001:UPJ852007 UYU852001:UZF852007 VIQ852001:VJB852007 VSM852001:VSX852007 WCI852001:WCT852007 WME852001:WMP852007 WWA852001:WWL852007 JO917537:JZ917543 TK917537:TV917543 ADG917537:ADR917543 ANC917537:ANN917543 AWY917537:AXJ917543 BGU917537:BHF917543 BQQ917537:BRB917543 CAM917537:CAX917543 CKI917537:CKT917543 CUE917537:CUP917543 DEA917537:DEL917543 DNW917537:DOH917543 DXS917537:DYD917543 EHO917537:EHZ917543 ERK917537:ERV917543 FBG917537:FBR917543 FLC917537:FLN917543 FUY917537:FVJ917543 GEU917537:GFF917543 GOQ917537:GPB917543 GYM917537:GYX917543 HII917537:HIT917543 HSE917537:HSP917543 ICA917537:ICL917543 ILW917537:IMH917543 IVS917537:IWD917543 JFO917537:JFZ917543 JPK917537:JPV917543 JZG917537:JZR917543 KJC917537:KJN917543 KSY917537:KTJ917543 LCU917537:LDF917543 LMQ917537:LNB917543 LWM917537:LWX917543 MGI917537:MGT917543 MQE917537:MQP917543 NAA917537:NAL917543 NJW917537:NKH917543 NTS917537:NUD917543 ODO917537:ODZ917543 ONK917537:ONV917543 OXG917537:OXR917543 PHC917537:PHN917543 PQY917537:PRJ917543 QAU917537:QBF917543 QKQ917537:QLB917543 QUM917537:QUX917543 REI917537:RET917543 ROE917537:ROP917543 RYA917537:RYL917543 SHW917537:SIH917543 SRS917537:SSD917543 TBO917537:TBZ917543 TLK917537:TLV917543 TVG917537:TVR917543 UFC917537:UFN917543 UOY917537:UPJ917543 UYU917537:UZF917543 VIQ917537:VJB917543 VSM917537:VSX917543 WCI917537:WCT917543 WME917537:WMP917543 WWA917537:WWL917543 JO983073:JZ983079 TK983073:TV983079 ADG983073:ADR983079 ANC983073:ANN983079 AWY983073:AXJ983079 BGU983073:BHF983079 BQQ983073:BRB983079 CAM983073:CAX983079 CKI983073:CKT983079 CUE983073:CUP983079 DEA983073:DEL983079 DNW983073:DOH983079 DXS983073:DYD983079 EHO983073:EHZ983079 ERK983073:ERV983079 FBG983073:FBR983079 FLC983073:FLN983079 FUY983073:FVJ983079 GEU983073:GFF983079 GOQ983073:GPB983079 GYM983073:GYX983079 HII983073:HIT983079 HSE983073:HSP983079 ICA983073:ICL983079 ILW983073:IMH983079 IVS983073:IWD983079 JFO983073:JFZ983079 JPK983073:JPV983079 JZG983073:JZR983079 KJC983073:KJN983079 KSY983073:KTJ983079 LCU983073:LDF983079 LMQ983073:LNB983079 LWM983073:LWX983079 MGI983073:MGT983079 MQE983073:MQP983079 NAA983073:NAL983079 NJW983073:NKH983079 NTS983073:NUD983079 ODO983073:ODZ983079 ONK983073:ONV983079 OXG983073:OXR983079 PHC983073:PHN983079 PQY983073:PRJ983079 QAU983073:QBF983079 QKQ983073:QLB983079 QUM983073:QUX983079 REI983073:RET983079 ROE983073:ROP983079 RYA983073:RYL983079 SHW983073:SIH983079 SRS983073:SSD983079 TBO983073:TBZ983079 TLK983073:TLV983079 TVG983073:TVR983079 UFC983073:UFN983079 UOY983073:UPJ983079 UYU983073:UZF983079 VIQ983073:VJB983079 VSM983073:VSX983079 WCI983073:WCT983079 WME983073:WMP983079 ADG37:ADR39 V26:AC26 V27:AD28 TK37:TV39 JO37:JZ39 WWA37:WWL39 WME37:WMP39 WCI37:WCT39 VSM37:VSX39 VIQ37:VJB39 UYU37:UZF39 UOY37:UPJ39 UFC37:UFN39 TVG37:TVR39 TLK37:TLV39 TBO37:TBZ39 SRS37:SSD39 SHW37:SIH39 RYA37:RYL39 ROE37:ROP39 REI37:RET39 QUM37:QUX39 QKQ37:QLB39 QAU37:QBF39 PQY37:PRJ39 PHC37:PHN39 OXG37:OXR39 ONK37:ONV39 ODO37:ODZ39 NTS37:NUD39 NJW37:NKH39 NAA37:NAL39 MQE37:MQP39 MGI37:MGT39 LWM37:LWX39 LMQ37:LNB39 LCU37:LDF39 KSY37:KTJ39 KJC37:KJN39 JZG37:JZR39 JPK37:JPV39 JFO37:JFZ39 IVS37:IWD39 ILW37:IMH39 ICA37:ICL39 HSE37:HSP39 HII37:HIT39 GYM37:GYX39 GOQ37:GPB39 GEU37:GFF39 FUY37:FVJ39 FLC37:FLN39 FBG37:FBR39 ERK37:ERV39 EHO37:EHZ39 DXS37:DYD39 DNW37:DOH39 DEA37:DEL39 CUE37:CUP39 CKI37:CKT39 CAM37:CAX39 BQQ37:BRB39 BGU37:BHF39 AWY37:AXJ39 ANC37:ANN39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8:AD39 V37:AC37 L37:U39 L26:U28 L65569:AD65575 L983073:AD983079 L917537:AD917543 L852001:AD852007 L786465:AD786471 L720929:AD720935 L655393:AD655399 L589857:AD589863 L524321:AD524327 L458785:AD458791 L393249:AD393255 L327713:AD327719 L262177:AD262183 L196641:AD196647 L131105:AD131111"/>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Q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Q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Q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Q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Q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Q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Q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Q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Q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Q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Q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Q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Q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Q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Q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25 X65568 X131104 X196640 X262176 X327712 X393248 X458784 X524320 X589856 X655392 X720928 X786464 X852000 X917536 X983072 X36"/>
    <dataValidation allowBlank="1" showInputMessage="1" showErrorMessage="1" prompt="Для выбора выполните двойной щелчок левой клавиши мыши по соответствующей ячейке." sqref="S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S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S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S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S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S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S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S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S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S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S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S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S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S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S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U524319 U589855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U655391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U720927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U786463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U851999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U917535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U983071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U65567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U131103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U196639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U262175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WWJ24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U24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WWJ983071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1 U393247 U35 S24 JV35 S35 WWJ35 WMN35 WCR35 VSV35 VIZ35 UZD35 UPH35 UFL35 TVP35 TLT35 TBX35 SSB35 SIF35 RYJ35 RON35 RER35 QUV35 QKZ35 QBD35 PRH35 PHL35 OXP35 ONT35 ODX35 NUB35 NKF35 NAJ35 MQN35 MGR35 LWV35 LMZ35 LDD35 KTH35 KJL35 JZP35 JPT35 JFX35 IWB35 IMF35 ICJ35 HSN35 HIR35 GYV35 GOZ35 GFD35 FVH35 FLL35 FBP35 ERT35 EHX35 DYB35 DOF35 DEJ35 CUN35 CKR35 CAV35 BQZ35 BHD35 AXH35 ANL35 ADP35 TT35 TR35 JX35 WWH35 WML35 WCP35 VST35 VIX35 UZB35 UPF35 UFJ35 TVN35 TLR35 TBV35 SRZ35 SID35 RYH35 ROL35 REP35 QUT35 QKX35 QBB35 PRF35 PHJ35 OXN35 ONR35 ODV35 NTZ35 NKD35 NAH35 MQL35 MGP35 LWT35 LMX35 LDB35 KTF35 KJJ35 JZN35 JPR35 JFV35 IVZ35 IMD35 ICH35 HSL35 HIP35 GYT35 GOX35 GFB35 FVF35 FLJ35 FBN35 ERR35 EHV35 DXZ35 DOD35 DEH35 CUL35 CKP35 CAT35 BQX35 BHB35 AXF35 ANJ35 ADN35 U458783 Z65567 Z131103 Z196639 Z262175 Z327711 Z393247 Z458783 Z524319 Z589855 Z655391 Z720927 Z786463 Z851999 Z917535 Z983071 AB524319 AB589855 AB655391 AB720927 AB786463 AB851999 AB917535 AB983071 AB65567 AB131103 AB196639 AB262175 AB24 AB327711 AB393247 Z24 AB458783 AB35 Z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7 JU65567 TQ65567 ADM65567 ANI65567 AXE65567 BHA65567 BQW65567 CAS65567 CKO65567 CUK65567 DEG65567 DOC65567 DXY65567 EHU65567 ERQ65567 FBM65567 FLI65567 FVE65567 GFA65567 GOW65567 GYS65567 HIO65567 HSK65567 ICG65567 IMC65567 IVY65567 JFU65567 JPQ65567 JZM65567 KJI65567 KTE65567 LDA65567 LMW65567 LWS65567 MGO65567 MQK65567 NAG65567 NKC65567 NTY65567 ODU65567 ONQ65567 OXM65567 PHI65567 PRE65567 QBA65567 QKW65567 QUS65567 REO65567 ROK65567 RYG65567 SIC65567 SRY65567 TBU65567 TLQ65567 TVM65567 UFI65567 UPE65567 UZA65567 VIW65567 VSS65567 WCO65567 WMK65567 WWG65567 R131103 JU131103 TQ131103 ADM131103 ANI131103 AXE131103 BHA131103 BQW131103 CAS131103 CKO131103 CUK131103 DEG131103 DOC131103 DXY131103 EHU131103 ERQ131103 FBM131103 FLI131103 FVE131103 GFA131103 GOW131103 GYS131103 HIO131103 HSK131103 ICG131103 IMC131103 IVY131103 JFU131103 JPQ131103 JZM131103 KJI131103 KTE131103 LDA131103 LMW131103 LWS131103 MGO131103 MQK131103 NAG131103 NKC131103 NTY131103 ODU131103 ONQ131103 OXM131103 PHI131103 PRE131103 QBA131103 QKW131103 QUS131103 REO131103 ROK131103 RYG131103 SIC131103 SRY131103 TBU131103 TLQ131103 TVM131103 UFI131103 UPE131103 UZA131103 VIW131103 VSS131103 WCO131103 WMK131103 WWG131103 R196639 JU196639 TQ196639 ADM196639 ANI196639 AXE196639 BHA196639 BQW196639 CAS196639 CKO196639 CUK196639 DEG196639 DOC196639 DXY196639 EHU196639 ERQ196639 FBM196639 FLI196639 FVE196639 GFA196639 GOW196639 GYS196639 HIO196639 HSK196639 ICG196639 IMC196639 IVY196639 JFU196639 JPQ196639 JZM196639 KJI196639 KTE196639 LDA196639 LMW196639 LWS196639 MGO196639 MQK196639 NAG196639 NKC196639 NTY196639 ODU196639 ONQ196639 OXM196639 PHI196639 PRE196639 QBA196639 QKW196639 QUS196639 REO196639 ROK196639 RYG196639 SIC196639 SRY196639 TBU196639 TLQ196639 TVM196639 UFI196639 UPE196639 UZA196639 VIW196639 VSS196639 WCO196639 WMK196639 WWG196639 R262175 JU262175 TQ262175 ADM262175 ANI262175 AXE262175 BHA262175 BQW262175 CAS262175 CKO262175 CUK262175 DEG262175 DOC262175 DXY262175 EHU262175 ERQ262175 FBM262175 FLI262175 FVE262175 GFA262175 GOW262175 GYS262175 HIO262175 HSK262175 ICG262175 IMC262175 IVY262175 JFU262175 JPQ262175 JZM262175 KJI262175 KTE262175 LDA262175 LMW262175 LWS262175 MGO262175 MQK262175 NAG262175 NKC262175 NTY262175 ODU262175 ONQ262175 OXM262175 PHI262175 PRE262175 QBA262175 QKW262175 QUS262175 REO262175 ROK262175 RYG262175 SIC262175 SRY262175 TBU262175 TLQ262175 TVM262175 UFI262175 UPE262175 UZA262175 VIW262175 VSS262175 WCO262175 WMK262175 WWG262175 R327711 JU327711 TQ327711 ADM327711 ANI327711 AXE327711 BHA327711 BQW327711 CAS327711 CKO327711 CUK327711 DEG327711 DOC327711 DXY327711 EHU327711 ERQ327711 FBM327711 FLI327711 FVE327711 GFA327711 GOW327711 GYS327711 HIO327711 HSK327711 ICG327711 IMC327711 IVY327711 JFU327711 JPQ327711 JZM327711 KJI327711 KTE327711 LDA327711 LMW327711 LWS327711 MGO327711 MQK327711 NAG327711 NKC327711 NTY327711 ODU327711 ONQ327711 OXM327711 PHI327711 PRE327711 QBA327711 QKW327711 QUS327711 REO327711 ROK327711 RYG327711 SIC327711 SRY327711 TBU327711 TLQ327711 TVM327711 UFI327711 UPE327711 UZA327711 VIW327711 VSS327711 WCO327711 WMK327711 WWG327711 R393247 JU393247 TQ393247 ADM393247 ANI393247 AXE393247 BHA393247 BQW393247 CAS393247 CKO393247 CUK393247 DEG393247 DOC393247 DXY393247 EHU393247 ERQ393247 FBM393247 FLI393247 FVE393247 GFA393247 GOW393247 GYS393247 HIO393247 HSK393247 ICG393247 IMC393247 IVY393247 JFU393247 JPQ393247 JZM393247 KJI393247 KTE393247 LDA393247 LMW393247 LWS393247 MGO393247 MQK393247 NAG393247 NKC393247 NTY393247 ODU393247 ONQ393247 OXM393247 PHI393247 PRE393247 QBA393247 QKW393247 QUS393247 REO393247 ROK393247 RYG393247 SIC393247 SRY393247 TBU393247 TLQ393247 TVM393247 UFI393247 UPE393247 UZA393247 VIW393247 VSS393247 WCO393247 WMK393247 WWG393247 R458783 JU458783 TQ458783 ADM458783 ANI458783 AXE458783 BHA458783 BQW458783 CAS458783 CKO458783 CUK458783 DEG458783 DOC458783 DXY458783 EHU458783 ERQ458783 FBM458783 FLI458783 FVE458783 GFA458783 GOW458783 GYS458783 HIO458783 HSK458783 ICG458783 IMC458783 IVY458783 JFU458783 JPQ458783 JZM458783 KJI458783 KTE458783 LDA458783 LMW458783 LWS458783 MGO458783 MQK458783 NAG458783 NKC458783 NTY458783 ODU458783 ONQ458783 OXM458783 PHI458783 PRE458783 QBA458783 QKW458783 QUS458783 REO458783 ROK458783 RYG458783 SIC458783 SRY458783 TBU458783 TLQ458783 TVM458783 UFI458783 UPE458783 UZA458783 VIW458783 VSS458783 WCO458783 WMK458783 WWG458783 R524319 JU524319 TQ524319 ADM524319 ANI524319 AXE524319 BHA524319 BQW524319 CAS524319 CKO524319 CUK524319 DEG524319 DOC524319 DXY524319 EHU524319 ERQ524319 FBM524319 FLI524319 FVE524319 GFA524319 GOW524319 GYS524319 HIO524319 HSK524319 ICG524319 IMC524319 IVY524319 JFU524319 JPQ524319 JZM524319 KJI524319 KTE524319 LDA524319 LMW524319 LWS524319 MGO524319 MQK524319 NAG524319 NKC524319 NTY524319 ODU524319 ONQ524319 OXM524319 PHI524319 PRE524319 QBA524319 QKW524319 QUS524319 REO524319 ROK524319 RYG524319 SIC524319 SRY524319 TBU524319 TLQ524319 TVM524319 UFI524319 UPE524319 UZA524319 VIW524319 VSS524319 WCO524319 WMK524319 WWG524319 R589855 JU589855 TQ589855 ADM589855 ANI589855 AXE589855 BHA589855 BQW589855 CAS589855 CKO589855 CUK589855 DEG589855 DOC589855 DXY589855 EHU589855 ERQ589855 FBM589855 FLI589855 FVE589855 GFA589855 GOW589855 GYS589855 HIO589855 HSK589855 ICG589855 IMC589855 IVY589855 JFU589855 JPQ589855 JZM589855 KJI589855 KTE589855 LDA589855 LMW589855 LWS589855 MGO589855 MQK589855 NAG589855 NKC589855 NTY589855 ODU589855 ONQ589855 OXM589855 PHI589855 PRE589855 QBA589855 QKW589855 QUS589855 REO589855 ROK589855 RYG589855 SIC589855 SRY589855 TBU589855 TLQ589855 TVM589855 UFI589855 UPE589855 UZA589855 VIW589855 VSS589855 WCO589855 WMK589855 WWG589855 R655391 JU655391 TQ655391 ADM655391 ANI655391 AXE655391 BHA655391 BQW655391 CAS655391 CKO655391 CUK655391 DEG655391 DOC655391 DXY655391 EHU655391 ERQ655391 FBM655391 FLI655391 FVE655391 GFA655391 GOW655391 GYS655391 HIO655391 HSK655391 ICG655391 IMC655391 IVY655391 JFU655391 JPQ655391 JZM655391 KJI655391 KTE655391 LDA655391 LMW655391 LWS655391 MGO655391 MQK655391 NAG655391 NKC655391 NTY655391 ODU655391 ONQ655391 OXM655391 PHI655391 PRE655391 QBA655391 QKW655391 QUS655391 REO655391 ROK655391 RYG655391 SIC655391 SRY655391 TBU655391 TLQ655391 TVM655391 UFI655391 UPE655391 UZA655391 VIW655391 VSS655391 WCO655391 WMK655391 WWG655391 R720927 JU720927 TQ720927 ADM720927 ANI720927 AXE720927 BHA720927 BQW720927 CAS720927 CKO720927 CUK720927 DEG720927 DOC720927 DXY720927 EHU720927 ERQ720927 FBM720927 FLI720927 FVE720927 GFA720927 GOW720927 GYS720927 HIO720927 HSK720927 ICG720927 IMC720927 IVY720927 JFU720927 JPQ720927 JZM720927 KJI720927 KTE720927 LDA720927 LMW720927 LWS720927 MGO720927 MQK720927 NAG720927 NKC720927 NTY720927 ODU720927 ONQ720927 OXM720927 PHI720927 PRE720927 QBA720927 QKW720927 QUS720927 REO720927 ROK720927 RYG720927 SIC720927 SRY720927 TBU720927 TLQ720927 TVM720927 UFI720927 UPE720927 UZA720927 VIW720927 VSS720927 WCO720927 WMK720927 WWG720927 R786463 JU786463 TQ786463 ADM786463 ANI786463 AXE786463 BHA786463 BQW786463 CAS786463 CKO786463 CUK786463 DEG786463 DOC786463 DXY786463 EHU786463 ERQ786463 FBM786463 FLI786463 FVE786463 GFA786463 GOW786463 GYS786463 HIO786463 HSK786463 ICG786463 IMC786463 IVY786463 JFU786463 JPQ786463 JZM786463 KJI786463 KTE786463 LDA786463 LMW786463 LWS786463 MGO786463 MQK786463 NAG786463 NKC786463 NTY786463 ODU786463 ONQ786463 OXM786463 PHI786463 PRE786463 QBA786463 QKW786463 QUS786463 REO786463 ROK786463 RYG786463 SIC786463 SRY786463 TBU786463 TLQ786463 TVM786463 UFI786463 UPE786463 UZA786463 VIW786463 VSS786463 WCO786463 WMK786463 WWG786463 R851999 JU851999 TQ851999 ADM851999 ANI851999 AXE851999 BHA851999 BQW851999 CAS851999 CKO851999 CUK851999 DEG851999 DOC851999 DXY851999 EHU851999 ERQ851999 FBM851999 FLI851999 FVE851999 GFA851999 GOW851999 GYS851999 HIO851999 HSK851999 ICG851999 IMC851999 IVY851999 JFU851999 JPQ851999 JZM851999 KJI851999 KTE851999 LDA851999 LMW851999 LWS851999 MGO851999 MQK851999 NAG851999 NKC851999 NTY851999 ODU851999 ONQ851999 OXM851999 PHI851999 PRE851999 QBA851999 QKW851999 QUS851999 REO851999 ROK851999 RYG851999 SIC851999 SRY851999 TBU851999 TLQ851999 TVM851999 UFI851999 UPE851999 UZA851999 VIW851999 VSS851999 WCO851999 WMK851999 WWG851999 R917535 JU917535 TQ917535 ADM917535 ANI917535 AXE917535 BHA917535 BQW917535 CAS917535 CKO917535 CUK917535 DEG917535 DOC917535 DXY917535 EHU917535 ERQ917535 FBM917535 FLI917535 FVE917535 GFA917535 GOW917535 GYS917535 HIO917535 HSK917535 ICG917535 IMC917535 IVY917535 JFU917535 JPQ917535 JZM917535 KJI917535 KTE917535 LDA917535 LMW917535 LWS917535 MGO917535 MQK917535 NAG917535 NKC917535 NTY917535 ODU917535 ONQ917535 OXM917535 PHI917535 PRE917535 QBA917535 QKW917535 QUS917535 REO917535 ROK917535 RYG917535 SIC917535 SRY917535 TBU917535 TLQ917535 TVM917535 UFI917535 UPE917535 UZA917535 VIW917535 VSS917535 WCO917535 WMK917535 WWG917535 R983071 JU983071 TQ983071 ADM983071 ANI983071 AXE983071 BHA983071 BQW983071 CAS983071 CKO983071 CUK983071 DEG983071 DOC983071 DXY983071 EHU983071 ERQ983071 FBM983071 FLI983071 FVE983071 GFA983071 GOW983071 GYS983071 HIO983071 HSK983071 ICG983071 IMC983071 IVY983071 JFU983071 JPQ983071 JZM983071 KJI983071 KTE983071 LDA983071 LMW983071 LWS983071 MGO983071 MQK983071 NAG983071 NKC983071 NTY983071 ODU983071 ONQ983071 OXM983071 PHI983071 PRE983071 QBA983071 QKW983071 QUS983071 REO983071 ROK983071 RYG983071 SIC983071 SRY983071 TBU983071 TLQ983071 TVM983071 UFI983071 UPE983071 UZA983071 VIW983071 VSS983071 WCO983071 WMK983071 WWG983071 WWI983071 T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T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T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T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T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T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T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T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T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T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T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T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T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T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T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5 WWI35 WMM35 WCQ35 VSU35 VIY35 UZC35 UPG35 UFK35 TVO35 TLS35 TBW35 SSA35 SIE35 RYI35 ROM35 REQ35 QUU35 QKY35 QBC35 PRG35 PHK35 OXO35 ONS35 ODW35 NUA35 NKE35 NAI35 MQM35 MGQ35 LWU35 LMY35 LDC35 KTG35 KJK35 JZO35 JPS35 JFW35 IWA35 IME35 ICI35 HSM35 HIQ35 GYU35 GOY35 GFC35 FVG35 FLK35 FBO35 ERS35 EHW35 DYA35 DOE35 DEI35 CUM35 CKQ35 CAU35 BQY35 BHC35 AXG35 ANK35 ADO35 TS35 JW35 T35 WWG35 WMK35 WCO35 VSS35 VIW35 UZA35 UPE35 UFI35 TVM35 TLQ35 TBU35 SRY35 SIC35 RYG35 ROK35 REO35 QUS35 QKW35 QBA35 PRE35 PHI35 OXM35 ONQ35 ODU35 NTY35 NKC35 NAG35 MQK35 MGO35 LWS35 LMW35 LDA35 KTE35 KJI35 JZM35 JPQ35 JFU35 IVY35 IMC35 ICG35 HSK35 HIO35 GYS35 GOW35 GFA35 FVE35 FLI35 FBM35 ERQ35 EHU35 DXY35 DOC35 DEG35 CUK35 CKO35 CAS35 BQW35 BHA35 AXE35 ANI35 ADM35 TQ35 JU35 Y65567 Y131103 Y196639 Y262175 Y327711 Y393247 Y458783 Y524319 Y589855 Y655391 Y720927 Y786463 Y851999 Y917535 Y983071 AA65567 AA131103 AA196639 AA262175 AA327711 AA393247 AA458783 AA524319 AA589855 AA655391 AA720927 AA786463 AA851999 AA917535 AA983071 Y24 Y35 AA35"/>
    <dataValidation type="list" allowBlank="1" showInputMessage="1" showErrorMessage="1" errorTitle="Ошибка" error="Выберите значение из списка" sqref="WWB983071 M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M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M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M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M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M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M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M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M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M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M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M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M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M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M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5 TL35 ADH35 AND35 AWZ35 M35 WWB35 WMF35 WCJ35 VSN35 VIR35 UYV35 UOZ35 UFD35 TVH35 TLL35 TBP35 SRT35 SHX35 RYB35 ROF35 REJ35 QUN35 QKR35 QAV35 PQZ35 PHD35 OXH35 ONL35 ODP35 NTT35 NJX35 NAB35 MQF35 MGJ35 LWN35 LMR35 LCV35 KSZ35 KJD35 JZH35 JPL35 JFP35 IVT35 ILX35 ICB35 HSF35 HIJ35 GYN35 GOR35 GEV35 FUZ35 FLD35 FBH35 ERL35 EHP35 DXT35 DNX35 DEB35 CUF35 CKJ35 CAN35 BQR35 BGV35">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6:JY65566 TN65566:TU65566 ADJ65566:ADQ65566 ANF65566:ANM65566 AXB65566:AXI65566 BGX65566:BHE65566 BQT65566:BRA65566 CAP65566:CAW65566 CKL65566:CKS65566 CUH65566:CUO65566 DED65566:DEK65566 DNZ65566:DOG65566 DXV65566:DYC65566 EHR65566:EHY65566 ERN65566:ERU65566 FBJ65566:FBQ65566 FLF65566:FLM65566 FVB65566:FVI65566 GEX65566:GFE65566 GOT65566:GPA65566 GYP65566:GYW65566 HIL65566:HIS65566 HSH65566:HSO65566 ICD65566:ICK65566 ILZ65566:IMG65566 IVV65566:IWC65566 JFR65566:JFY65566 JPN65566:JPU65566 JZJ65566:JZQ65566 KJF65566:KJM65566 KTB65566:KTI65566 LCX65566:LDE65566 LMT65566:LNA65566 LWP65566:LWW65566 MGL65566:MGS65566 MQH65566:MQO65566 NAD65566:NAK65566 NJZ65566:NKG65566 NTV65566:NUC65566 ODR65566:ODY65566 ONN65566:ONU65566 OXJ65566:OXQ65566 PHF65566:PHM65566 PRB65566:PRI65566 QAX65566:QBE65566 QKT65566:QLA65566 QUP65566:QUW65566 REL65566:RES65566 ROH65566:ROO65566 RYD65566:RYK65566 SHZ65566:SIG65566 SRV65566:SSC65566 TBR65566:TBY65566 TLN65566:TLU65566 TVJ65566:TVQ65566 UFF65566:UFM65566 UPB65566:UPI65566 UYX65566:UZE65566 VIT65566:VJA65566 VSP65566:VSW65566 WCL65566:WCS65566 WMH65566:WMO65566 WWD65566:WWK65566 JR131102:JY131102 TN131102:TU131102 ADJ131102:ADQ131102 ANF131102:ANM131102 AXB131102:AXI131102 BGX131102:BHE131102 BQT131102:BRA131102 CAP131102:CAW131102 CKL131102:CKS131102 CUH131102:CUO131102 DED131102:DEK131102 DNZ131102:DOG131102 DXV131102:DYC131102 EHR131102:EHY131102 ERN131102:ERU131102 FBJ131102:FBQ131102 FLF131102:FLM131102 FVB131102:FVI131102 GEX131102:GFE131102 GOT131102:GPA131102 GYP131102:GYW131102 HIL131102:HIS131102 HSH131102:HSO131102 ICD131102:ICK131102 ILZ131102:IMG131102 IVV131102:IWC131102 JFR131102:JFY131102 JPN131102:JPU131102 JZJ131102:JZQ131102 KJF131102:KJM131102 KTB131102:KTI131102 LCX131102:LDE131102 LMT131102:LNA131102 LWP131102:LWW131102 MGL131102:MGS131102 MQH131102:MQO131102 NAD131102:NAK131102 NJZ131102:NKG131102 NTV131102:NUC131102 ODR131102:ODY131102 ONN131102:ONU131102 OXJ131102:OXQ131102 PHF131102:PHM131102 PRB131102:PRI131102 QAX131102:QBE131102 QKT131102:QLA131102 QUP131102:QUW131102 REL131102:RES131102 ROH131102:ROO131102 RYD131102:RYK131102 SHZ131102:SIG131102 SRV131102:SSC131102 TBR131102:TBY131102 TLN131102:TLU131102 TVJ131102:TVQ131102 UFF131102:UFM131102 UPB131102:UPI131102 UYX131102:UZE131102 VIT131102:VJA131102 VSP131102:VSW131102 WCL131102:WCS131102 WMH131102:WMO131102 WWD131102:WWK131102 JR196638:JY196638 TN196638:TU196638 ADJ196638:ADQ196638 ANF196638:ANM196638 AXB196638:AXI196638 BGX196638:BHE196638 BQT196638:BRA196638 CAP196638:CAW196638 CKL196638:CKS196638 CUH196638:CUO196638 DED196638:DEK196638 DNZ196638:DOG196638 DXV196638:DYC196638 EHR196638:EHY196638 ERN196638:ERU196638 FBJ196638:FBQ196638 FLF196638:FLM196638 FVB196638:FVI196638 GEX196638:GFE196638 GOT196638:GPA196638 GYP196638:GYW196638 HIL196638:HIS196638 HSH196638:HSO196638 ICD196638:ICK196638 ILZ196638:IMG196638 IVV196638:IWC196638 JFR196638:JFY196638 JPN196638:JPU196638 JZJ196638:JZQ196638 KJF196638:KJM196638 KTB196638:KTI196638 LCX196638:LDE196638 LMT196638:LNA196638 LWP196638:LWW196638 MGL196638:MGS196638 MQH196638:MQO196638 NAD196638:NAK196638 NJZ196638:NKG196638 NTV196638:NUC196638 ODR196638:ODY196638 ONN196638:ONU196638 OXJ196638:OXQ196638 PHF196638:PHM196638 PRB196638:PRI196638 QAX196638:QBE196638 QKT196638:QLA196638 QUP196638:QUW196638 REL196638:RES196638 ROH196638:ROO196638 RYD196638:RYK196638 SHZ196638:SIG196638 SRV196638:SSC196638 TBR196638:TBY196638 TLN196638:TLU196638 TVJ196638:TVQ196638 UFF196638:UFM196638 UPB196638:UPI196638 UYX196638:UZE196638 VIT196638:VJA196638 VSP196638:VSW196638 WCL196638:WCS196638 WMH196638:WMO196638 WWD196638:WWK196638 JR262174:JY262174 TN262174:TU262174 ADJ262174:ADQ262174 ANF262174:ANM262174 AXB262174:AXI262174 BGX262174:BHE262174 BQT262174:BRA262174 CAP262174:CAW262174 CKL262174:CKS262174 CUH262174:CUO262174 DED262174:DEK262174 DNZ262174:DOG262174 DXV262174:DYC262174 EHR262174:EHY262174 ERN262174:ERU262174 FBJ262174:FBQ262174 FLF262174:FLM262174 FVB262174:FVI262174 GEX262174:GFE262174 GOT262174:GPA262174 GYP262174:GYW262174 HIL262174:HIS262174 HSH262174:HSO262174 ICD262174:ICK262174 ILZ262174:IMG262174 IVV262174:IWC262174 JFR262174:JFY262174 JPN262174:JPU262174 JZJ262174:JZQ262174 KJF262174:KJM262174 KTB262174:KTI262174 LCX262174:LDE262174 LMT262174:LNA262174 LWP262174:LWW262174 MGL262174:MGS262174 MQH262174:MQO262174 NAD262174:NAK262174 NJZ262174:NKG262174 NTV262174:NUC262174 ODR262174:ODY262174 ONN262174:ONU262174 OXJ262174:OXQ262174 PHF262174:PHM262174 PRB262174:PRI262174 QAX262174:QBE262174 QKT262174:QLA262174 QUP262174:QUW262174 REL262174:RES262174 ROH262174:ROO262174 RYD262174:RYK262174 SHZ262174:SIG262174 SRV262174:SSC262174 TBR262174:TBY262174 TLN262174:TLU262174 TVJ262174:TVQ262174 UFF262174:UFM262174 UPB262174:UPI262174 UYX262174:UZE262174 VIT262174:VJA262174 VSP262174:VSW262174 WCL262174:WCS262174 WMH262174:WMO262174 WWD262174:WWK262174 JR327710:JY327710 TN327710:TU327710 ADJ327710:ADQ327710 ANF327710:ANM327710 AXB327710:AXI327710 BGX327710:BHE327710 BQT327710:BRA327710 CAP327710:CAW327710 CKL327710:CKS327710 CUH327710:CUO327710 DED327710:DEK327710 DNZ327710:DOG327710 DXV327710:DYC327710 EHR327710:EHY327710 ERN327710:ERU327710 FBJ327710:FBQ327710 FLF327710:FLM327710 FVB327710:FVI327710 GEX327710:GFE327710 GOT327710:GPA327710 GYP327710:GYW327710 HIL327710:HIS327710 HSH327710:HSO327710 ICD327710:ICK327710 ILZ327710:IMG327710 IVV327710:IWC327710 JFR327710:JFY327710 JPN327710:JPU327710 JZJ327710:JZQ327710 KJF327710:KJM327710 KTB327710:KTI327710 LCX327710:LDE327710 LMT327710:LNA327710 LWP327710:LWW327710 MGL327710:MGS327710 MQH327710:MQO327710 NAD327710:NAK327710 NJZ327710:NKG327710 NTV327710:NUC327710 ODR327710:ODY327710 ONN327710:ONU327710 OXJ327710:OXQ327710 PHF327710:PHM327710 PRB327710:PRI327710 QAX327710:QBE327710 QKT327710:QLA327710 QUP327710:QUW327710 REL327710:RES327710 ROH327710:ROO327710 RYD327710:RYK327710 SHZ327710:SIG327710 SRV327710:SSC327710 TBR327710:TBY327710 TLN327710:TLU327710 TVJ327710:TVQ327710 UFF327710:UFM327710 UPB327710:UPI327710 UYX327710:UZE327710 VIT327710:VJA327710 VSP327710:VSW327710 WCL327710:WCS327710 WMH327710:WMO327710 WWD327710:WWK327710 JR393246:JY393246 TN393246:TU393246 ADJ393246:ADQ393246 ANF393246:ANM393246 AXB393246:AXI393246 BGX393246:BHE393246 BQT393246:BRA393246 CAP393246:CAW393246 CKL393246:CKS393246 CUH393246:CUO393246 DED393246:DEK393246 DNZ393246:DOG393246 DXV393246:DYC393246 EHR393246:EHY393246 ERN393246:ERU393246 FBJ393246:FBQ393246 FLF393246:FLM393246 FVB393246:FVI393246 GEX393246:GFE393246 GOT393246:GPA393246 GYP393246:GYW393246 HIL393246:HIS393246 HSH393246:HSO393246 ICD393246:ICK393246 ILZ393246:IMG393246 IVV393246:IWC393246 JFR393246:JFY393246 JPN393246:JPU393246 JZJ393246:JZQ393246 KJF393246:KJM393246 KTB393246:KTI393246 LCX393246:LDE393246 LMT393246:LNA393246 LWP393246:LWW393246 MGL393246:MGS393246 MQH393246:MQO393246 NAD393246:NAK393246 NJZ393246:NKG393246 NTV393246:NUC393246 ODR393246:ODY393246 ONN393246:ONU393246 OXJ393246:OXQ393246 PHF393246:PHM393246 PRB393246:PRI393246 QAX393246:QBE393246 QKT393246:QLA393246 QUP393246:QUW393246 REL393246:RES393246 ROH393246:ROO393246 RYD393246:RYK393246 SHZ393246:SIG393246 SRV393246:SSC393246 TBR393246:TBY393246 TLN393246:TLU393246 TVJ393246:TVQ393246 UFF393246:UFM393246 UPB393246:UPI393246 UYX393246:UZE393246 VIT393246:VJA393246 VSP393246:VSW393246 WCL393246:WCS393246 WMH393246:WMO393246 WWD393246:WWK393246 JR458782:JY458782 TN458782:TU458782 ADJ458782:ADQ458782 ANF458782:ANM458782 AXB458782:AXI458782 BGX458782:BHE458782 BQT458782:BRA458782 CAP458782:CAW458782 CKL458782:CKS458782 CUH458782:CUO458782 DED458782:DEK458782 DNZ458782:DOG458782 DXV458782:DYC458782 EHR458782:EHY458782 ERN458782:ERU458782 FBJ458782:FBQ458782 FLF458782:FLM458782 FVB458782:FVI458782 GEX458782:GFE458782 GOT458782:GPA458782 GYP458782:GYW458782 HIL458782:HIS458782 HSH458782:HSO458782 ICD458782:ICK458782 ILZ458782:IMG458782 IVV458782:IWC458782 JFR458782:JFY458782 JPN458782:JPU458782 JZJ458782:JZQ458782 KJF458782:KJM458782 KTB458782:KTI458782 LCX458782:LDE458782 LMT458782:LNA458782 LWP458782:LWW458782 MGL458782:MGS458782 MQH458782:MQO458782 NAD458782:NAK458782 NJZ458782:NKG458782 NTV458782:NUC458782 ODR458782:ODY458782 ONN458782:ONU458782 OXJ458782:OXQ458782 PHF458782:PHM458782 PRB458782:PRI458782 QAX458782:QBE458782 QKT458782:QLA458782 QUP458782:QUW458782 REL458782:RES458782 ROH458782:ROO458782 RYD458782:RYK458782 SHZ458782:SIG458782 SRV458782:SSC458782 TBR458782:TBY458782 TLN458782:TLU458782 TVJ458782:TVQ458782 UFF458782:UFM458782 UPB458782:UPI458782 UYX458782:UZE458782 VIT458782:VJA458782 VSP458782:VSW458782 WCL458782:WCS458782 WMH458782:WMO458782 WWD458782:WWK458782 JR524318:JY524318 TN524318:TU524318 ADJ524318:ADQ524318 ANF524318:ANM524318 AXB524318:AXI524318 BGX524318:BHE524318 BQT524318:BRA524318 CAP524318:CAW524318 CKL524318:CKS524318 CUH524318:CUO524318 DED524318:DEK524318 DNZ524318:DOG524318 DXV524318:DYC524318 EHR524318:EHY524318 ERN524318:ERU524318 FBJ524318:FBQ524318 FLF524318:FLM524318 FVB524318:FVI524318 GEX524318:GFE524318 GOT524318:GPA524318 GYP524318:GYW524318 HIL524318:HIS524318 HSH524318:HSO524318 ICD524318:ICK524318 ILZ524318:IMG524318 IVV524318:IWC524318 JFR524318:JFY524318 JPN524318:JPU524318 JZJ524318:JZQ524318 KJF524318:KJM524318 KTB524318:KTI524318 LCX524318:LDE524318 LMT524318:LNA524318 LWP524318:LWW524318 MGL524318:MGS524318 MQH524318:MQO524318 NAD524318:NAK524318 NJZ524318:NKG524318 NTV524318:NUC524318 ODR524318:ODY524318 ONN524318:ONU524318 OXJ524318:OXQ524318 PHF524318:PHM524318 PRB524318:PRI524318 QAX524318:QBE524318 QKT524318:QLA524318 QUP524318:QUW524318 REL524318:RES524318 ROH524318:ROO524318 RYD524318:RYK524318 SHZ524318:SIG524318 SRV524318:SSC524318 TBR524318:TBY524318 TLN524318:TLU524318 TVJ524318:TVQ524318 UFF524318:UFM524318 UPB524318:UPI524318 UYX524318:UZE524318 VIT524318:VJA524318 VSP524318:VSW524318 WCL524318:WCS524318 WMH524318:WMO524318 WWD524318:WWK524318 JR589854:JY589854 TN589854:TU589854 ADJ589854:ADQ589854 ANF589854:ANM589854 AXB589854:AXI589854 BGX589854:BHE589854 BQT589854:BRA589854 CAP589854:CAW589854 CKL589854:CKS589854 CUH589854:CUO589854 DED589854:DEK589854 DNZ589854:DOG589854 DXV589854:DYC589854 EHR589854:EHY589854 ERN589854:ERU589854 FBJ589854:FBQ589854 FLF589854:FLM589854 FVB589854:FVI589854 GEX589854:GFE589854 GOT589854:GPA589854 GYP589854:GYW589854 HIL589854:HIS589854 HSH589854:HSO589854 ICD589854:ICK589854 ILZ589854:IMG589854 IVV589854:IWC589854 JFR589854:JFY589854 JPN589854:JPU589854 JZJ589854:JZQ589854 KJF589854:KJM589854 KTB589854:KTI589854 LCX589854:LDE589854 LMT589854:LNA589854 LWP589854:LWW589854 MGL589854:MGS589854 MQH589854:MQO589854 NAD589854:NAK589854 NJZ589854:NKG589854 NTV589854:NUC589854 ODR589854:ODY589854 ONN589854:ONU589854 OXJ589854:OXQ589854 PHF589854:PHM589854 PRB589854:PRI589854 QAX589854:QBE589854 QKT589854:QLA589854 QUP589854:QUW589854 REL589854:RES589854 ROH589854:ROO589854 RYD589854:RYK589854 SHZ589854:SIG589854 SRV589854:SSC589854 TBR589854:TBY589854 TLN589854:TLU589854 TVJ589854:TVQ589854 UFF589854:UFM589854 UPB589854:UPI589854 UYX589854:UZE589854 VIT589854:VJA589854 VSP589854:VSW589854 WCL589854:WCS589854 WMH589854:WMO589854 WWD589854:WWK589854 JR655390:JY655390 TN655390:TU655390 ADJ655390:ADQ655390 ANF655390:ANM655390 AXB655390:AXI655390 BGX655390:BHE655390 BQT655390:BRA655390 CAP655390:CAW655390 CKL655390:CKS655390 CUH655390:CUO655390 DED655390:DEK655390 DNZ655390:DOG655390 DXV655390:DYC655390 EHR655390:EHY655390 ERN655390:ERU655390 FBJ655390:FBQ655390 FLF655390:FLM655390 FVB655390:FVI655390 GEX655390:GFE655390 GOT655390:GPA655390 GYP655390:GYW655390 HIL655390:HIS655390 HSH655390:HSO655390 ICD655390:ICK655390 ILZ655390:IMG655390 IVV655390:IWC655390 JFR655390:JFY655390 JPN655390:JPU655390 JZJ655390:JZQ655390 KJF655390:KJM655390 KTB655390:KTI655390 LCX655390:LDE655390 LMT655390:LNA655390 LWP655390:LWW655390 MGL655390:MGS655390 MQH655390:MQO655390 NAD655390:NAK655390 NJZ655390:NKG655390 NTV655390:NUC655390 ODR655390:ODY655390 ONN655390:ONU655390 OXJ655390:OXQ655390 PHF655390:PHM655390 PRB655390:PRI655390 QAX655390:QBE655390 QKT655390:QLA655390 QUP655390:QUW655390 REL655390:RES655390 ROH655390:ROO655390 RYD655390:RYK655390 SHZ655390:SIG655390 SRV655390:SSC655390 TBR655390:TBY655390 TLN655390:TLU655390 TVJ655390:TVQ655390 UFF655390:UFM655390 UPB655390:UPI655390 UYX655390:UZE655390 VIT655390:VJA655390 VSP655390:VSW655390 WCL655390:WCS655390 WMH655390:WMO655390 WWD655390:WWK655390 JR720926:JY720926 TN720926:TU720926 ADJ720926:ADQ720926 ANF720926:ANM720926 AXB720926:AXI720926 BGX720926:BHE720926 BQT720926:BRA720926 CAP720926:CAW720926 CKL720926:CKS720926 CUH720926:CUO720926 DED720926:DEK720926 DNZ720926:DOG720926 DXV720926:DYC720926 EHR720926:EHY720926 ERN720926:ERU720926 FBJ720926:FBQ720926 FLF720926:FLM720926 FVB720926:FVI720926 GEX720926:GFE720926 GOT720926:GPA720926 GYP720926:GYW720926 HIL720926:HIS720926 HSH720926:HSO720926 ICD720926:ICK720926 ILZ720926:IMG720926 IVV720926:IWC720926 JFR720926:JFY720926 JPN720926:JPU720926 JZJ720926:JZQ720926 KJF720926:KJM720926 KTB720926:KTI720926 LCX720926:LDE720926 LMT720926:LNA720926 LWP720926:LWW720926 MGL720926:MGS720926 MQH720926:MQO720926 NAD720926:NAK720926 NJZ720926:NKG720926 NTV720926:NUC720926 ODR720926:ODY720926 ONN720926:ONU720926 OXJ720926:OXQ720926 PHF720926:PHM720926 PRB720926:PRI720926 QAX720926:QBE720926 QKT720926:QLA720926 QUP720926:QUW720926 REL720926:RES720926 ROH720926:ROO720926 RYD720926:RYK720926 SHZ720926:SIG720926 SRV720926:SSC720926 TBR720926:TBY720926 TLN720926:TLU720926 TVJ720926:TVQ720926 UFF720926:UFM720926 UPB720926:UPI720926 UYX720926:UZE720926 VIT720926:VJA720926 VSP720926:VSW720926 WCL720926:WCS720926 WMH720926:WMO720926 WWD720926:WWK720926 JR786462:JY786462 TN786462:TU786462 ADJ786462:ADQ786462 ANF786462:ANM786462 AXB786462:AXI786462 BGX786462:BHE786462 BQT786462:BRA786462 CAP786462:CAW786462 CKL786462:CKS786462 CUH786462:CUO786462 DED786462:DEK786462 DNZ786462:DOG786462 DXV786462:DYC786462 EHR786462:EHY786462 ERN786462:ERU786462 FBJ786462:FBQ786462 FLF786462:FLM786462 FVB786462:FVI786462 GEX786462:GFE786462 GOT786462:GPA786462 GYP786462:GYW786462 HIL786462:HIS786462 HSH786462:HSO786462 ICD786462:ICK786462 ILZ786462:IMG786462 IVV786462:IWC786462 JFR786462:JFY786462 JPN786462:JPU786462 JZJ786462:JZQ786462 KJF786462:KJM786462 KTB786462:KTI786462 LCX786462:LDE786462 LMT786462:LNA786462 LWP786462:LWW786462 MGL786462:MGS786462 MQH786462:MQO786462 NAD786462:NAK786462 NJZ786462:NKG786462 NTV786462:NUC786462 ODR786462:ODY786462 ONN786462:ONU786462 OXJ786462:OXQ786462 PHF786462:PHM786462 PRB786462:PRI786462 QAX786462:QBE786462 QKT786462:QLA786462 QUP786462:QUW786462 REL786462:RES786462 ROH786462:ROO786462 RYD786462:RYK786462 SHZ786462:SIG786462 SRV786462:SSC786462 TBR786462:TBY786462 TLN786462:TLU786462 TVJ786462:TVQ786462 UFF786462:UFM786462 UPB786462:UPI786462 UYX786462:UZE786462 VIT786462:VJA786462 VSP786462:VSW786462 WCL786462:WCS786462 WMH786462:WMO786462 WWD786462:WWK786462 JR851998:JY851998 TN851998:TU851998 ADJ851998:ADQ851998 ANF851998:ANM851998 AXB851998:AXI851998 BGX851998:BHE851998 BQT851998:BRA851998 CAP851998:CAW851998 CKL851998:CKS851998 CUH851998:CUO851998 DED851998:DEK851998 DNZ851998:DOG851998 DXV851998:DYC851998 EHR851998:EHY851998 ERN851998:ERU851998 FBJ851998:FBQ851998 FLF851998:FLM851998 FVB851998:FVI851998 GEX851998:GFE851998 GOT851998:GPA851998 GYP851998:GYW851998 HIL851998:HIS851998 HSH851998:HSO851998 ICD851998:ICK851998 ILZ851998:IMG851998 IVV851998:IWC851998 JFR851998:JFY851998 JPN851998:JPU851998 JZJ851998:JZQ851998 KJF851998:KJM851998 KTB851998:KTI851998 LCX851998:LDE851998 LMT851998:LNA851998 LWP851998:LWW851998 MGL851998:MGS851998 MQH851998:MQO851998 NAD851998:NAK851998 NJZ851998:NKG851998 NTV851998:NUC851998 ODR851998:ODY851998 ONN851998:ONU851998 OXJ851998:OXQ851998 PHF851998:PHM851998 PRB851998:PRI851998 QAX851998:QBE851998 QKT851998:QLA851998 QUP851998:QUW851998 REL851998:RES851998 ROH851998:ROO851998 RYD851998:RYK851998 SHZ851998:SIG851998 SRV851998:SSC851998 TBR851998:TBY851998 TLN851998:TLU851998 TVJ851998:TVQ851998 UFF851998:UFM851998 UPB851998:UPI851998 UYX851998:UZE851998 VIT851998:VJA851998 VSP851998:VSW851998 WCL851998:WCS851998 WMH851998:WMO851998 WWD851998:WWK851998 JR917534:JY917534 TN917534:TU917534 ADJ917534:ADQ917534 ANF917534:ANM917534 AXB917534:AXI917534 BGX917534:BHE917534 BQT917534:BRA917534 CAP917534:CAW917534 CKL917534:CKS917534 CUH917534:CUO917534 DED917534:DEK917534 DNZ917534:DOG917534 DXV917534:DYC917534 EHR917534:EHY917534 ERN917534:ERU917534 FBJ917534:FBQ917534 FLF917534:FLM917534 FVB917534:FVI917534 GEX917534:GFE917534 GOT917534:GPA917534 GYP917534:GYW917534 HIL917534:HIS917534 HSH917534:HSO917534 ICD917534:ICK917534 ILZ917534:IMG917534 IVV917534:IWC917534 JFR917534:JFY917534 JPN917534:JPU917534 JZJ917534:JZQ917534 KJF917534:KJM917534 KTB917534:KTI917534 LCX917534:LDE917534 LMT917534:LNA917534 LWP917534:LWW917534 MGL917534:MGS917534 MQH917534:MQO917534 NAD917534:NAK917534 NJZ917534:NKG917534 NTV917534:NUC917534 ODR917534:ODY917534 ONN917534:ONU917534 OXJ917534:OXQ917534 PHF917534:PHM917534 PRB917534:PRI917534 QAX917534:QBE917534 QKT917534:QLA917534 QUP917534:QUW917534 REL917534:RES917534 ROH917534:ROO917534 RYD917534:RYK917534 SHZ917534:SIG917534 SRV917534:SSC917534 TBR917534:TBY917534 TLN917534:TLU917534 TVJ917534:TVQ917534 UFF917534:UFM917534 UPB917534:UPI917534 UYX917534:UZE917534 VIT917534:VJA917534 VSP917534:VSW917534 WCL917534:WCS917534 WMH917534:WMO917534 WWD917534:WWK917534 WWD983070:WWK983070 JR983070:JY983070 TN983070:TU983070 ADJ983070:ADQ983070 ANF983070:ANM983070 AXB983070:AXI983070 BGX983070:BHE983070 BQT983070:BRA983070 CAP983070:CAW983070 CKL983070:CKS983070 CUH983070:CUO983070 DED983070:DEK983070 DNZ983070:DOG983070 DXV983070:DYC983070 EHR983070:EHY983070 ERN983070:ERU983070 FBJ983070:FBQ983070 FLF983070:FLM983070 FVB983070:FVI983070 GEX983070:GFE983070 GOT983070:GPA983070 GYP983070:GYW983070 HIL983070:HIS983070 HSH983070:HSO983070 ICD983070:ICK983070 ILZ983070:IMG983070 IVV983070:IWC983070 JFR983070:JFY983070 JPN983070:JPU983070 JZJ983070:JZQ983070 KJF983070:KJM983070 KTB983070:KTI983070 LCX983070:LDE983070 LMT983070:LNA983070 LWP983070:LWW983070 MGL983070:MGS983070 MQH983070:MQO983070 NAD983070:NAK983070 NJZ983070:NKG983070 NTV983070:NUC983070 ODR983070:ODY983070 ONN983070:ONU983070 OXJ983070:OXQ983070 PHF983070:PHM983070 PRB983070:PRI983070 QAX983070:QBE983070 QKT983070:QLA983070 QUP983070:QUW983070 REL983070:RES983070 ROH983070:ROO983070 RYD983070:RYK983070 SHZ983070:SIG983070 SRV983070:SSC983070 TBR983070:TBY983070 TLN983070:TLU983070 TVJ983070:TVQ983070 UFF983070:UFM983070 UPB983070:UPI983070 UYX983070:UZE983070 VIT983070:VJA983070 VSP983070:VSW983070 WCL983070:WCS983070 WMH983070:WMO983070 TVJ34:TVQ34 WCL34:WCS34 VSP34:VSW34 UYX34:UZE34 VIT34:VJA34 UFF34:UFM34 WWD34:WWK34 WMH34:WMO34 UPB34:UPI34 JR34:JY34 TN34:TU34 ADJ34:ADQ34 ANF34:ANM34 AXB34:AXI34 BGX34:BHE34 BQT34:BRA34 CAP34:CAW34 CKL34:CKS34 CUH34:CUO34 DED34:DEK34 DNZ34:DOG34 DXV34:DYC34 EHR34:EHY34 ERN34:ERU34 FBJ34:FBQ34 FLF34:FLM34 FVB34:FVI34 GEX34:GFE34 GOT34:GPA34 GYP34:GYW34 HIL34:HIS34 HSH34:HSO34 ICD34:ICK34 ILZ34:IMG34 IVV34:IWC34 JFR34:JFY34 JPN34:JPU34 JZJ34:JZQ34 KJF34:KJM34 KTB34:KTI34 LCX34:LDE34 LMT34:LNA34 LWP34:LWW34 MGL34:MGS34 MQH34:MQO34 NAD34:NAK34 NJZ34:NKG34 NTV34:NUC34 ODR34:ODY34 ONN34:ONU34 OXJ34:OXQ34 PHF34:PHM34 PRB34:PRI34 QAX34:QBE34 QKT34:QLA34 QUP34:QUW34 REL34:RES34 ROH34:ROO34 RYD34:RYK34 SHZ34:SIG34 SRV34:SSC34 TBR34:TBY34 TLN34:TLU34 O917534:AC917534 O851998:AC851998 O786462:AC786462 O720926:AC720926 O655390:AC655390 O589854:AC589854 O524318:AC524318 O458782:AC458782 O393246:AC393246 O327710:AC327710 O262174:AC262174 O196638:AC196638 O131102:AC131102 O65566:AC65566 O983070:AC983070">
      <formula1>kind_of_cons</formula1>
    </dataValidation>
    <dataValidation type="textLength" operator="lessThanOrEqual" allowBlank="1" showInputMessage="1" showErrorMessage="1" errorTitle="Ошибка" error="Допускается ввод не более 900 символов!" sqref="WWL983065:WWL983072 WMP983065:WMP983072 AD65561:AD65568 JZ65561:JZ65568 TV65561:TV65568 ADR65561:ADR65568 ANN65561:ANN65568 AXJ65561:AXJ65568 BHF65561:BHF65568 BRB65561:BRB65568 CAX65561:CAX65568 CKT65561:CKT65568 CUP65561:CUP65568 DEL65561:DEL65568 DOH65561:DOH65568 DYD65561:DYD65568 EHZ65561:EHZ65568 ERV65561:ERV65568 FBR65561:FBR65568 FLN65561:FLN65568 FVJ65561:FVJ65568 GFF65561:GFF65568 GPB65561:GPB65568 GYX65561:GYX65568 HIT65561:HIT65568 HSP65561:HSP65568 ICL65561:ICL65568 IMH65561:IMH65568 IWD65561:IWD65568 JFZ65561:JFZ65568 JPV65561:JPV65568 JZR65561:JZR65568 KJN65561:KJN65568 KTJ65561:KTJ65568 LDF65561:LDF65568 LNB65561:LNB65568 LWX65561:LWX65568 MGT65561:MGT65568 MQP65561:MQP65568 NAL65561:NAL65568 NKH65561:NKH65568 NUD65561:NUD65568 ODZ65561:ODZ65568 ONV65561:ONV65568 OXR65561:OXR65568 PHN65561:PHN65568 PRJ65561:PRJ65568 QBF65561:QBF65568 QLB65561:QLB65568 QUX65561:QUX65568 RET65561:RET65568 ROP65561:ROP65568 RYL65561:RYL65568 SIH65561:SIH65568 SSD65561:SSD65568 TBZ65561:TBZ65568 TLV65561:TLV65568 TVR65561:TVR65568 UFN65561:UFN65568 UPJ65561:UPJ65568 UZF65561:UZF65568 VJB65561:VJB65568 VSX65561:VSX65568 WCT65561:WCT65568 WMP65561:WMP65568 WWL65561:WWL65568 AD131097:AD131104 JZ131097:JZ131104 TV131097:TV131104 ADR131097:ADR131104 ANN131097:ANN131104 AXJ131097:AXJ131104 BHF131097:BHF131104 BRB131097:BRB131104 CAX131097:CAX131104 CKT131097:CKT131104 CUP131097:CUP131104 DEL131097:DEL131104 DOH131097:DOH131104 DYD131097:DYD131104 EHZ131097:EHZ131104 ERV131097:ERV131104 FBR131097:FBR131104 FLN131097:FLN131104 FVJ131097:FVJ131104 GFF131097:GFF131104 GPB131097:GPB131104 GYX131097:GYX131104 HIT131097:HIT131104 HSP131097:HSP131104 ICL131097:ICL131104 IMH131097:IMH131104 IWD131097:IWD131104 JFZ131097:JFZ131104 JPV131097:JPV131104 JZR131097:JZR131104 KJN131097:KJN131104 KTJ131097:KTJ131104 LDF131097:LDF131104 LNB131097:LNB131104 LWX131097:LWX131104 MGT131097:MGT131104 MQP131097:MQP131104 NAL131097:NAL131104 NKH131097:NKH131104 NUD131097:NUD131104 ODZ131097:ODZ131104 ONV131097:ONV131104 OXR131097:OXR131104 PHN131097:PHN131104 PRJ131097:PRJ131104 QBF131097:QBF131104 QLB131097:QLB131104 QUX131097:QUX131104 RET131097:RET131104 ROP131097:ROP131104 RYL131097:RYL131104 SIH131097:SIH131104 SSD131097:SSD131104 TBZ131097:TBZ131104 TLV131097:TLV131104 TVR131097:TVR131104 UFN131097:UFN131104 UPJ131097:UPJ131104 UZF131097:UZF131104 VJB131097:VJB131104 VSX131097:VSX131104 WCT131097:WCT131104 WMP131097:WMP131104 WWL131097:WWL131104 AD196633:AD196640 JZ196633:JZ196640 TV196633:TV196640 ADR196633:ADR196640 ANN196633:ANN196640 AXJ196633:AXJ196640 BHF196633:BHF196640 BRB196633:BRB196640 CAX196633:CAX196640 CKT196633:CKT196640 CUP196633:CUP196640 DEL196633:DEL196640 DOH196633:DOH196640 DYD196633:DYD196640 EHZ196633:EHZ196640 ERV196633:ERV196640 FBR196633:FBR196640 FLN196633:FLN196640 FVJ196633:FVJ196640 GFF196633:GFF196640 GPB196633:GPB196640 GYX196633:GYX196640 HIT196633:HIT196640 HSP196633:HSP196640 ICL196633:ICL196640 IMH196633:IMH196640 IWD196633:IWD196640 JFZ196633:JFZ196640 JPV196633:JPV196640 JZR196633:JZR196640 KJN196633:KJN196640 KTJ196633:KTJ196640 LDF196633:LDF196640 LNB196633:LNB196640 LWX196633:LWX196640 MGT196633:MGT196640 MQP196633:MQP196640 NAL196633:NAL196640 NKH196633:NKH196640 NUD196633:NUD196640 ODZ196633:ODZ196640 ONV196633:ONV196640 OXR196633:OXR196640 PHN196633:PHN196640 PRJ196633:PRJ196640 QBF196633:QBF196640 QLB196633:QLB196640 QUX196633:QUX196640 RET196633:RET196640 ROP196633:ROP196640 RYL196633:RYL196640 SIH196633:SIH196640 SSD196633:SSD196640 TBZ196633:TBZ196640 TLV196633:TLV196640 TVR196633:TVR196640 UFN196633:UFN196640 UPJ196633:UPJ196640 UZF196633:UZF196640 VJB196633:VJB196640 VSX196633:VSX196640 WCT196633:WCT196640 WMP196633:WMP196640 WWL196633:WWL196640 AD262169:AD262176 JZ262169:JZ262176 TV262169:TV262176 ADR262169:ADR262176 ANN262169:ANN262176 AXJ262169:AXJ262176 BHF262169:BHF262176 BRB262169:BRB262176 CAX262169:CAX262176 CKT262169:CKT262176 CUP262169:CUP262176 DEL262169:DEL262176 DOH262169:DOH262176 DYD262169:DYD262176 EHZ262169:EHZ262176 ERV262169:ERV262176 FBR262169:FBR262176 FLN262169:FLN262176 FVJ262169:FVJ262176 GFF262169:GFF262176 GPB262169:GPB262176 GYX262169:GYX262176 HIT262169:HIT262176 HSP262169:HSP262176 ICL262169:ICL262176 IMH262169:IMH262176 IWD262169:IWD262176 JFZ262169:JFZ262176 JPV262169:JPV262176 JZR262169:JZR262176 KJN262169:KJN262176 KTJ262169:KTJ262176 LDF262169:LDF262176 LNB262169:LNB262176 LWX262169:LWX262176 MGT262169:MGT262176 MQP262169:MQP262176 NAL262169:NAL262176 NKH262169:NKH262176 NUD262169:NUD262176 ODZ262169:ODZ262176 ONV262169:ONV262176 OXR262169:OXR262176 PHN262169:PHN262176 PRJ262169:PRJ262176 QBF262169:QBF262176 QLB262169:QLB262176 QUX262169:QUX262176 RET262169:RET262176 ROP262169:ROP262176 RYL262169:RYL262176 SIH262169:SIH262176 SSD262169:SSD262176 TBZ262169:TBZ262176 TLV262169:TLV262176 TVR262169:TVR262176 UFN262169:UFN262176 UPJ262169:UPJ262176 UZF262169:UZF262176 VJB262169:VJB262176 VSX262169:VSX262176 WCT262169:WCT262176 WMP262169:WMP262176 WWL262169:WWL262176 AD327705:AD327712 JZ327705:JZ327712 TV327705:TV327712 ADR327705:ADR327712 ANN327705:ANN327712 AXJ327705:AXJ327712 BHF327705:BHF327712 BRB327705:BRB327712 CAX327705:CAX327712 CKT327705:CKT327712 CUP327705:CUP327712 DEL327705:DEL327712 DOH327705:DOH327712 DYD327705:DYD327712 EHZ327705:EHZ327712 ERV327705:ERV327712 FBR327705:FBR327712 FLN327705:FLN327712 FVJ327705:FVJ327712 GFF327705:GFF327712 GPB327705:GPB327712 GYX327705:GYX327712 HIT327705:HIT327712 HSP327705:HSP327712 ICL327705:ICL327712 IMH327705:IMH327712 IWD327705:IWD327712 JFZ327705:JFZ327712 JPV327705:JPV327712 JZR327705:JZR327712 KJN327705:KJN327712 KTJ327705:KTJ327712 LDF327705:LDF327712 LNB327705:LNB327712 LWX327705:LWX327712 MGT327705:MGT327712 MQP327705:MQP327712 NAL327705:NAL327712 NKH327705:NKH327712 NUD327705:NUD327712 ODZ327705:ODZ327712 ONV327705:ONV327712 OXR327705:OXR327712 PHN327705:PHN327712 PRJ327705:PRJ327712 QBF327705:QBF327712 QLB327705:QLB327712 QUX327705:QUX327712 RET327705:RET327712 ROP327705:ROP327712 RYL327705:RYL327712 SIH327705:SIH327712 SSD327705:SSD327712 TBZ327705:TBZ327712 TLV327705:TLV327712 TVR327705:TVR327712 UFN327705:UFN327712 UPJ327705:UPJ327712 UZF327705:UZF327712 VJB327705:VJB327712 VSX327705:VSX327712 WCT327705:WCT327712 WMP327705:WMP327712 WWL327705:WWL327712 AD393241:AD393248 JZ393241:JZ393248 TV393241:TV393248 ADR393241:ADR393248 ANN393241:ANN393248 AXJ393241:AXJ393248 BHF393241:BHF393248 BRB393241:BRB393248 CAX393241:CAX393248 CKT393241:CKT393248 CUP393241:CUP393248 DEL393241:DEL393248 DOH393241:DOH393248 DYD393241:DYD393248 EHZ393241:EHZ393248 ERV393241:ERV393248 FBR393241:FBR393248 FLN393241:FLN393248 FVJ393241:FVJ393248 GFF393241:GFF393248 GPB393241:GPB393248 GYX393241:GYX393248 HIT393241:HIT393248 HSP393241:HSP393248 ICL393241:ICL393248 IMH393241:IMH393248 IWD393241:IWD393248 JFZ393241:JFZ393248 JPV393241:JPV393248 JZR393241:JZR393248 KJN393241:KJN393248 KTJ393241:KTJ393248 LDF393241:LDF393248 LNB393241:LNB393248 LWX393241:LWX393248 MGT393241:MGT393248 MQP393241:MQP393248 NAL393241:NAL393248 NKH393241:NKH393248 NUD393241:NUD393248 ODZ393241:ODZ393248 ONV393241:ONV393248 OXR393241:OXR393248 PHN393241:PHN393248 PRJ393241:PRJ393248 QBF393241:QBF393248 QLB393241:QLB393248 QUX393241:QUX393248 RET393241:RET393248 ROP393241:ROP393248 RYL393241:RYL393248 SIH393241:SIH393248 SSD393241:SSD393248 TBZ393241:TBZ393248 TLV393241:TLV393248 TVR393241:TVR393248 UFN393241:UFN393248 UPJ393241:UPJ393248 UZF393241:UZF393248 VJB393241:VJB393248 VSX393241:VSX393248 WCT393241:WCT393248 WMP393241:WMP393248 WWL393241:WWL393248 AD458777:AD458784 JZ458777:JZ458784 TV458777:TV458784 ADR458777:ADR458784 ANN458777:ANN458784 AXJ458777:AXJ458784 BHF458777:BHF458784 BRB458777:BRB458784 CAX458777:CAX458784 CKT458777:CKT458784 CUP458777:CUP458784 DEL458777:DEL458784 DOH458777:DOH458784 DYD458777:DYD458784 EHZ458777:EHZ458784 ERV458777:ERV458784 FBR458777:FBR458784 FLN458777:FLN458784 FVJ458777:FVJ458784 GFF458777:GFF458784 GPB458777:GPB458784 GYX458777:GYX458784 HIT458777:HIT458784 HSP458777:HSP458784 ICL458777:ICL458784 IMH458777:IMH458784 IWD458777:IWD458784 JFZ458777:JFZ458784 JPV458777:JPV458784 JZR458777:JZR458784 KJN458777:KJN458784 KTJ458777:KTJ458784 LDF458777:LDF458784 LNB458777:LNB458784 LWX458777:LWX458784 MGT458777:MGT458784 MQP458777:MQP458784 NAL458777:NAL458784 NKH458777:NKH458784 NUD458777:NUD458784 ODZ458777:ODZ458784 ONV458777:ONV458784 OXR458777:OXR458784 PHN458777:PHN458784 PRJ458777:PRJ458784 QBF458777:QBF458784 QLB458777:QLB458784 QUX458777:QUX458784 RET458777:RET458784 ROP458777:ROP458784 RYL458777:RYL458784 SIH458777:SIH458784 SSD458777:SSD458784 TBZ458777:TBZ458784 TLV458777:TLV458784 TVR458777:TVR458784 UFN458777:UFN458784 UPJ458777:UPJ458784 UZF458777:UZF458784 VJB458777:VJB458784 VSX458777:VSX458784 WCT458777:WCT458784 WMP458777:WMP458784 WWL458777:WWL458784 AD524313:AD524320 JZ524313:JZ524320 TV524313:TV524320 ADR524313:ADR524320 ANN524313:ANN524320 AXJ524313:AXJ524320 BHF524313:BHF524320 BRB524313:BRB524320 CAX524313:CAX524320 CKT524313:CKT524320 CUP524313:CUP524320 DEL524313:DEL524320 DOH524313:DOH524320 DYD524313:DYD524320 EHZ524313:EHZ524320 ERV524313:ERV524320 FBR524313:FBR524320 FLN524313:FLN524320 FVJ524313:FVJ524320 GFF524313:GFF524320 GPB524313:GPB524320 GYX524313:GYX524320 HIT524313:HIT524320 HSP524313:HSP524320 ICL524313:ICL524320 IMH524313:IMH524320 IWD524313:IWD524320 JFZ524313:JFZ524320 JPV524313:JPV524320 JZR524313:JZR524320 KJN524313:KJN524320 KTJ524313:KTJ524320 LDF524313:LDF524320 LNB524313:LNB524320 LWX524313:LWX524320 MGT524313:MGT524320 MQP524313:MQP524320 NAL524313:NAL524320 NKH524313:NKH524320 NUD524313:NUD524320 ODZ524313:ODZ524320 ONV524313:ONV524320 OXR524313:OXR524320 PHN524313:PHN524320 PRJ524313:PRJ524320 QBF524313:QBF524320 QLB524313:QLB524320 QUX524313:QUX524320 RET524313:RET524320 ROP524313:ROP524320 RYL524313:RYL524320 SIH524313:SIH524320 SSD524313:SSD524320 TBZ524313:TBZ524320 TLV524313:TLV524320 TVR524313:TVR524320 UFN524313:UFN524320 UPJ524313:UPJ524320 UZF524313:UZF524320 VJB524313:VJB524320 VSX524313:VSX524320 WCT524313:WCT524320 WMP524313:WMP524320 WWL524313:WWL524320 AD589849:AD589856 JZ589849:JZ589856 TV589849:TV589856 ADR589849:ADR589856 ANN589849:ANN589856 AXJ589849:AXJ589856 BHF589849:BHF589856 BRB589849:BRB589856 CAX589849:CAX589856 CKT589849:CKT589856 CUP589849:CUP589856 DEL589849:DEL589856 DOH589849:DOH589856 DYD589849:DYD589856 EHZ589849:EHZ589856 ERV589849:ERV589856 FBR589849:FBR589856 FLN589849:FLN589856 FVJ589849:FVJ589856 GFF589849:GFF589856 GPB589849:GPB589856 GYX589849:GYX589856 HIT589849:HIT589856 HSP589849:HSP589856 ICL589849:ICL589856 IMH589849:IMH589856 IWD589849:IWD589856 JFZ589849:JFZ589856 JPV589849:JPV589856 JZR589849:JZR589856 KJN589849:KJN589856 KTJ589849:KTJ589856 LDF589849:LDF589856 LNB589849:LNB589856 LWX589849:LWX589856 MGT589849:MGT589856 MQP589849:MQP589856 NAL589849:NAL589856 NKH589849:NKH589856 NUD589849:NUD589856 ODZ589849:ODZ589856 ONV589849:ONV589856 OXR589849:OXR589856 PHN589849:PHN589856 PRJ589849:PRJ589856 QBF589849:QBF589856 QLB589849:QLB589856 QUX589849:QUX589856 RET589849:RET589856 ROP589849:ROP589856 RYL589849:RYL589856 SIH589849:SIH589856 SSD589849:SSD589856 TBZ589849:TBZ589856 TLV589849:TLV589856 TVR589849:TVR589856 UFN589849:UFN589856 UPJ589849:UPJ589856 UZF589849:UZF589856 VJB589849:VJB589856 VSX589849:VSX589856 WCT589849:WCT589856 WMP589849:WMP589856 WWL589849:WWL589856 AD655385:AD655392 JZ655385:JZ655392 TV655385:TV655392 ADR655385:ADR655392 ANN655385:ANN655392 AXJ655385:AXJ655392 BHF655385:BHF655392 BRB655385:BRB655392 CAX655385:CAX655392 CKT655385:CKT655392 CUP655385:CUP655392 DEL655385:DEL655392 DOH655385:DOH655392 DYD655385:DYD655392 EHZ655385:EHZ655392 ERV655385:ERV655392 FBR655385:FBR655392 FLN655385:FLN655392 FVJ655385:FVJ655392 GFF655385:GFF655392 GPB655385:GPB655392 GYX655385:GYX655392 HIT655385:HIT655392 HSP655385:HSP655392 ICL655385:ICL655392 IMH655385:IMH655392 IWD655385:IWD655392 JFZ655385:JFZ655392 JPV655385:JPV655392 JZR655385:JZR655392 KJN655385:KJN655392 KTJ655385:KTJ655392 LDF655385:LDF655392 LNB655385:LNB655392 LWX655385:LWX655392 MGT655385:MGT655392 MQP655385:MQP655392 NAL655385:NAL655392 NKH655385:NKH655392 NUD655385:NUD655392 ODZ655385:ODZ655392 ONV655385:ONV655392 OXR655385:OXR655392 PHN655385:PHN655392 PRJ655385:PRJ655392 QBF655385:QBF655392 QLB655385:QLB655392 QUX655385:QUX655392 RET655385:RET655392 ROP655385:ROP655392 RYL655385:RYL655392 SIH655385:SIH655392 SSD655385:SSD655392 TBZ655385:TBZ655392 TLV655385:TLV655392 TVR655385:TVR655392 UFN655385:UFN655392 UPJ655385:UPJ655392 UZF655385:UZF655392 VJB655385:VJB655392 VSX655385:VSX655392 WCT655385:WCT655392 WMP655385:WMP655392 WWL655385:WWL655392 AD720921:AD720928 JZ720921:JZ720928 TV720921:TV720928 ADR720921:ADR720928 ANN720921:ANN720928 AXJ720921:AXJ720928 BHF720921:BHF720928 BRB720921:BRB720928 CAX720921:CAX720928 CKT720921:CKT720928 CUP720921:CUP720928 DEL720921:DEL720928 DOH720921:DOH720928 DYD720921:DYD720928 EHZ720921:EHZ720928 ERV720921:ERV720928 FBR720921:FBR720928 FLN720921:FLN720928 FVJ720921:FVJ720928 GFF720921:GFF720928 GPB720921:GPB720928 GYX720921:GYX720928 HIT720921:HIT720928 HSP720921:HSP720928 ICL720921:ICL720928 IMH720921:IMH720928 IWD720921:IWD720928 JFZ720921:JFZ720928 JPV720921:JPV720928 JZR720921:JZR720928 KJN720921:KJN720928 KTJ720921:KTJ720928 LDF720921:LDF720928 LNB720921:LNB720928 LWX720921:LWX720928 MGT720921:MGT720928 MQP720921:MQP720928 NAL720921:NAL720928 NKH720921:NKH720928 NUD720921:NUD720928 ODZ720921:ODZ720928 ONV720921:ONV720928 OXR720921:OXR720928 PHN720921:PHN720928 PRJ720921:PRJ720928 QBF720921:QBF720928 QLB720921:QLB720928 QUX720921:QUX720928 RET720921:RET720928 ROP720921:ROP720928 RYL720921:RYL720928 SIH720921:SIH720928 SSD720921:SSD720928 TBZ720921:TBZ720928 TLV720921:TLV720928 TVR720921:TVR720928 UFN720921:UFN720928 UPJ720921:UPJ720928 UZF720921:UZF720928 VJB720921:VJB720928 VSX720921:VSX720928 WCT720921:WCT720928 WMP720921:WMP720928 WWL720921:WWL720928 AD786457:AD786464 JZ786457:JZ786464 TV786457:TV786464 ADR786457:ADR786464 ANN786457:ANN786464 AXJ786457:AXJ786464 BHF786457:BHF786464 BRB786457:BRB786464 CAX786457:CAX786464 CKT786457:CKT786464 CUP786457:CUP786464 DEL786457:DEL786464 DOH786457:DOH786464 DYD786457:DYD786464 EHZ786457:EHZ786464 ERV786457:ERV786464 FBR786457:FBR786464 FLN786457:FLN786464 FVJ786457:FVJ786464 GFF786457:GFF786464 GPB786457:GPB786464 GYX786457:GYX786464 HIT786457:HIT786464 HSP786457:HSP786464 ICL786457:ICL786464 IMH786457:IMH786464 IWD786457:IWD786464 JFZ786457:JFZ786464 JPV786457:JPV786464 JZR786457:JZR786464 KJN786457:KJN786464 KTJ786457:KTJ786464 LDF786457:LDF786464 LNB786457:LNB786464 LWX786457:LWX786464 MGT786457:MGT786464 MQP786457:MQP786464 NAL786457:NAL786464 NKH786457:NKH786464 NUD786457:NUD786464 ODZ786457:ODZ786464 ONV786457:ONV786464 OXR786457:OXR786464 PHN786457:PHN786464 PRJ786457:PRJ786464 QBF786457:QBF786464 QLB786457:QLB786464 QUX786457:QUX786464 RET786457:RET786464 ROP786457:ROP786464 RYL786457:RYL786464 SIH786457:SIH786464 SSD786457:SSD786464 TBZ786457:TBZ786464 TLV786457:TLV786464 TVR786457:TVR786464 UFN786457:UFN786464 UPJ786457:UPJ786464 UZF786457:UZF786464 VJB786457:VJB786464 VSX786457:VSX786464 WCT786457:WCT786464 WMP786457:WMP786464 WWL786457:WWL786464 AD851993:AD852000 JZ851993:JZ852000 TV851993:TV852000 ADR851993:ADR852000 ANN851993:ANN852000 AXJ851993:AXJ852000 BHF851993:BHF852000 BRB851993:BRB852000 CAX851993:CAX852000 CKT851993:CKT852000 CUP851993:CUP852000 DEL851993:DEL852000 DOH851993:DOH852000 DYD851993:DYD852000 EHZ851993:EHZ852000 ERV851993:ERV852000 FBR851993:FBR852000 FLN851993:FLN852000 FVJ851993:FVJ852000 GFF851993:GFF852000 GPB851993:GPB852000 GYX851993:GYX852000 HIT851993:HIT852000 HSP851993:HSP852000 ICL851993:ICL852000 IMH851993:IMH852000 IWD851993:IWD852000 JFZ851993:JFZ852000 JPV851993:JPV852000 JZR851993:JZR852000 KJN851993:KJN852000 KTJ851993:KTJ852000 LDF851993:LDF852000 LNB851993:LNB852000 LWX851993:LWX852000 MGT851993:MGT852000 MQP851993:MQP852000 NAL851993:NAL852000 NKH851993:NKH852000 NUD851993:NUD852000 ODZ851993:ODZ852000 ONV851993:ONV852000 OXR851993:OXR852000 PHN851993:PHN852000 PRJ851993:PRJ852000 QBF851993:QBF852000 QLB851993:QLB852000 QUX851993:QUX852000 RET851993:RET852000 ROP851993:ROP852000 RYL851993:RYL852000 SIH851993:SIH852000 SSD851993:SSD852000 TBZ851993:TBZ852000 TLV851993:TLV852000 TVR851993:TVR852000 UFN851993:UFN852000 UPJ851993:UPJ852000 UZF851993:UZF852000 VJB851993:VJB852000 VSX851993:VSX852000 WCT851993:WCT852000 WMP851993:WMP852000 WWL851993:WWL852000 AD917529:AD917536 JZ917529:JZ917536 TV917529:TV917536 ADR917529:ADR917536 ANN917529:ANN917536 AXJ917529:AXJ917536 BHF917529:BHF917536 BRB917529:BRB917536 CAX917529:CAX917536 CKT917529:CKT917536 CUP917529:CUP917536 DEL917529:DEL917536 DOH917529:DOH917536 DYD917529:DYD917536 EHZ917529:EHZ917536 ERV917529:ERV917536 FBR917529:FBR917536 FLN917529:FLN917536 FVJ917529:FVJ917536 GFF917529:GFF917536 GPB917529:GPB917536 GYX917529:GYX917536 HIT917529:HIT917536 HSP917529:HSP917536 ICL917529:ICL917536 IMH917529:IMH917536 IWD917529:IWD917536 JFZ917529:JFZ917536 JPV917529:JPV917536 JZR917529:JZR917536 KJN917529:KJN917536 KTJ917529:KTJ917536 LDF917529:LDF917536 LNB917529:LNB917536 LWX917529:LWX917536 MGT917529:MGT917536 MQP917529:MQP917536 NAL917529:NAL917536 NKH917529:NKH917536 NUD917529:NUD917536 ODZ917529:ODZ917536 ONV917529:ONV917536 OXR917529:OXR917536 PHN917529:PHN917536 PRJ917529:PRJ917536 QBF917529:QBF917536 QLB917529:QLB917536 QUX917529:QUX917536 RET917529:RET917536 ROP917529:ROP917536 RYL917529:RYL917536 SIH917529:SIH917536 SSD917529:SSD917536 TBZ917529:TBZ917536 TLV917529:TLV917536 TVR917529:TVR917536 UFN917529:UFN917536 UPJ917529:UPJ917536 UZF917529:UZF917536 VJB917529:VJB917536 VSX917529:VSX917536 WCT917529:WCT917536 WMP917529:WMP917536 WWL917529:WWL917536 AD983065:AD983072 JZ983065:JZ983072 TV983065:TV983072 ADR983065:ADR983072 ANN983065:ANN983072 AXJ983065:AXJ983072 BHF983065:BHF983072 BRB983065:BRB983072 CAX983065:CAX983072 CKT983065:CKT983072 CUP983065:CUP983072 DEL983065:DEL983072 DOH983065:DOH983072 DYD983065:DYD983072 EHZ983065:EHZ983072 ERV983065:ERV983072 FBR983065:FBR983072 FLN983065:FLN983072 FVJ983065:FVJ983072 GFF983065:GFF983072 GPB983065:GPB983072 GYX983065:GYX983072 HIT983065:HIT983072 HSP983065:HSP983072 ICL983065:ICL983072 IMH983065:IMH983072 IWD983065:IWD983072 JFZ983065:JFZ983072 JPV983065:JPV983072 JZR983065:JZR983072 KJN983065:KJN983072 KTJ983065:KTJ983072 LDF983065:LDF983072 LNB983065:LNB983072 LWX983065:LWX983072 MGT983065:MGT983072 MQP983065:MQP983072 NAL983065:NAL983072 NKH983065:NKH983072 NUD983065:NUD983072 ODZ983065:ODZ983072 ONV983065:ONV983072 OXR983065:OXR983072 PHN983065:PHN983072 PRJ983065:PRJ983072 QBF983065:QBF983072 QLB983065:QLB983072 QUX983065:QUX983072 RET983065:RET983072 ROP983065:ROP983072 RYL983065:RYL983072 SIH983065:SIH983072 SSD983065:SSD983072 TBZ983065:TBZ983072 TLV983065:TLV983072 TVR983065:TVR983072 UFN983065:UFN983072 UPJ983065:UPJ983072 UZF983065:UZF983072 VJB983065:VJB983072 VSX983065:VSX983072 WCT983065:WCT983072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6 WMP29:WMP36 JZ29:JZ36 TV29:TV36 ADR29:ADR36 ANN29:ANN36 AXJ29:AXJ36 BHF29:BHF36 BRB29:BRB36 CAX29:CAX36 CKT29:CKT36 CUP29:CUP36 DEL29:DEL36 DOH29:DOH36 DYD29:DYD36 EHZ29:EHZ36 ERV29:ERV36 FBR29:FBR36 FLN29:FLN36 FVJ29:FVJ36 GFF29:GFF36 GPB29:GPB36 GYX29:GYX36 HIT29:HIT36 HSP29:HSP36 ICL29:ICL36 IMH29:IMH36 IWD29:IWD36 JFZ29:JFZ36 JPV29:JPV36 JZR29:JZR36 KJN29:KJN36 KTJ29:KTJ36 LDF29:LDF36 LNB29:LNB36 LWX29:LWX36 MGT29:MGT36 MQP29:MQP36 NAL29:NAL36 NKH29:NKH36 NUD29:NUD36 ODZ29:ODZ36 ONV29:ONV36 OXR29:OXR36 PHN29:PHN36 PRJ29:PRJ36 QBF29:QBF36 QLB29:QLB36 QUX29:QUX36 RET29:RET36 ROP29:ROP36 RYL29:RYL36 SIH29:SIH36 SSD29:SSD36 TBZ29:TBZ36 TLV29:TLV36 TVR29:TVR36 UFN29:UFN36 UPJ29:UPJ36 UZF29:UZF36 VJB29:VJB36 VSX29:VSX36 WCT29:WCT36">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O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O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O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O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O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O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O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O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O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O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O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O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O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O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O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22 V65565 V131101 V196637 V262173 V327709 V393245 V458781 V524317 V589853 V655389 V720925 V786461 V851997 V917533 V983069">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34">
      <formula1>kind_of_cons</formula1>
    </dataValidation>
    <dataValidation type="decimal" allowBlank="1" showErrorMessage="1" errorTitle="Ошибка" error="Допускается ввод только действительных чисел!" sqref="O24 O35 V24 V3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9" t="s">
        <v>631</v>
      </c>
      <c r="M5" s="1229"/>
      <c r="N5" s="1229"/>
      <c r="O5" s="1229"/>
      <c r="P5" s="1229"/>
      <c r="Q5" s="1229"/>
      <c r="R5" s="1229"/>
      <c r="S5" s="1229"/>
      <c r="T5" s="1229"/>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54" t="s">
        <v>85</v>
      </c>
      <c r="P7" s="1254"/>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35" t="str">
        <f>IF(NameOrPr_ch="",IF(NameOrPr="","",NameOrPr),NameOrPr_ch)</f>
        <v>Министерство тарифного регулирования и энергетики Челябинской области</v>
      </c>
      <c r="P9" s="1235"/>
      <c r="Q9" s="1235"/>
      <c r="R9" s="1235"/>
      <c r="S9" s="1235"/>
      <c r="T9" s="1235"/>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35" t="str">
        <f>IF(datePr_ch="",IF(datePr="","",datePr),datePr_ch)</f>
        <v>28.11.2022</v>
      </c>
      <c r="P10" s="1235"/>
      <c r="Q10" s="1235"/>
      <c r="R10" s="1235"/>
      <c r="S10" s="1235"/>
      <c r="T10" s="1235"/>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35" t="str">
        <f>IF(numberPr_ch="",IF(numberPr="","",numberPr),numberPr_ch)</f>
        <v>102/34</v>
      </c>
      <c r="P11" s="1235"/>
      <c r="Q11" s="1235"/>
      <c r="R11" s="1235"/>
      <c r="S11" s="1235"/>
      <c r="T11" s="1235"/>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35" t="str">
        <f>IF(IstPub_ch="",IF(IstPub="","",IstPub),IstPub_ch)</f>
        <v>Официальный сайт Министерства тарифного регулирования и энергетики Челябинской области</v>
      </c>
      <c r="P12" s="1235"/>
      <c r="Q12" s="1235"/>
      <c r="R12" s="1235"/>
      <c r="S12" s="1235"/>
      <c r="T12" s="1235"/>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0"/>
      <c r="M13" s="1230"/>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36"/>
      <c r="P14" s="1236"/>
      <c r="Q14" s="1236"/>
      <c r="R14" s="1236"/>
      <c r="S14" s="1236"/>
      <c r="T14" s="1236"/>
      <c r="U14" s="1236"/>
    </row>
    <row r="15" spans="1:34">
      <c r="J15" s="531"/>
      <c r="K15" s="531"/>
      <c r="L15" s="1157" t="s">
        <v>454</v>
      </c>
      <c r="M15" s="1157"/>
      <c r="N15" s="1157"/>
      <c r="O15" s="1157"/>
      <c r="P15" s="1157"/>
      <c r="Q15" s="1157"/>
      <c r="R15" s="1157"/>
      <c r="S15" s="1157"/>
      <c r="T15" s="1157"/>
      <c r="U15" s="1157"/>
      <c r="V15" s="1157"/>
      <c r="W15" s="1157" t="s">
        <v>455</v>
      </c>
    </row>
    <row r="16" spans="1:34" ht="14.25" customHeight="1">
      <c r="J16" s="531"/>
      <c r="K16" s="531"/>
      <c r="L16" s="1242" t="s">
        <v>92</v>
      </c>
      <c r="M16" s="1242" t="s">
        <v>639</v>
      </c>
      <c r="N16" s="663"/>
      <c r="O16" s="1243" t="s">
        <v>641</v>
      </c>
      <c r="P16" s="1244"/>
      <c r="Q16" s="1244"/>
      <c r="R16" s="1244"/>
      <c r="S16" s="1244"/>
      <c r="T16" s="1245"/>
      <c r="U16" s="1226" t="s">
        <v>341</v>
      </c>
      <c r="V16" s="1239" t="s">
        <v>275</v>
      </c>
      <c r="W16" s="1157"/>
    </row>
    <row r="17" spans="1:36" ht="14.25" customHeight="1">
      <c r="J17" s="531"/>
      <c r="K17" s="531"/>
      <c r="L17" s="1242"/>
      <c r="M17" s="1242"/>
      <c r="N17" s="664"/>
      <c r="O17" s="1248" t="s">
        <v>605</v>
      </c>
      <c r="P17" s="1246" t="s">
        <v>271</v>
      </c>
      <c r="Q17" s="1247"/>
      <c r="R17" s="1223" t="s">
        <v>654</v>
      </c>
      <c r="S17" s="1224"/>
      <c r="T17" s="1225"/>
      <c r="U17" s="1227"/>
      <c r="V17" s="1240"/>
      <c r="W17" s="1157"/>
    </row>
    <row r="18" spans="1:36" ht="33.75" customHeight="1">
      <c r="J18" s="531"/>
      <c r="K18" s="531"/>
      <c r="L18" s="1242"/>
      <c r="M18" s="1242"/>
      <c r="N18" s="665"/>
      <c r="O18" s="1249"/>
      <c r="P18" s="537" t="s">
        <v>606</v>
      </c>
      <c r="Q18" s="537" t="s">
        <v>6</v>
      </c>
      <c r="R18" s="538" t="s">
        <v>274</v>
      </c>
      <c r="S18" s="1237" t="s">
        <v>273</v>
      </c>
      <c r="T18" s="1238"/>
      <c r="U18" s="1228"/>
      <c r="V18" s="1241"/>
      <c r="W18" s="1157"/>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1">
        <f ca="1">OFFSET(S19,0,-1)+1</f>
        <v>7</v>
      </c>
      <c r="T19" s="1231"/>
      <c r="U19" s="650">
        <f ca="1">OFFSET(U19,0,-2)+1</f>
        <v>8</v>
      </c>
      <c r="V19" s="651">
        <f ca="1">OFFSET(V19,0,-1)</f>
        <v>8</v>
      </c>
      <c r="W19" s="650">
        <f ca="1">OFFSET(W19,0,-1)+1</f>
        <v>9</v>
      </c>
    </row>
    <row r="20" spans="1:36" ht="22.5">
      <c r="A20" s="1215">
        <v>1</v>
      </c>
      <c r="B20" s="885"/>
      <c r="C20" s="885"/>
      <c r="D20" s="885"/>
      <c r="E20" s="886"/>
      <c r="F20" s="887"/>
      <c r="G20" s="887"/>
      <c r="H20" s="887"/>
      <c r="I20" s="888"/>
      <c r="J20" s="883"/>
      <c r="K20" s="890"/>
      <c r="L20" s="595">
        <f>mergeValue(A20)</f>
        <v>1</v>
      </c>
      <c r="M20" s="643" t="s">
        <v>20</v>
      </c>
      <c r="N20" s="648"/>
      <c r="O20" s="1216"/>
      <c r="P20" s="1216"/>
      <c r="Q20" s="1216"/>
      <c r="R20" s="1216"/>
      <c r="S20" s="1216"/>
      <c r="T20" s="1216"/>
      <c r="U20" s="1216"/>
      <c r="V20" s="1216"/>
      <c r="W20" s="632" t="s">
        <v>476</v>
      </c>
      <c r="Y20" s="591"/>
      <c r="Z20" s="591" t="str">
        <f t="shared" ref="Z20:Z33" si="0">IF(M20="","",M20 )</f>
        <v>Наименование тарифа</v>
      </c>
      <c r="AA20" s="591"/>
      <c r="AB20" s="591"/>
      <c r="AC20" s="591"/>
      <c r="AI20" s="587"/>
      <c r="AJ20" s="587"/>
    </row>
    <row r="21" spans="1:36" ht="22.5">
      <c r="A21" s="1215"/>
      <c r="B21" s="1215">
        <v>1</v>
      </c>
      <c r="C21" s="885"/>
      <c r="D21" s="885"/>
      <c r="E21" s="887"/>
      <c r="F21" s="887"/>
      <c r="G21" s="887"/>
      <c r="H21" s="887"/>
      <c r="I21" s="882"/>
      <c r="J21" s="881"/>
      <c r="K21" s="884"/>
      <c r="L21" s="595" t="str">
        <f>mergeValue(A21) &amp;"."&amp; mergeValue(B21)</f>
        <v>1.1</v>
      </c>
      <c r="M21" s="548" t="s">
        <v>16</v>
      </c>
      <c r="N21" s="648"/>
      <c r="O21" s="1216"/>
      <c r="P21" s="1216"/>
      <c r="Q21" s="1216"/>
      <c r="R21" s="1216"/>
      <c r="S21" s="1216"/>
      <c r="T21" s="1216"/>
      <c r="U21" s="1216"/>
      <c r="V21" s="1216"/>
      <c r="W21" s="632" t="s">
        <v>477</v>
      </c>
      <c r="Y21" s="591"/>
      <c r="Z21" s="591" t="str">
        <f t="shared" si="0"/>
        <v>Территория действия тарифа</v>
      </c>
      <c r="AA21" s="591"/>
      <c r="AB21" s="591"/>
      <c r="AC21" s="591"/>
      <c r="AI21" s="587"/>
      <c r="AJ21" s="587"/>
    </row>
    <row r="22" spans="1:36" ht="22.5">
      <c r="A22" s="1215"/>
      <c r="B22" s="1215"/>
      <c r="C22" s="1215">
        <v>1</v>
      </c>
      <c r="D22" s="885"/>
      <c r="E22" s="887"/>
      <c r="F22" s="887"/>
      <c r="G22" s="887"/>
      <c r="H22" s="887"/>
      <c r="I22" s="889"/>
      <c r="J22" s="881"/>
      <c r="K22" s="884"/>
      <c r="L22" s="595" t="str">
        <f>mergeValue(A22) &amp;"."&amp; mergeValue(B22)&amp;"."&amp; mergeValue(C22)</f>
        <v>1.1.1</v>
      </c>
      <c r="M22" s="549" t="s">
        <v>7</v>
      </c>
      <c r="N22" s="648"/>
      <c r="O22" s="1216"/>
      <c r="P22" s="1216"/>
      <c r="Q22" s="1216"/>
      <c r="R22" s="1216"/>
      <c r="S22" s="1216"/>
      <c r="T22" s="1216"/>
      <c r="U22" s="1216"/>
      <c r="V22" s="1216"/>
      <c r="W22" s="632" t="s">
        <v>633</v>
      </c>
      <c r="Y22" s="591"/>
      <c r="Z22" s="591" t="str">
        <f t="shared" si="0"/>
        <v xml:space="preserve">Наименование системы теплоснабжения </v>
      </c>
      <c r="AA22" s="591"/>
      <c r="AB22" s="591"/>
      <c r="AC22" s="591"/>
      <c r="AI22" s="587"/>
      <c r="AJ22" s="587"/>
    </row>
    <row r="23" spans="1:36" ht="22.5">
      <c r="A23" s="1215"/>
      <c r="B23" s="1215"/>
      <c r="C23" s="1215"/>
      <c r="D23" s="1215">
        <v>1</v>
      </c>
      <c r="E23" s="887"/>
      <c r="F23" s="887"/>
      <c r="G23" s="887"/>
      <c r="H23" s="887"/>
      <c r="I23" s="889"/>
      <c r="J23" s="881"/>
      <c r="K23" s="884"/>
      <c r="L23" s="595" t="str">
        <f>mergeValue(A23) &amp;"."&amp; mergeValue(B23)&amp;"."&amp; mergeValue(C23)&amp;"."&amp; mergeValue(D23)</f>
        <v>1.1.1.1</v>
      </c>
      <c r="M23" s="550" t="s">
        <v>22</v>
      </c>
      <c r="N23" s="648"/>
      <c r="O23" s="1216"/>
      <c r="P23" s="1216"/>
      <c r="Q23" s="1216"/>
      <c r="R23" s="1216"/>
      <c r="S23" s="1216"/>
      <c r="T23" s="1216"/>
      <c r="U23" s="1216"/>
      <c r="V23" s="1216"/>
      <c r="W23" s="632" t="s">
        <v>634</v>
      </c>
      <c r="Y23" s="591"/>
      <c r="Z23" s="591" t="str">
        <f t="shared" si="0"/>
        <v xml:space="preserve">Источник тепловой энергии  </v>
      </c>
      <c r="AA23" s="591"/>
      <c r="AB23" s="591"/>
      <c r="AC23" s="591"/>
      <c r="AI23" s="587"/>
      <c r="AJ23" s="587"/>
    </row>
    <row r="24" spans="1:36" ht="101.25">
      <c r="A24" s="1215"/>
      <c r="B24" s="1215"/>
      <c r="C24" s="1215"/>
      <c r="D24" s="1215"/>
      <c r="E24" s="1215">
        <v>1</v>
      </c>
      <c r="F24" s="887"/>
      <c r="G24" s="887"/>
      <c r="H24" s="885">
        <v>1</v>
      </c>
      <c r="I24" s="1215">
        <v>1</v>
      </c>
      <c r="J24" s="887"/>
      <c r="K24" s="892"/>
      <c r="L24" s="595" t="str">
        <f>mergeValue(A24) &amp;"."&amp; mergeValue(B24)&amp;"."&amp; mergeValue(C24)&amp;"."&amp; mergeValue(D24)&amp;"."&amp; mergeValue(E24)</f>
        <v>1.1.1.1.1</v>
      </c>
      <c r="M24" s="556" t="s">
        <v>9</v>
      </c>
      <c r="N24" s="648"/>
      <c r="O24" s="1217"/>
      <c r="P24" s="1217"/>
      <c r="Q24" s="1217"/>
      <c r="R24" s="1217"/>
      <c r="S24" s="1217"/>
      <c r="T24" s="1217"/>
      <c r="U24" s="1217"/>
      <c r="V24" s="1217"/>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15"/>
      <c r="B25" s="1215"/>
      <c r="C25" s="1215"/>
      <c r="D25" s="1215"/>
      <c r="E25" s="1215"/>
      <c r="F25" s="1215">
        <v>1</v>
      </c>
      <c r="G25" s="885"/>
      <c r="H25" s="885"/>
      <c r="I25" s="1215"/>
      <c r="J25" s="1215">
        <v>1</v>
      </c>
      <c r="K25" s="893"/>
      <c r="L25" s="595" t="str">
        <f>mergeValue(A25) &amp;"."&amp; mergeValue(B25)&amp;"."&amp; mergeValue(C25)&amp;"."&amp; mergeValue(D25)&amp;"."&amp; mergeValue(E25)&amp;"."&amp; mergeValue(F25)</f>
        <v>1.1.1.1.1.1</v>
      </c>
      <c r="M25" s="557" t="s">
        <v>10</v>
      </c>
      <c r="N25" s="648"/>
      <c r="O25" s="1218"/>
      <c r="P25" s="1219"/>
      <c r="Q25" s="1219"/>
      <c r="R25" s="1219"/>
      <c r="S25" s="1219"/>
      <c r="T25" s="1219"/>
      <c r="U25" s="1219"/>
      <c r="V25" s="1220"/>
      <c r="W25" s="632" t="s">
        <v>636</v>
      </c>
      <c r="Y25" s="591"/>
      <c r="Z25" s="591" t="str">
        <f t="shared" si="0"/>
        <v>Группа потребителей</v>
      </c>
      <c r="AA25" s="591"/>
      <c r="AB25" s="591"/>
      <c r="AC25" s="591"/>
      <c r="AI25" s="587"/>
      <c r="AJ25" s="587"/>
    </row>
    <row r="26" spans="1:36" ht="189" customHeight="1">
      <c r="A26" s="1215"/>
      <c r="B26" s="1215"/>
      <c r="C26" s="1215"/>
      <c r="D26" s="1215"/>
      <c r="E26" s="1215"/>
      <c r="F26" s="1215"/>
      <c r="G26" s="885">
        <v>1</v>
      </c>
      <c r="H26" s="885"/>
      <c r="I26" s="1215"/>
      <c r="J26" s="1215"/>
      <c r="K26" s="893">
        <v>1</v>
      </c>
      <c r="L26" s="595" t="str">
        <f>mergeValue(A26) &amp;"."&amp; mergeValue(B26)&amp;"."&amp; mergeValue(C26)&amp;"."&amp; mergeValue(D26)&amp;"."&amp; mergeValue(E26)&amp;"."&amp; mergeValue(F26)&amp;"."&amp; mergeValue(G26)</f>
        <v>1.1.1.1.1.1.1</v>
      </c>
      <c r="M26" s="1071"/>
      <c r="N26" s="648"/>
      <c r="O26" s="564"/>
      <c r="P26" s="564"/>
      <c r="Q26" s="1096"/>
      <c r="R26" s="1221"/>
      <c r="S26" s="1222" t="s">
        <v>84</v>
      </c>
      <c r="T26" s="1221"/>
      <c r="U26" s="1222" t="s">
        <v>85</v>
      </c>
      <c r="V26" s="564"/>
      <c r="W26" s="1232" t="s">
        <v>655</v>
      </c>
      <c r="X26" s="587" t="str">
        <f>strCheckDate(O27:V27)</f>
        <v/>
      </c>
      <c r="Y26" s="591"/>
      <c r="Z26" s="591" t="str">
        <f t="shared" si="0"/>
        <v/>
      </c>
      <c r="AA26" s="591"/>
      <c r="AB26" s="591"/>
      <c r="AC26" s="591"/>
      <c r="AI26" s="587"/>
      <c r="AJ26" s="587"/>
    </row>
    <row r="27" spans="1:36" ht="11.25" hidden="1">
      <c r="A27" s="1215"/>
      <c r="B27" s="1215"/>
      <c r="C27" s="1215"/>
      <c r="D27" s="1215"/>
      <c r="E27" s="1215"/>
      <c r="F27" s="1215"/>
      <c r="G27" s="885"/>
      <c r="H27" s="885"/>
      <c r="I27" s="1215"/>
      <c r="J27" s="1215"/>
      <c r="K27" s="893"/>
      <c r="L27" s="602"/>
      <c r="M27" s="648"/>
      <c r="N27" s="648"/>
      <c r="O27" s="564"/>
      <c r="P27" s="564"/>
      <c r="Q27" s="586" t="str">
        <f>R26 &amp; "-" &amp; T26</f>
        <v>-</v>
      </c>
      <c r="R27" s="1221"/>
      <c r="S27" s="1222"/>
      <c r="T27" s="1221"/>
      <c r="U27" s="1222"/>
      <c r="V27" s="564"/>
      <c r="W27" s="1233"/>
      <c r="Y27" s="591"/>
      <c r="Z27" s="591" t="str">
        <f t="shared" si="0"/>
        <v/>
      </c>
      <c r="AA27" s="591"/>
      <c r="AB27" s="591"/>
      <c r="AC27" s="591"/>
      <c r="AI27" s="587"/>
      <c r="AJ27" s="587"/>
    </row>
    <row r="28" spans="1:36" ht="15" customHeight="1">
      <c r="A28" s="1215"/>
      <c r="B28" s="1215"/>
      <c r="C28" s="1215"/>
      <c r="D28" s="1215"/>
      <c r="E28" s="1215"/>
      <c r="F28" s="1215"/>
      <c r="G28" s="887"/>
      <c r="H28" s="885"/>
      <c r="I28" s="1215"/>
      <c r="J28" s="1215"/>
      <c r="K28" s="892"/>
      <c r="L28" s="540"/>
      <c r="M28" s="559" t="s">
        <v>25</v>
      </c>
      <c r="N28" s="566"/>
      <c r="O28" s="566"/>
      <c r="P28" s="566"/>
      <c r="Q28" s="566"/>
      <c r="R28" s="566"/>
      <c r="S28" s="566"/>
      <c r="T28" s="566"/>
      <c r="U28" s="566"/>
      <c r="V28" s="562"/>
      <c r="W28" s="1234"/>
      <c r="Y28" s="591"/>
      <c r="Z28" s="591" t="str">
        <f t="shared" si="0"/>
        <v>Добавить вид теплоносителя (параметры теплоносителя)</v>
      </c>
      <c r="AA28" s="591"/>
      <c r="AB28" s="591"/>
      <c r="AC28" s="591"/>
      <c r="AI28" s="587"/>
      <c r="AJ28" s="587"/>
    </row>
    <row r="29" spans="1:36" ht="15" customHeight="1">
      <c r="A29" s="1215"/>
      <c r="B29" s="1215"/>
      <c r="C29" s="1215"/>
      <c r="D29" s="1215"/>
      <c r="E29" s="1215"/>
      <c r="F29" s="887"/>
      <c r="G29" s="887"/>
      <c r="H29" s="885"/>
      <c r="I29" s="1215"/>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15"/>
      <c r="B30" s="1215"/>
      <c r="C30" s="1215"/>
      <c r="D30" s="1215"/>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15"/>
      <c r="B31" s="1215"/>
      <c r="C31" s="1215"/>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15"/>
      <c r="B32" s="1215"/>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15"/>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8" t="s">
        <v>632</v>
      </c>
      <c r="N36" s="1208"/>
      <c r="O36" s="1208"/>
      <c r="P36" s="1208"/>
      <c r="Q36" s="1208"/>
      <c r="R36" s="1208"/>
      <c r="S36" s="1208"/>
      <c r="T36" s="1208"/>
      <c r="U36" s="1208"/>
      <c r="V36" s="1208"/>
      <c r="W36" s="1208"/>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9" t="s">
        <v>491</v>
      </c>
      <c r="G2" s="1210"/>
      <c r="H2" s="1211"/>
      <c r="I2" s="808"/>
    </row>
    <row r="3" spans="1:20" ht="3" customHeight="1"/>
    <row r="4" spans="1:20" s="572" customFormat="1" ht="11.25">
      <c r="A4" s="773"/>
      <c r="B4" s="773"/>
      <c r="C4" s="773"/>
      <c r="D4" s="773"/>
      <c r="F4" s="1157" t="s">
        <v>454</v>
      </c>
      <c r="G4" s="1157"/>
      <c r="H4" s="1157"/>
      <c r="I4" s="1212"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12"/>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06.12.2022</v>
      </c>
      <c r="I7" s="818" t="s">
        <v>493</v>
      </c>
      <c r="J7" s="617"/>
      <c r="K7" s="773"/>
      <c r="L7" s="773"/>
      <c r="M7" s="773"/>
      <c r="N7" s="773"/>
      <c r="O7" s="773"/>
      <c r="P7" s="773"/>
      <c r="Q7" s="773"/>
      <c r="R7" s="773"/>
      <c r="S7" s="773"/>
      <c r="T7" s="773"/>
    </row>
    <row r="8" spans="1:20" s="572" customFormat="1" ht="45">
      <c r="A8" s="1213">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13"/>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13"/>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13"/>
      <c r="B11" s="1213">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13"/>
      <c r="B12" s="1213"/>
      <c r="C12" s="1213">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13"/>
      <c r="B13" s="1213"/>
      <c r="C13" s="1213"/>
      <c r="D13" s="779">
        <v>1</v>
      </c>
      <c r="F13" s="816" t="str">
        <f>"4."&amp;mergeValue(A13) &amp;"."&amp;mergeValue(B13)&amp;"."&amp;mergeValue(C13)&amp;"."&amp;mergeValue(D13)</f>
        <v>4.1.1.1.1</v>
      </c>
      <c r="G13" s="820" t="s">
        <v>498</v>
      </c>
      <c r="H13" s="807"/>
      <c r="I13" s="1214" t="s">
        <v>591</v>
      </c>
      <c r="J13" s="617"/>
      <c r="K13" s="773"/>
      <c r="L13" s="773"/>
      <c r="M13" s="773"/>
      <c r="N13" s="773"/>
      <c r="O13" s="773"/>
      <c r="P13" s="773"/>
      <c r="Q13" s="773"/>
      <c r="R13" s="773"/>
      <c r="S13" s="773"/>
      <c r="T13" s="773"/>
    </row>
    <row r="14" spans="1:20" s="572" customFormat="1" ht="18.75">
      <c r="A14" s="1213"/>
      <c r="B14" s="1213"/>
      <c r="C14" s="1213"/>
      <c r="D14" s="779"/>
      <c r="F14" s="821"/>
      <c r="G14" s="761" t="s">
        <v>4</v>
      </c>
      <c r="H14" s="626"/>
      <c r="I14" s="1214"/>
      <c r="J14" s="617"/>
      <c r="K14" s="773"/>
      <c r="L14" s="773"/>
      <c r="M14" s="773"/>
      <c r="N14" s="773"/>
      <c r="O14" s="773"/>
      <c r="P14" s="773"/>
      <c r="Q14" s="773"/>
      <c r="R14" s="773"/>
      <c r="S14" s="773"/>
      <c r="T14" s="773"/>
    </row>
    <row r="15" spans="1:20" s="572" customFormat="1" ht="18.75">
      <c r="A15" s="1213"/>
      <c r="B15" s="1213"/>
      <c r="C15" s="779"/>
      <c r="D15" s="779"/>
      <c r="F15" s="636"/>
      <c r="G15" s="579" t="s">
        <v>403</v>
      </c>
      <c r="H15" s="637"/>
      <c r="I15" s="638"/>
      <c r="J15" s="617"/>
      <c r="K15" s="773"/>
      <c r="L15" s="773"/>
      <c r="M15" s="773"/>
      <c r="N15" s="773"/>
      <c r="O15" s="773"/>
      <c r="P15" s="773"/>
      <c r="Q15" s="773"/>
      <c r="R15" s="773"/>
      <c r="S15" s="773"/>
      <c r="T15" s="773"/>
    </row>
    <row r="16" spans="1:20" s="572" customFormat="1" ht="18.75">
      <c r="A16" s="1213"/>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8" t="s">
        <v>593</v>
      </c>
      <c r="H19" s="1208"/>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9" t="s">
        <v>631</v>
      </c>
      <c r="M5" s="1229"/>
      <c r="N5" s="1229"/>
      <c r="O5" s="1229"/>
      <c r="P5" s="1229"/>
      <c r="Q5" s="1229"/>
      <c r="R5" s="1229"/>
      <c r="S5" s="1229"/>
      <c r="T5" s="1229"/>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55"/>
      <c r="P7" s="1256"/>
      <c r="Q7" s="1256"/>
      <c r="R7" s="1256"/>
      <c r="S7" s="1256"/>
      <c r="T7" s="1257"/>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35" t="str">
        <f>IF(NameOrPr_ch="",IF(NameOrPr="","",NameOrPr),NameOrPr_ch)</f>
        <v>Министерство тарифного регулирования и энергетики Челябинской области</v>
      </c>
      <c r="P9" s="1235"/>
      <c r="Q9" s="1235"/>
      <c r="R9" s="1235"/>
      <c r="S9" s="1235"/>
      <c r="T9" s="1235"/>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35" t="str">
        <f>IF(datePr_ch="",IF(datePr="","",datePr),datePr_ch)</f>
        <v>28.11.2022</v>
      </c>
      <c r="P10" s="1235"/>
      <c r="Q10" s="1235"/>
      <c r="R10" s="1235"/>
      <c r="S10" s="1235"/>
      <c r="T10" s="1235"/>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35" t="str">
        <f>IF(numberPr_ch="",IF(numberPr="","",numberPr),numberPr_ch)</f>
        <v>102/34</v>
      </c>
      <c r="P11" s="1235"/>
      <c r="Q11" s="1235"/>
      <c r="R11" s="1235"/>
      <c r="S11" s="1235"/>
      <c r="T11" s="1235"/>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35" t="str">
        <f>IF(IstPub_ch="",IF(IstPub="","",IstPub),IstPub_ch)</f>
        <v>Официальный сайт Министерства тарифного регулирования и энергетики Челябинской области</v>
      </c>
      <c r="P12" s="1235"/>
      <c r="Q12" s="1235"/>
      <c r="R12" s="1235"/>
      <c r="S12" s="1235"/>
      <c r="T12" s="1235"/>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0"/>
      <c r="M13" s="1230"/>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36"/>
      <c r="P14" s="1236"/>
      <c r="Q14" s="1236"/>
      <c r="R14" s="1236"/>
      <c r="S14" s="1236"/>
      <c r="T14" s="1236"/>
      <c r="U14" s="1236"/>
    </row>
    <row r="15" spans="1:34">
      <c r="J15" s="688"/>
      <c r="K15" s="688"/>
      <c r="L15" s="1157" t="s">
        <v>454</v>
      </c>
      <c r="M15" s="1157"/>
      <c r="N15" s="1157"/>
      <c r="O15" s="1157"/>
      <c r="P15" s="1157"/>
      <c r="Q15" s="1157"/>
      <c r="R15" s="1157"/>
      <c r="S15" s="1157"/>
      <c r="T15" s="1157"/>
      <c r="U15" s="1157"/>
      <c r="V15" s="1157"/>
      <c r="W15" s="1157" t="s">
        <v>455</v>
      </c>
    </row>
    <row r="16" spans="1:34" ht="14.25" customHeight="1">
      <c r="J16" s="688"/>
      <c r="K16" s="688"/>
      <c r="L16" s="1242" t="s">
        <v>92</v>
      </c>
      <c r="M16" s="1242" t="s">
        <v>639</v>
      </c>
      <c r="N16" s="663"/>
      <c r="O16" s="1243" t="s">
        <v>641</v>
      </c>
      <c r="P16" s="1244"/>
      <c r="Q16" s="1244"/>
      <c r="R16" s="1244"/>
      <c r="S16" s="1244"/>
      <c r="T16" s="1245"/>
      <c r="U16" s="1226" t="s">
        <v>341</v>
      </c>
      <c r="V16" s="1239" t="s">
        <v>275</v>
      </c>
      <c r="W16" s="1157"/>
    </row>
    <row r="17" spans="1:36" ht="14.25" customHeight="1">
      <c r="J17" s="688"/>
      <c r="K17" s="688"/>
      <c r="L17" s="1242"/>
      <c r="M17" s="1242"/>
      <c r="N17" s="664"/>
      <c r="O17" s="1248" t="s">
        <v>605</v>
      </c>
      <c r="P17" s="1246" t="s">
        <v>271</v>
      </c>
      <c r="Q17" s="1247"/>
      <c r="R17" s="1223" t="s">
        <v>654</v>
      </c>
      <c r="S17" s="1224"/>
      <c r="T17" s="1225"/>
      <c r="U17" s="1227"/>
      <c r="V17" s="1240"/>
      <c r="W17" s="1157"/>
    </row>
    <row r="18" spans="1:36" ht="33.75" customHeight="1">
      <c r="J18" s="688"/>
      <c r="K18" s="688"/>
      <c r="L18" s="1242"/>
      <c r="M18" s="1242"/>
      <c r="N18" s="665"/>
      <c r="O18" s="1249"/>
      <c r="P18" s="758" t="s">
        <v>606</v>
      </c>
      <c r="Q18" s="758" t="s">
        <v>6</v>
      </c>
      <c r="R18" s="782" t="s">
        <v>274</v>
      </c>
      <c r="S18" s="1237" t="s">
        <v>273</v>
      </c>
      <c r="T18" s="1238"/>
      <c r="U18" s="1228"/>
      <c r="V18" s="1241"/>
      <c r="W18" s="1157"/>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1">
        <f ca="1">OFFSET(S19,0,-1)+1</f>
        <v>7</v>
      </c>
      <c r="T19" s="1231"/>
      <c r="U19" s="780">
        <f ca="1">OFFSET(U19,0,-2)+1</f>
        <v>8</v>
      </c>
      <c r="V19" s="651">
        <f ca="1">OFFSET(V19,0,-1)</f>
        <v>8</v>
      </c>
      <c r="W19" s="780">
        <f ca="1">OFFSET(W19,0,-1)+1</f>
        <v>9</v>
      </c>
    </row>
    <row r="20" spans="1:36" ht="22.5">
      <c r="A20" s="1215">
        <v>1</v>
      </c>
      <c r="B20" s="885"/>
      <c r="C20" s="885"/>
      <c r="D20" s="885"/>
      <c r="E20" s="886"/>
      <c r="F20" s="887"/>
      <c r="G20" s="887"/>
      <c r="H20" s="887"/>
      <c r="I20" s="888"/>
      <c r="J20" s="883"/>
      <c r="K20" s="890"/>
      <c r="L20" s="783">
        <f>mergeValue(A20)</f>
        <v>1</v>
      </c>
      <c r="M20" s="643" t="s">
        <v>20</v>
      </c>
      <c r="N20" s="648"/>
      <c r="O20" s="1216"/>
      <c r="P20" s="1216"/>
      <c r="Q20" s="1216"/>
      <c r="R20" s="1216"/>
      <c r="S20" s="1216"/>
      <c r="T20" s="1216"/>
      <c r="U20" s="1216"/>
      <c r="V20" s="1216"/>
      <c r="W20" s="632" t="s">
        <v>476</v>
      </c>
      <c r="Y20" s="831"/>
      <c r="Z20" s="831" t="str">
        <f t="shared" ref="Z20:Z33" si="0">IF(M20="","",M20 )</f>
        <v>Наименование тарифа</v>
      </c>
      <c r="AA20" s="831"/>
      <c r="AB20" s="831"/>
      <c r="AC20" s="831"/>
      <c r="AI20" s="810"/>
      <c r="AJ20" s="810"/>
    </row>
    <row r="21" spans="1:36" ht="22.5">
      <c r="A21" s="1215"/>
      <c r="B21" s="1215">
        <v>1</v>
      </c>
      <c r="C21" s="885"/>
      <c r="D21" s="885"/>
      <c r="E21" s="887"/>
      <c r="F21" s="887"/>
      <c r="G21" s="887"/>
      <c r="H21" s="887"/>
      <c r="I21" s="882"/>
      <c r="J21" s="881"/>
      <c r="K21" s="884"/>
      <c r="L21" s="783" t="str">
        <f>mergeValue(A21) &amp;"."&amp; mergeValue(B21)</f>
        <v>1.1</v>
      </c>
      <c r="M21" s="694" t="s">
        <v>16</v>
      </c>
      <c r="N21" s="648"/>
      <c r="O21" s="1216"/>
      <c r="P21" s="1216"/>
      <c r="Q21" s="1216"/>
      <c r="R21" s="1216"/>
      <c r="S21" s="1216"/>
      <c r="T21" s="1216"/>
      <c r="U21" s="1216"/>
      <c r="V21" s="1216"/>
      <c r="W21" s="632" t="s">
        <v>477</v>
      </c>
      <c r="Y21" s="831"/>
      <c r="Z21" s="831" t="str">
        <f t="shared" si="0"/>
        <v>Территория действия тарифа</v>
      </c>
      <c r="AA21" s="831"/>
      <c r="AB21" s="831"/>
      <c r="AC21" s="831"/>
      <c r="AI21" s="810"/>
      <c r="AJ21" s="810"/>
    </row>
    <row r="22" spans="1:36" ht="22.5">
      <c r="A22" s="1215"/>
      <c r="B22" s="1215"/>
      <c r="C22" s="1215">
        <v>1</v>
      </c>
      <c r="D22" s="885"/>
      <c r="E22" s="887"/>
      <c r="F22" s="887"/>
      <c r="G22" s="887"/>
      <c r="H22" s="887"/>
      <c r="I22" s="889"/>
      <c r="J22" s="881"/>
      <c r="K22" s="884"/>
      <c r="L22" s="783" t="str">
        <f>mergeValue(A22) &amp;"."&amp; mergeValue(B22)&amp;"."&amp; mergeValue(C22)</f>
        <v>1.1.1</v>
      </c>
      <c r="M22" s="695" t="s">
        <v>7</v>
      </c>
      <c r="N22" s="648"/>
      <c r="O22" s="1216"/>
      <c r="P22" s="1216"/>
      <c r="Q22" s="1216"/>
      <c r="R22" s="1216"/>
      <c r="S22" s="1216"/>
      <c r="T22" s="1216"/>
      <c r="U22" s="1216"/>
      <c r="V22" s="1216"/>
      <c r="W22" s="632" t="s">
        <v>633</v>
      </c>
      <c r="Y22" s="831"/>
      <c r="Z22" s="831" t="str">
        <f t="shared" si="0"/>
        <v xml:space="preserve">Наименование системы теплоснабжения </v>
      </c>
      <c r="AA22" s="831"/>
      <c r="AB22" s="831"/>
      <c r="AC22" s="831"/>
      <c r="AI22" s="810"/>
      <c r="AJ22" s="810"/>
    </row>
    <row r="23" spans="1:36" ht="22.5">
      <c r="A23" s="1215"/>
      <c r="B23" s="1215"/>
      <c r="C23" s="1215"/>
      <c r="D23" s="1215">
        <v>1</v>
      </c>
      <c r="E23" s="887"/>
      <c r="F23" s="887"/>
      <c r="G23" s="887"/>
      <c r="H23" s="887"/>
      <c r="I23" s="889"/>
      <c r="J23" s="881"/>
      <c r="K23" s="884"/>
      <c r="L23" s="783" t="str">
        <f>mergeValue(A23) &amp;"."&amp; mergeValue(B23)&amp;"."&amp; mergeValue(C23)&amp;"."&amp; mergeValue(D23)</f>
        <v>1.1.1.1</v>
      </c>
      <c r="M23" s="696" t="s">
        <v>22</v>
      </c>
      <c r="N23" s="648"/>
      <c r="O23" s="1216"/>
      <c r="P23" s="1216"/>
      <c r="Q23" s="1216"/>
      <c r="R23" s="1216"/>
      <c r="S23" s="1216"/>
      <c r="T23" s="1216"/>
      <c r="U23" s="1216"/>
      <c r="V23" s="1216"/>
      <c r="W23" s="632" t="s">
        <v>634</v>
      </c>
      <c r="Y23" s="831"/>
      <c r="Z23" s="831" t="str">
        <f t="shared" si="0"/>
        <v xml:space="preserve">Источник тепловой энергии  </v>
      </c>
      <c r="AA23" s="831"/>
      <c r="AB23" s="831"/>
      <c r="AC23" s="831"/>
      <c r="AI23" s="810"/>
      <c r="AJ23" s="810"/>
    </row>
    <row r="24" spans="1:36" ht="101.25">
      <c r="A24" s="1215"/>
      <c r="B24" s="1215"/>
      <c r="C24" s="1215"/>
      <c r="D24" s="1215"/>
      <c r="E24" s="1215">
        <v>1</v>
      </c>
      <c r="F24" s="887"/>
      <c r="G24" s="887"/>
      <c r="H24" s="885">
        <v>1</v>
      </c>
      <c r="I24" s="1215">
        <v>1</v>
      </c>
      <c r="J24" s="887"/>
      <c r="K24" s="892"/>
      <c r="L24" s="783" t="str">
        <f>mergeValue(A24) &amp;"."&amp; mergeValue(B24)&amp;"."&amp; mergeValue(C24)&amp;"."&amp; mergeValue(D24)&amp;"."&amp; mergeValue(E24)</f>
        <v>1.1.1.1.1</v>
      </c>
      <c r="M24" s="556" t="s">
        <v>9</v>
      </c>
      <c r="N24" s="648"/>
      <c r="O24" s="1217"/>
      <c r="P24" s="1217"/>
      <c r="Q24" s="1217"/>
      <c r="R24" s="1217"/>
      <c r="S24" s="1217"/>
      <c r="T24" s="1217"/>
      <c r="U24" s="1217"/>
      <c r="V24" s="1217"/>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15"/>
      <c r="B25" s="1215"/>
      <c r="C25" s="1215"/>
      <c r="D25" s="1215"/>
      <c r="E25" s="1215"/>
      <c r="F25" s="1215">
        <v>1</v>
      </c>
      <c r="G25" s="885"/>
      <c r="H25" s="885"/>
      <c r="I25" s="1215"/>
      <c r="J25" s="1215">
        <v>1</v>
      </c>
      <c r="K25" s="893"/>
      <c r="L25" s="783" t="str">
        <f>mergeValue(A25) &amp;"."&amp; mergeValue(B25)&amp;"."&amp; mergeValue(C25)&amp;"."&amp; mergeValue(D25)&amp;"."&amp; mergeValue(E25)&amp;"."&amp; mergeValue(F25)</f>
        <v>1.1.1.1.1.1</v>
      </c>
      <c r="M25" s="557" t="s">
        <v>10</v>
      </c>
      <c r="N25" s="648"/>
      <c r="O25" s="1217"/>
      <c r="P25" s="1217"/>
      <c r="Q25" s="1217"/>
      <c r="R25" s="1217"/>
      <c r="S25" s="1217"/>
      <c r="T25" s="1217"/>
      <c r="U25" s="1217"/>
      <c r="V25" s="1217"/>
      <c r="W25" s="632" t="s">
        <v>636</v>
      </c>
      <c r="Y25" s="831"/>
      <c r="Z25" s="831" t="str">
        <f t="shared" si="0"/>
        <v>Группа потребителей</v>
      </c>
      <c r="AA25" s="831"/>
      <c r="AB25" s="831"/>
      <c r="AC25" s="831"/>
      <c r="AI25" s="810"/>
      <c r="AJ25" s="810"/>
    </row>
    <row r="26" spans="1:36" ht="189" customHeight="1">
      <c r="A26" s="1215"/>
      <c r="B26" s="1215"/>
      <c r="C26" s="1215"/>
      <c r="D26" s="1215"/>
      <c r="E26" s="1215"/>
      <c r="F26" s="1215"/>
      <c r="G26" s="885">
        <v>1</v>
      </c>
      <c r="H26" s="885"/>
      <c r="I26" s="1215"/>
      <c r="J26" s="1215"/>
      <c r="K26" s="893">
        <v>1</v>
      </c>
      <c r="L26" s="783" t="str">
        <f>mergeValue(A26) &amp;"."&amp; mergeValue(B26)&amp;"."&amp; mergeValue(C26)&amp;"."&amp; mergeValue(D26)&amp;"."&amp; mergeValue(E26)&amp;"."&amp; mergeValue(F26)&amp;"."&amp; mergeValue(G26)</f>
        <v>1.1.1.1.1.1.1</v>
      </c>
      <c r="M26" s="1071"/>
      <c r="N26" s="648"/>
      <c r="O26" s="765"/>
      <c r="P26" s="765"/>
      <c r="Q26" s="1096"/>
      <c r="R26" s="1221"/>
      <c r="S26" s="1222" t="s">
        <v>84</v>
      </c>
      <c r="T26" s="1221"/>
      <c r="U26" s="1222" t="s">
        <v>85</v>
      </c>
      <c r="V26" s="765"/>
      <c r="W26" s="1232" t="s">
        <v>655</v>
      </c>
      <c r="X26" s="810" t="str">
        <f>strCheckDate(O27:V27)</f>
        <v/>
      </c>
      <c r="Y26" s="831"/>
      <c r="Z26" s="831" t="str">
        <f t="shared" si="0"/>
        <v/>
      </c>
      <c r="AA26" s="831"/>
      <c r="AB26" s="831"/>
      <c r="AC26" s="831"/>
      <c r="AI26" s="810"/>
      <c r="AJ26" s="810"/>
    </row>
    <row r="27" spans="1:36" ht="11.25" hidden="1">
      <c r="A27" s="1215"/>
      <c r="B27" s="1215"/>
      <c r="C27" s="1215"/>
      <c r="D27" s="1215"/>
      <c r="E27" s="1215"/>
      <c r="F27" s="1215"/>
      <c r="G27" s="885"/>
      <c r="H27" s="885"/>
      <c r="I27" s="1215"/>
      <c r="J27" s="1215"/>
      <c r="K27" s="893"/>
      <c r="L27" s="802"/>
      <c r="M27" s="648"/>
      <c r="N27" s="648"/>
      <c r="O27" s="765"/>
      <c r="P27" s="765"/>
      <c r="Q27" s="771" t="str">
        <f>R26 &amp; "-" &amp; T26</f>
        <v>-</v>
      </c>
      <c r="R27" s="1221"/>
      <c r="S27" s="1222"/>
      <c r="T27" s="1221"/>
      <c r="U27" s="1222"/>
      <c r="V27" s="765"/>
      <c r="W27" s="1233"/>
      <c r="Y27" s="831"/>
      <c r="Z27" s="831" t="str">
        <f t="shared" si="0"/>
        <v/>
      </c>
      <c r="AA27" s="831"/>
      <c r="AB27" s="831"/>
      <c r="AC27" s="831"/>
      <c r="AI27" s="810"/>
      <c r="AJ27" s="810"/>
    </row>
    <row r="28" spans="1:36" ht="15" customHeight="1">
      <c r="A28" s="1215"/>
      <c r="B28" s="1215"/>
      <c r="C28" s="1215"/>
      <c r="D28" s="1215"/>
      <c r="E28" s="1215"/>
      <c r="F28" s="1215"/>
      <c r="G28" s="887"/>
      <c r="H28" s="885"/>
      <c r="I28" s="1215"/>
      <c r="J28" s="1215"/>
      <c r="K28" s="892"/>
      <c r="L28" s="690"/>
      <c r="M28" s="559" t="s">
        <v>25</v>
      </c>
      <c r="N28" s="767"/>
      <c r="O28" s="767"/>
      <c r="P28" s="767"/>
      <c r="Q28" s="767"/>
      <c r="R28" s="767"/>
      <c r="S28" s="767"/>
      <c r="T28" s="767"/>
      <c r="U28" s="767"/>
      <c r="V28" s="764"/>
      <c r="W28" s="1234"/>
      <c r="Y28" s="831"/>
      <c r="Z28" s="831" t="str">
        <f t="shared" si="0"/>
        <v>Добавить вид теплоносителя (параметры теплоносителя)</v>
      </c>
      <c r="AA28" s="831"/>
      <c r="AB28" s="831"/>
      <c r="AC28" s="831"/>
      <c r="AI28" s="810"/>
      <c r="AJ28" s="810"/>
    </row>
    <row r="29" spans="1:36" ht="15" customHeight="1">
      <c r="A29" s="1215"/>
      <c r="B29" s="1215"/>
      <c r="C29" s="1215"/>
      <c r="D29" s="1215"/>
      <c r="E29" s="1215"/>
      <c r="F29" s="887"/>
      <c r="G29" s="887"/>
      <c r="H29" s="885"/>
      <c r="I29" s="1215"/>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15"/>
      <c r="B30" s="1215"/>
      <c r="C30" s="1215"/>
      <c r="D30" s="1215"/>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15"/>
      <c r="B31" s="1215"/>
      <c r="C31" s="1215"/>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15"/>
      <c r="B32" s="1215"/>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15"/>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8" t="s">
        <v>632</v>
      </c>
      <c r="N36" s="1208"/>
      <c r="O36" s="1208"/>
      <c r="P36" s="1208"/>
      <c r="Q36" s="1208"/>
      <c r="R36" s="1208"/>
      <c r="S36" s="1208"/>
      <c r="T36" s="1208"/>
      <c r="U36" s="1208"/>
      <c r="V36" s="1208"/>
      <c r="W36" s="1208"/>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9" t="s">
        <v>631</v>
      </c>
      <c r="M5" s="1229"/>
      <c r="N5" s="1229"/>
      <c r="O5" s="1229"/>
      <c r="P5" s="1229"/>
      <c r="Q5" s="1229"/>
      <c r="R5" s="1229"/>
      <c r="S5" s="1229"/>
      <c r="T5" s="1229"/>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35" t="str">
        <f>IF(datePr_ch="",IF(datePr="","",datePr),datePr_ch)</f>
        <v>28.11.2022</v>
      </c>
      <c r="P8" s="1235"/>
      <c r="Q8" s="1235"/>
      <c r="R8" s="1235"/>
      <c r="S8" s="1235"/>
      <c r="T8" s="1235"/>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35" t="str">
        <f>IF(numberPr_ch="",IF(numberPr="","",numberPr),numberPr_ch)</f>
        <v>102/34</v>
      </c>
      <c r="P9" s="1235"/>
      <c r="Q9" s="1235"/>
      <c r="R9" s="1235"/>
      <c r="S9" s="1235"/>
      <c r="T9" s="1235"/>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9"/>
      <c r="P12" s="1259"/>
      <c r="Q12" s="1259"/>
      <c r="R12" s="1259"/>
      <c r="S12" s="1259"/>
      <c r="T12" s="1259"/>
      <c r="U12" s="1259"/>
    </row>
    <row r="13" spans="1:33">
      <c r="J13" s="483"/>
      <c r="K13" s="483"/>
      <c r="L13" s="1157" t="s">
        <v>454</v>
      </c>
      <c r="M13" s="1157"/>
      <c r="N13" s="1157"/>
      <c r="O13" s="1157"/>
      <c r="P13" s="1157"/>
      <c r="Q13" s="1157"/>
      <c r="R13" s="1157"/>
      <c r="S13" s="1157"/>
      <c r="T13" s="1157"/>
      <c r="U13" s="1157"/>
      <c r="V13" s="1157"/>
      <c r="W13" s="1157" t="s">
        <v>455</v>
      </c>
    </row>
    <row r="14" spans="1:33" ht="14.25" customHeight="1">
      <c r="J14" s="483"/>
      <c r="K14" s="483"/>
      <c r="L14" s="1242" t="s">
        <v>92</v>
      </c>
      <c r="M14" s="1242" t="s">
        <v>639</v>
      </c>
      <c r="N14" s="476"/>
      <c r="O14" s="1243" t="s">
        <v>641</v>
      </c>
      <c r="P14" s="1244"/>
      <c r="Q14" s="1244"/>
      <c r="R14" s="1244"/>
      <c r="S14" s="1244"/>
      <c r="T14" s="1245"/>
      <c r="U14" s="1226" t="s">
        <v>341</v>
      </c>
      <c r="V14" s="1258" t="s">
        <v>275</v>
      </c>
      <c r="W14" s="1157"/>
    </row>
    <row r="15" spans="1:33" ht="14.25" customHeight="1">
      <c r="J15" s="483"/>
      <c r="K15" s="483"/>
      <c r="L15" s="1242"/>
      <c r="M15" s="1242"/>
      <c r="N15" s="475"/>
      <c r="O15" s="1248" t="s">
        <v>640</v>
      </c>
      <c r="P15" s="657"/>
      <c r="Q15" s="657"/>
      <c r="R15" s="1224" t="s">
        <v>654</v>
      </c>
      <c r="S15" s="1224"/>
      <c r="T15" s="1225"/>
      <c r="U15" s="1227"/>
      <c r="V15" s="1258"/>
      <c r="W15" s="1157"/>
    </row>
    <row r="16" spans="1:33" ht="30.75" customHeight="1">
      <c r="J16" s="483"/>
      <c r="K16" s="483"/>
      <c r="L16" s="1242"/>
      <c r="M16" s="1242"/>
      <c r="N16" s="474"/>
      <c r="O16" s="1249"/>
      <c r="P16" s="655"/>
      <c r="Q16" s="656"/>
      <c r="R16" s="538" t="s">
        <v>274</v>
      </c>
      <c r="S16" s="1237" t="s">
        <v>273</v>
      </c>
      <c r="T16" s="1238"/>
      <c r="U16" s="1228"/>
      <c r="V16" s="1258"/>
      <c r="W16" s="1157"/>
    </row>
    <row r="17" spans="1:33">
      <c r="J17" s="483"/>
      <c r="K17" s="491">
        <v>1</v>
      </c>
      <c r="L17" s="639" t="s">
        <v>93</v>
      </c>
      <c r="M17" s="639" t="s">
        <v>49</v>
      </c>
      <c r="N17" s="511" t="s">
        <v>49</v>
      </c>
      <c r="O17" s="640">
        <f ca="1">OFFSET(O17,0,-1)+1</f>
        <v>3</v>
      </c>
      <c r="P17" s="641">
        <f ca="1">OFFSET(P17,0,-1)</f>
        <v>3</v>
      </c>
      <c r="Q17" s="641">
        <f ca="1">OFFSET(Q17,0,-1)</f>
        <v>3</v>
      </c>
      <c r="R17" s="640">
        <f ca="1">OFFSET(R17,0,-1)+1</f>
        <v>4</v>
      </c>
      <c r="S17" s="1261">
        <f ca="1">OFFSET(S17,0,-1)+1</f>
        <v>5</v>
      </c>
      <c r="T17" s="1261"/>
      <c r="U17" s="640">
        <f ca="1">OFFSET(U17,0,-2)+1</f>
        <v>6</v>
      </c>
      <c r="V17" s="641">
        <f ca="1">OFFSET(V17,0,-1)</f>
        <v>6</v>
      </c>
      <c r="W17" s="640">
        <f ca="1">OFFSET(W17,0,-1)+1</f>
        <v>7</v>
      </c>
    </row>
    <row r="18" spans="1:33" ht="22.5">
      <c r="A18" s="1215">
        <v>1</v>
      </c>
      <c r="B18" s="903"/>
      <c r="C18" s="903"/>
      <c r="D18" s="903"/>
      <c r="E18" s="904"/>
      <c r="F18" s="905"/>
      <c r="G18" s="905"/>
      <c r="H18" s="905"/>
      <c r="I18" s="906"/>
      <c r="J18" s="901"/>
      <c r="K18" s="908"/>
      <c r="L18" s="595">
        <f>mergeValue(A18)</f>
        <v>1</v>
      </c>
      <c r="M18" s="643" t="s">
        <v>20</v>
      </c>
      <c r="N18" s="582"/>
      <c r="O18" s="1260"/>
      <c r="P18" s="1260"/>
      <c r="Q18" s="1260"/>
      <c r="R18" s="1260"/>
      <c r="S18" s="1260"/>
      <c r="T18" s="1260"/>
      <c r="U18" s="1260"/>
      <c r="V18" s="1260"/>
      <c r="W18" s="632" t="s">
        <v>476</v>
      </c>
    </row>
    <row r="19" spans="1:33" ht="22.5">
      <c r="A19" s="1215"/>
      <c r="B19" s="1215">
        <v>1</v>
      </c>
      <c r="C19" s="903"/>
      <c r="D19" s="903"/>
      <c r="E19" s="905"/>
      <c r="F19" s="905"/>
      <c r="G19" s="905"/>
      <c r="H19" s="905"/>
      <c r="I19" s="900"/>
      <c r="J19" s="899"/>
      <c r="K19" s="902"/>
      <c r="L19" s="595" t="str">
        <f>mergeValue(A19) &amp;"."&amp; mergeValue(B19)</f>
        <v>1.1</v>
      </c>
      <c r="M19" s="548" t="s">
        <v>16</v>
      </c>
      <c r="N19" s="582"/>
      <c r="O19" s="1260"/>
      <c r="P19" s="1260"/>
      <c r="Q19" s="1260"/>
      <c r="R19" s="1260"/>
      <c r="S19" s="1260"/>
      <c r="T19" s="1260"/>
      <c r="U19" s="1260"/>
      <c r="V19" s="1260"/>
      <c r="W19" s="632" t="s">
        <v>477</v>
      </c>
    </row>
    <row r="20" spans="1:33" ht="22.5">
      <c r="A20" s="1215"/>
      <c r="B20" s="1215"/>
      <c r="C20" s="1215">
        <v>1</v>
      </c>
      <c r="D20" s="903"/>
      <c r="E20" s="905"/>
      <c r="F20" s="905"/>
      <c r="G20" s="905"/>
      <c r="H20" s="905"/>
      <c r="I20" s="907"/>
      <c r="J20" s="899"/>
      <c r="K20" s="902"/>
      <c r="L20" s="595" t="str">
        <f>mergeValue(A20) &amp;"."&amp; mergeValue(B20)&amp;"."&amp; mergeValue(C20)</f>
        <v>1.1.1</v>
      </c>
      <c r="M20" s="549" t="s">
        <v>7</v>
      </c>
      <c r="N20" s="582"/>
      <c r="O20" s="1260"/>
      <c r="P20" s="1260"/>
      <c r="Q20" s="1260"/>
      <c r="R20" s="1260"/>
      <c r="S20" s="1260"/>
      <c r="T20" s="1260"/>
      <c r="U20" s="1260"/>
      <c r="V20" s="1260"/>
      <c r="W20" s="632" t="s">
        <v>633</v>
      </c>
    </row>
    <row r="21" spans="1:33" ht="22.5">
      <c r="A21" s="1215"/>
      <c r="B21" s="1215"/>
      <c r="C21" s="1215"/>
      <c r="D21" s="1215">
        <v>1</v>
      </c>
      <c r="E21" s="905"/>
      <c r="F21" s="905"/>
      <c r="G21" s="905"/>
      <c r="H21" s="905"/>
      <c r="I21" s="907"/>
      <c r="J21" s="899"/>
      <c r="K21" s="902"/>
      <c r="L21" s="595" t="str">
        <f>mergeValue(A21) &amp;"."&amp; mergeValue(B21)&amp;"."&amp; mergeValue(C21)&amp;"."&amp; mergeValue(D21)</f>
        <v>1.1.1.1</v>
      </c>
      <c r="M21" s="550" t="s">
        <v>22</v>
      </c>
      <c r="N21" s="582"/>
      <c r="O21" s="1260"/>
      <c r="P21" s="1260"/>
      <c r="Q21" s="1260"/>
      <c r="R21" s="1260"/>
      <c r="S21" s="1260"/>
      <c r="T21" s="1260"/>
      <c r="U21" s="1260"/>
      <c r="V21" s="1260"/>
      <c r="W21" s="632" t="s">
        <v>634</v>
      </c>
    </row>
    <row r="22" spans="1:33" ht="101.25">
      <c r="A22" s="1215"/>
      <c r="B22" s="1215"/>
      <c r="C22" s="1215"/>
      <c r="D22" s="1215"/>
      <c r="E22" s="1215">
        <v>1</v>
      </c>
      <c r="F22" s="905"/>
      <c r="G22" s="905"/>
      <c r="H22" s="903">
        <v>1</v>
      </c>
      <c r="I22" s="1215">
        <v>1</v>
      </c>
      <c r="J22" s="905"/>
      <c r="K22" s="910"/>
      <c r="L22" s="595" t="str">
        <f>mergeValue(A22) &amp;"."&amp; mergeValue(B22)&amp;"."&amp; mergeValue(C22)&amp;"."&amp; mergeValue(D22)&amp;"."&amp; mergeValue(E22)</f>
        <v>1.1.1.1.1</v>
      </c>
      <c r="M22" s="556" t="s">
        <v>9</v>
      </c>
      <c r="N22" s="583"/>
      <c r="O22" s="1217"/>
      <c r="P22" s="1217"/>
      <c r="Q22" s="1217"/>
      <c r="R22" s="1217"/>
      <c r="S22" s="1217"/>
      <c r="T22" s="1217"/>
      <c r="U22" s="1217"/>
      <c r="V22" s="1217"/>
      <c r="W22" s="632" t="s">
        <v>638</v>
      </c>
    </row>
    <row r="23" spans="1:33" ht="90">
      <c r="A23" s="1215"/>
      <c r="B23" s="1215"/>
      <c r="C23" s="1215"/>
      <c r="D23" s="1215"/>
      <c r="E23" s="1215"/>
      <c r="F23" s="1215">
        <v>1</v>
      </c>
      <c r="G23" s="903"/>
      <c r="H23" s="903"/>
      <c r="I23" s="1215"/>
      <c r="J23" s="1215">
        <v>1</v>
      </c>
      <c r="K23" s="911"/>
      <c r="L23" s="595" t="str">
        <f>mergeValue(A23) &amp;"."&amp; mergeValue(B23)&amp;"."&amp; mergeValue(C23)&amp;"."&amp; mergeValue(D23)&amp;"."&amp; mergeValue(E23)&amp;"."&amp; mergeValue(F23)</f>
        <v>1.1.1.1.1.1</v>
      </c>
      <c r="M23" s="557" t="s">
        <v>10</v>
      </c>
      <c r="N23" s="583"/>
      <c r="O23" s="1218"/>
      <c r="P23" s="1219"/>
      <c r="Q23" s="1219"/>
      <c r="R23" s="1219"/>
      <c r="S23" s="1219"/>
      <c r="T23" s="1219"/>
      <c r="U23" s="1219"/>
      <c r="V23" s="1220"/>
      <c r="W23" s="632" t="s">
        <v>636</v>
      </c>
      <c r="Y23" s="506" t="str">
        <f>strCheckUnique(Z23:Z26)</f>
        <v/>
      </c>
      <c r="AA23" s="506" t="str">
        <f>IF(O23="","",O23 &amp; ":_")</f>
        <v/>
      </c>
    </row>
    <row r="24" spans="1:33" ht="189" customHeight="1">
      <c r="A24" s="1215"/>
      <c r="B24" s="1215"/>
      <c r="C24" s="1215"/>
      <c r="D24" s="1215"/>
      <c r="E24" s="1215"/>
      <c r="F24" s="1215"/>
      <c r="G24" s="903">
        <v>1</v>
      </c>
      <c r="H24" s="903"/>
      <c r="I24" s="1215"/>
      <c r="J24" s="1215"/>
      <c r="K24" s="911">
        <v>1</v>
      </c>
      <c r="L24" s="595" t="str">
        <f>mergeValue(A24) &amp;"."&amp; mergeValue(B24)&amp;"."&amp; mergeValue(C24)&amp;"."&amp; mergeValue(D24)&amp;"."&amp; mergeValue(E24)&amp;"."&amp; mergeValue(F24)&amp;"."&amp; mergeValue(G24)</f>
        <v>1.1.1.1.1.1.1</v>
      </c>
      <c r="M24" s="1071"/>
      <c r="N24" s="588"/>
      <c r="O24" s="1080"/>
      <c r="P24" s="564"/>
      <c r="Q24" s="564"/>
      <c r="R24" s="1250"/>
      <c r="S24" s="1222" t="s">
        <v>84</v>
      </c>
      <c r="T24" s="1250"/>
      <c r="U24" s="1222" t="s">
        <v>85</v>
      </c>
      <c r="V24" s="580"/>
      <c r="W24" s="1232" t="s">
        <v>656</v>
      </c>
      <c r="X24" s="502" t="str">
        <f>strCheckDate(O25:V25)</f>
        <v/>
      </c>
      <c r="Y24" s="506"/>
      <c r="Z24" s="506" t="str">
        <f>IF(M24="","",M24 )</f>
        <v/>
      </c>
      <c r="AA24" s="506"/>
      <c r="AB24" s="506"/>
      <c r="AC24" s="506"/>
    </row>
    <row r="25" spans="1:33" ht="11.25" hidden="1">
      <c r="A25" s="1215"/>
      <c r="B25" s="1215"/>
      <c r="C25" s="1215"/>
      <c r="D25" s="1215"/>
      <c r="E25" s="1215"/>
      <c r="F25" s="1215"/>
      <c r="G25" s="903"/>
      <c r="H25" s="903"/>
      <c r="I25" s="1215"/>
      <c r="J25" s="1215"/>
      <c r="K25" s="911"/>
      <c r="L25" s="602"/>
      <c r="M25" s="648"/>
      <c r="N25" s="588"/>
      <c r="O25" s="586"/>
      <c r="P25" s="564"/>
      <c r="Q25" s="586" t="str">
        <f>R24 &amp; "-" &amp; T24</f>
        <v>-</v>
      </c>
      <c r="R25" s="1221"/>
      <c r="S25" s="1222"/>
      <c r="T25" s="1221"/>
      <c r="U25" s="1222"/>
      <c r="V25" s="580"/>
      <c r="W25" s="1233"/>
    </row>
    <row r="26" spans="1:33" s="477" customFormat="1" ht="15" customHeight="1">
      <c r="A26" s="1215"/>
      <c r="B26" s="1215"/>
      <c r="C26" s="1215"/>
      <c r="D26" s="1215"/>
      <c r="E26" s="1215"/>
      <c r="F26" s="1215"/>
      <c r="G26" s="905"/>
      <c r="H26" s="903"/>
      <c r="I26" s="1215"/>
      <c r="J26" s="1215"/>
      <c r="K26" s="910"/>
      <c r="L26" s="540"/>
      <c r="M26" s="559" t="s">
        <v>25</v>
      </c>
      <c r="N26" s="553"/>
      <c r="O26" s="547"/>
      <c r="P26" s="547"/>
      <c r="Q26" s="547"/>
      <c r="R26" s="575"/>
      <c r="S26" s="566"/>
      <c r="T26" s="565"/>
      <c r="U26" s="553"/>
      <c r="V26" s="562"/>
      <c r="W26" s="1234"/>
      <c r="X26" s="503"/>
      <c r="Y26" s="503"/>
      <c r="Z26" s="503"/>
      <c r="AA26" s="503"/>
      <c r="AB26" s="503"/>
      <c r="AC26" s="503"/>
      <c r="AD26" s="503"/>
      <c r="AE26" s="503"/>
      <c r="AF26" s="503"/>
      <c r="AG26" s="503"/>
    </row>
    <row r="27" spans="1:33" s="477" customFormat="1" ht="15" customHeight="1">
      <c r="A27" s="1215"/>
      <c r="B27" s="1215"/>
      <c r="C27" s="1215"/>
      <c r="D27" s="1215"/>
      <c r="E27" s="1215"/>
      <c r="F27" s="905"/>
      <c r="G27" s="905"/>
      <c r="H27" s="903"/>
      <c r="I27" s="1215"/>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15"/>
      <c r="B28" s="1215"/>
      <c r="C28" s="1215"/>
      <c r="D28" s="1215"/>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15"/>
      <c r="B29" s="1215"/>
      <c r="C29" s="1215"/>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15"/>
      <c r="B30" s="1215"/>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15"/>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8" t="s">
        <v>632</v>
      </c>
      <c r="N34" s="1208"/>
      <c r="O34" s="1208"/>
      <c r="P34" s="1208"/>
      <c r="Q34" s="1208"/>
      <c r="R34" s="1208"/>
      <c r="S34" s="1208"/>
      <c r="T34" s="1208"/>
      <c r="U34" s="1208"/>
      <c r="V34" s="1208"/>
      <c r="W34" s="1208"/>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9" t="s">
        <v>657</v>
      </c>
      <c r="M5" s="1229"/>
      <c r="N5" s="1229"/>
      <c r="O5" s="1229"/>
      <c r="P5" s="1229"/>
      <c r="Q5" s="1229"/>
      <c r="R5" s="1229"/>
      <c r="S5" s="1229"/>
      <c r="T5" s="1229"/>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64" t="str">
        <f>IF(datePr_ch="",IF(datePr="","",datePr),datePr_ch)</f>
        <v>28.11.2022</v>
      </c>
      <c r="P8" s="1265"/>
      <c r="Q8" s="1265"/>
      <c r="R8" s="1265"/>
      <c r="S8" s="1265"/>
      <c r="T8" s="1266"/>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64" t="str">
        <f>IF(numberPr_ch="",IF(numberPr="","",numberPr),numberPr_ch)</f>
        <v>102/34</v>
      </c>
      <c r="P9" s="1265"/>
      <c r="Q9" s="1265"/>
      <c r="R9" s="1265"/>
      <c r="S9" s="1265"/>
      <c r="T9" s="1266"/>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0"/>
      <c r="M11" s="1230"/>
      <c r="N11" s="568"/>
      <c r="O11" s="1267"/>
      <c r="P11" s="1267"/>
      <c r="Q11" s="1267"/>
      <c r="R11" s="1267"/>
      <c r="S11" s="1267"/>
      <c r="T11" s="1267"/>
      <c r="U11" s="590" t="s">
        <v>373</v>
      </c>
      <c r="X11" s="592"/>
      <c r="Y11" s="592"/>
      <c r="Z11" s="592"/>
      <c r="AA11" s="592"/>
      <c r="AB11" s="592"/>
      <c r="AC11" s="592"/>
      <c r="AD11" s="592"/>
      <c r="AE11" s="592"/>
      <c r="AF11" s="592"/>
      <c r="AG11" s="592"/>
      <c r="AH11" s="592"/>
      <c r="AI11" s="592"/>
    </row>
    <row r="12" spans="1:35">
      <c r="J12" s="531"/>
      <c r="K12" s="531"/>
      <c r="L12" s="526"/>
      <c r="M12" s="526"/>
      <c r="N12" s="526"/>
      <c r="O12" s="1263"/>
      <c r="P12" s="1263"/>
      <c r="Q12" s="1263"/>
      <c r="R12" s="1263"/>
      <c r="S12" s="1263"/>
      <c r="T12" s="1263"/>
      <c r="U12" s="1263"/>
    </row>
    <row r="13" spans="1:35" ht="14.25" customHeight="1">
      <c r="J13" s="531"/>
      <c r="K13" s="531"/>
      <c r="L13" s="1157" t="s">
        <v>454</v>
      </c>
      <c r="M13" s="1157"/>
      <c r="N13" s="1157"/>
      <c r="O13" s="1157"/>
      <c r="P13" s="1157"/>
      <c r="Q13" s="1157"/>
      <c r="R13" s="1157"/>
      <c r="S13" s="1157"/>
      <c r="T13" s="1157"/>
      <c r="U13" s="1157"/>
      <c r="V13" s="1157"/>
      <c r="W13" s="1157" t="s">
        <v>455</v>
      </c>
    </row>
    <row r="14" spans="1:35" ht="14.25" customHeight="1">
      <c r="J14" s="531"/>
      <c r="K14" s="531"/>
      <c r="L14" s="1242" t="s">
        <v>92</v>
      </c>
      <c r="M14" s="1242" t="s">
        <v>639</v>
      </c>
      <c r="N14" s="523"/>
      <c r="O14" s="1243" t="s">
        <v>641</v>
      </c>
      <c r="P14" s="1244"/>
      <c r="Q14" s="1244"/>
      <c r="R14" s="1244"/>
      <c r="S14" s="1244"/>
      <c r="T14" s="1245"/>
      <c r="U14" s="1226" t="s">
        <v>341</v>
      </c>
      <c r="V14" s="1239" t="s">
        <v>275</v>
      </c>
      <c r="W14" s="1157"/>
    </row>
    <row r="15" spans="1:35" ht="14.25" customHeight="1">
      <c r="J15" s="531"/>
      <c r="K15" s="531"/>
      <c r="L15" s="1242"/>
      <c r="M15" s="1242"/>
      <c r="N15" s="523"/>
      <c r="O15" s="1248" t="s">
        <v>621</v>
      </c>
      <c r="P15" s="1246"/>
      <c r="Q15" s="1247"/>
      <c r="R15" s="1224" t="s">
        <v>654</v>
      </c>
      <c r="S15" s="1224"/>
      <c r="T15" s="1225"/>
      <c r="U15" s="1227"/>
      <c r="V15" s="1240"/>
      <c r="W15" s="1157"/>
    </row>
    <row r="16" spans="1:35" ht="30" customHeight="1">
      <c r="J16" s="531"/>
      <c r="K16" s="531"/>
      <c r="L16" s="1242"/>
      <c r="M16" s="1242"/>
      <c r="N16" s="522"/>
      <c r="O16" s="1249"/>
      <c r="P16" s="537"/>
      <c r="Q16" s="537"/>
      <c r="R16" s="538" t="s">
        <v>274</v>
      </c>
      <c r="S16" s="1237" t="s">
        <v>273</v>
      </c>
      <c r="T16" s="1238"/>
      <c r="U16" s="1228"/>
      <c r="V16" s="1241"/>
      <c r="W16" s="1157"/>
    </row>
    <row r="17" spans="1:36">
      <c r="J17" s="531"/>
      <c r="K17" s="571">
        <v>1</v>
      </c>
      <c r="L17" s="649" t="s">
        <v>93</v>
      </c>
      <c r="M17" s="649" t="s">
        <v>49</v>
      </c>
      <c r="N17" s="670" t="s">
        <v>49</v>
      </c>
      <c r="O17" s="650">
        <f ca="1">OFFSET(O17,0,-1)+1</f>
        <v>3</v>
      </c>
      <c r="P17" s="651">
        <f ca="1">OFFSET(P17,0,-1)</f>
        <v>3</v>
      </c>
      <c r="Q17" s="651">
        <f ca="1">OFFSET(Q17,0,-1)</f>
        <v>3</v>
      </c>
      <c r="R17" s="650">
        <f ca="1">OFFSET(R17,0,-1)+1</f>
        <v>4</v>
      </c>
      <c r="S17" s="1231">
        <f ca="1">OFFSET(S17,0,-1)+1</f>
        <v>5</v>
      </c>
      <c r="T17" s="1231"/>
      <c r="U17" s="650">
        <f ca="1">OFFSET(U17,0,-2)+1</f>
        <v>6</v>
      </c>
      <c r="V17" s="651">
        <f ca="1">OFFSET(V17,0,-1)</f>
        <v>6</v>
      </c>
      <c r="W17" s="650">
        <f ca="1">OFFSET(W17,0,-1)+1</f>
        <v>7</v>
      </c>
    </row>
    <row r="18" spans="1:36" ht="22.5">
      <c r="A18" s="1215">
        <v>1</v>
      </c>
      <c r="B18" s="921"/>
      <c r="C18" s="921"/>
      <c r="D18" s="921"/>
      <c r="E18" s="922"/>
      <c r="F18" s="923"/>
      <c r="G18" s="921"/>
      <c r="H18" s="921"/>
      <c r="I18" s="924"/>
      <c r="J18" s="919"/>
      <c r="K18" s="928">
        <v>1</v>
      </c>
      <c r="L18" s="595">
        <f>mergeValue(A18)</f>
        <v>1</v>
      </c>
      <c r="M18" s="643" t="s">
        <v>20</v>
      </c>
      <c r="N18" s="582"/>
      <c r="O18" s="1260"/>
      <c r="P18" s="1260"/>
      <c r="Q18" s="1260"/>
      <c r="R18" s="1260"/>
      <c r="S18" s="1260"/>
      <c r="T18" s="1260"/>
      <c r="U18" s="1260"/>
      <c r="V18" s="1260"/>
      <c r="W18" s="632" t="s">
        <v>658</v>
      </c>
    </row>
    <row r="19" spans="1:36" ht="22.5">
      <c r="A19" s="1215"/>
      <c r="B19" s="1215">
        <v>1</v>
      </c>
      <c r="C19" s="921"/>
      <c r="D19" s="921"/>
      <c r="E19" s="923"/>
      <c r="F19" s="923"/>
      <c r="G19" s="921"/>
      <c r="H19" s="921"/>
      <c r="I19" s="918"/>
      <c r="J19" s="917"/>
      <c r="K19" s="928">
        <v>1</v>
      </c>
      <c r="L19" s="595" t="str">
        <f>mergeValue(A19) &amp;"."&amp; mergeValue(B19)</f>
        <v>1.1</v>
      </c>
      <c r="M19" s="548" t="s">
        <v>16</v>
      </c>
      <c r="N19" s="582"/>
      <c r="O19" s="1260"/>
      <c r="P19" s="1260"/>
      <c r="Q19" s="1260"/>
      <c r="R19" s="1260"/>
      <c r="S19" s="1260"/>
      <c r="T19" s="1260"/>
      <c r="U19" s="1260"/>
      <c r="V19" s="1260"/>
      <c r="W19" s="632" t="s">
        <v>477</v>
      </c>
    </row>
    <row r="20" spans="1:36" ht="22.5">
      <c r="A20" s="1215"/>
      <c r="B20" s="1215"/>
      <c r="C20" s="1215">
        <v>1</v>
      </c>
      <c r="D20" s="921"/>
      <c r="E20" s="923"/>
      <c r="F20" s="923"/>
      <c r="G20" s="921"/>
      <c r="H20" s="921"/>
      <c r="I20" s="925"/>
      <c r="J20" s="917"/>
      <c r="K20" s="928">
        <v>1</v>
      </c>
      <c r="L20" s="595" t="str">
        <f>mergeValue(A20) &amp;"."&amp; mergeValue(B20)&amp;"."&amp; mergeValue(C20)</f>
        <v>1.1.1</v>
      </c>
      <c r="M20" s="549" t="s">
        <v>7</v>
      </c>
      <c r="N20" s="582"/>
      <c r="O20" s="1260"/>
      <c r="P20" s="1260"/>
      <c r="Q20" s="1260"/>
      <c r="R20" s="1260"/>
      <c r="S20" s="1260"/>
      <c r="T20" s="1260"/>
      <c r="U20" s="1260"/>
      <c r="V20" s="1260"/>
      <c r="W20" s="632" t="s">
        <v>633</v>
      </c>
    </row>
    <row r="21" spans="1:36" ht="22.5">
      <c r="A21" s="1215"/>
      <c r="B21" s="1215"/>
      <c r="C21" s="1215"/>
      <c r="D21" s="1215">
        <v>1</v>
      </c>
      <c r="E21" s="923"/>
      <c r="F21" s="923"/>
      <c r="G21" s="921"/>
      <c r="H21" s="921"/>
      <c r="I21" s="1215">
        <v>1</v>
      </c>
      <c r="J21" s="917"/>
      <c r="K21" s="928">
        <v>1</v>
      </c>
      <c r="L21" s="595" t="str">
        <f>mergeValue(A21) &amp;"."&amp; mergeValue(B21)&amp;"."&amp; mergeValue(C21)&amp;"."&amp; mergeValue(D21)</f>
        <v>1.1.1.1</v>
      </c>
      <c r="M21" s="550" t="s">
        <v>22</v>
      </c>
      <c r="N21" s="582"/>
      <c r="O21" s="1260"/>
      <c r="P21" s="1260"/>
      <c r="Q21" s="1260"/>
      <c r="R21" s="1260"/>
      <c r="S21" s="1260"/>
      <c r="T21" s="1260"/>
      <c r="U21" s="1260"/>
      <c r="V21" s="1260"/>
      <c r="W21" s="632" t="s">
        <v>634</v>
      </c>
    </row>
    <row r="22" spans="1:36" ht="11.25" hidden="1" customHeight="1">
      <c r="A22" s="1215"/>
      <c r="B22" s="1215"/>
      <c r="C22" s="1215"/>
      <c r="D22" s="1215"/>
      <c r="E22" s="1215">
        <v>1</v>
      </c>
      <c r="F22" s="923"/>
      <c r="G22" s="921"/>
      <c r="H22" s="921"/>
      <c r="I22" s="1215"/>
      <c r="J22" s="923"/>
      <c r="K22" s="928">
        <v>1</v>
      </c>
      <c r="L22" s="595"/>
      <c r="M22" s="556"/>
      <c r="N22" s="583"/>
      <c r="O22" s="633"/>
      <c r="P22" s="633"/>
      <c r="Q22" s="633"/>
      <c r="R22" s="633"/>
      <c r="S22" s="633"/>
      <c r="T22" s="633"/>
      <c r="U22" s="595"/>
      <c r="V22" s="509"/>
      <c r="W22" s="561"/>
    </row>
    <row r="23" spans="1:36" ht="90">
      <c r="A23" s="1215"/>
      <c r="B23" s="1215"/>
      <c r="C23" s="1215"/>
      <c r="D23" s="1215"/>
      <c r="E23" s="1215"/>
      <c r="F23" s="1215">
        <v>1</v>
      </c>
      <c r="G23" s="921"/>
      <c r="H23" s="921"/>
      <c r="I23" s="1215"/>
      <c r="J23" s="1262"/>
      <c r="K23" s="928">
        <v>1</v>
      </c>
      <c r="L23" s="595" t="str">
        <f>mergeValue(A23) &amp;"."&amp; mergeValue(B23)&amp;"."&amp; mergeValue(C23)&amp;"."&amp; mergeValue(D23)&amp;"."&amp;  mergeValue(F23)</f>
        <v>1.1.1.1.1</v>
      </c>
      <c r="M23" s="556" t="s">
        <v>10</v>
      </c>
      <c r="N23" s="583"/>
      <c r="O23" s="1217"/>
      <c r="P23" s="1217"/>
      <c r="Q23" s="1217"/>
      <c r="R23" s="1217"/>
      <c r="S23" s="1217"/>
      <c r="T23" s="1217"/>
      <c r="U23" s="1217"/>
      <c r="V23" s="1217"/>
      <c r="W23" s="632" t="s">
        <v>635</v>
      </c>
      <c r="Y23" s="591" t="str">
        <f>strCheckUnique(Z23:Z26)</f>
        <v/>
      </c>
      <c r="AA23" s="591"/>
    </row>
    <row r="24" spans="1:36" ht="189" customHeight="1">
      <c r="A24" s="1215"/>
      <c r="B24" s="1215"/>
      <c r="C24" s="1215"/>
      <c r="D24" s="1215"/>
      <c r="E24" s="1215"/>
      <c r="F24" s="1215"/>
      <c r="G24" s="921">
        <v>1</v>
      </c>
      <c r="H24" s="921"/>
      <c r="I24" s="1215"/>
      <c r="J24" s="1262"/>
      <c r="K24" s="920"/>
      <c r="L24" s="595" t="str">
        <f>mergeValue(A24) &amp;"."&amp; mergeValue(B24)&amp;"."&amp; mergeValue(C24)&amp;"."&amp; mergeValue(D24)&amp;"."&amp;  mergeValue(F24)&amp;"."&amp;  mergeValue(G24)</f>
        <v>1.1.1.1.1.1</v>
      </c>
      <c r="M24" s="1071"/>
      <c r="N24" s="588"/>
      <c r="O24" s="564"/>
      <c r="P24" s="564"/>
      <c r="Q24" s="564"/>
      <c r="R24" s="1250"/>
      <c r="S24" s="1222" t="s">
        <v>84</v>
      </c>
      <c r="T24" s="1250"/>
      <c r="U24" s="1222" t="s">
        <v>85</v>
      </c>
      <c r="V24" s="539"/>
      <c r="W24" s="1232" t="s">
        <v>659</v>
      </c>
      <c r="X24" s="587" t="str">
        <f>strCheckDate(O25:V25)</f>
        <v/>
      </c>
      <c r="Y24" s="591"/>
      <c r="Z24" s="591" t="str">
        <f>IF(M24="","",M24 )</f>
        <v/>
      </c>
      <c r="AA24" s="591"/>
      <c r="AB24" s="591"/>
      <c r="AC24" s="591"/>
    </row>
    <row r="25" spans="1:36" ht="11.25" hidden="1" customHeight="1">
      <c r="A25" s="1215"/>
      <c r="B25" s="1215"/>
      <c r="C25" s="1215"/>
      <c r="D25" s="1215"/>
      <c r="E25" s="1215"/>
      <c r="F25" s="1215"/>
      <c r="G25" s="921"/>
      <c r="H25" s="921"/>
      <c r="I25" s="1215"/>
      <c r="J25" s="1262"/>
      <c r="K25" s="928">
        <v>1</v>
      </c>
      <c r="L25" s="602"/>
      <c r="M25" s="648"/>
      <c r="N25" s="588"/>
      <c r="O25" s="564"/>
      <c r="P25" s="564"/>
      <c r="Q25" s="586" t="str">
        <f>R24 &amp; "-" &amp; T24</f>
        <v>-</v>
      </c>
      <c r="R25" s="1250"/>
      <c r="S25" s="1222"/>
      <c r="T25" s="1250"/>
      <c r="U25" s="1222"/>
      <c r="V25" s="539"/>
      <c r="W25" s="1233"/>
      <c r="Y25" s="591"/>
      <c r="Z25" s="591"/>
      <c r="AA25" s="591"/>
      <c r="AB25" s="591"/>
      <c r="AC25" s="591"/>
    </row>
    <row r="26" spans="1:36" s="524" customFormat="1" ht="15" customHeight="1">
      <c r="A26" s="1215"/>
      <c r="B26" s="1215"/>
      <c r="C26" s="1215"/>
      <c r="D26" s="1215"/>
      <c r="E26" s="1215"/>
      <c r="F26" s="1215"/>
      <c r="G26" s="921"/>
      <c r="H26" s="921"/>
      <c r="I26" s="1215"/>
      <c r="J26" s="1262"/>
      <c r="K26" s="928">
        <v>1</v>
      </c>
      <c r="L26" s="540"/>
      <c r="M26" s="558" t="s">
        <v>25</v>
      </c>
      <c r="N26" s="553"/>
      <c r="O26" s="547"/>
      <c r="P26" s="547"/>
      <c r="Q26" s="547"/>
      <c r="R26" s="575"/>
      <c r="S26" s="566"/>
      <c r="T26" s="565"/>
      <c r="U26" s="553"/>
      <c r="V26" s="562"/>
      <c r="W26" s="1234"/>
      <c r="X26" s="589"/>
      <c r="Y26" s="589"/>
      <c r="Z26" s="589"/>
      <c r="AA26" s="589"/>
      <c r="AB26" s="589"/>
      <c r="AC26" s="589"/>
      <c r="AD26" s="589"/>
      <c r="AE26" s="589"/>
      <c r="AF26" s="589"/>
      <c r="AG26" s="589"/>
      <c r="AH26" s="589"/>
      <c r="AI26" s="589"/>
    </row>
    <row r="27" spans="1:36" s="524" customFormat="1" ht="15" customHeight="1">
      <c r="A27" s="1215"/>
      <c r="B27" s="1215"/>
      <c r="C27" s="1215"/>
      <c r="D27" s="1215"/>
      <c r="E27" s="1215"/>
      <c r="F27" s="923"/>
      <c r="G27" s="923"/>
      <c r="H27" s="921"/>
      <c r="I27" s="1215"/>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15"/>
      <c r="B28" s="1215"/>
      <c r="C28" s="1215"/>
      <c r="D28" s="1215"/>
      <c r="E28" s="923"/>
      <c r="F28" s="923"/>
      <c r="G28" s="923"/>
      <c r="H28" s="921"/>
      <c r="I28" s="1215"/>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15"/>
      <c r="B29" s="1215"/>
      <c r="C29" s="1215"/>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15"/>
      <c r="B30" s="1215"/>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15"/>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8" t="s">
        <v>660</v>
      </c>
      <c r="N34" s="1208"/>
      <c r="O34" s="1208"/>
      <c r="P34" s="1208"/>
      <c r="Q34" s="1208"/>
      <c r="R34" s="1208"/>
      <c r="S34" s="1208"/>
      <c r="T34" s="1208"/>
      <c r="U34" s="1208"/>
      <c r="V34" s="1208"/>
      <c r="W34" s="1208"/>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9" t="s">
        <v>657</v>
      </c>
      <c r="M5" s="1229"/>
      <c r="N5" s="1229"/>
      <c r="O5" s="1229"/>
      <c r="P5" s="1229"/>
      <c r="Q5" s="1229"/>
      <c r="R5" s="1229"/>
      <c r="S5" s="1229"/>
      <c r="T5" s="1229"/>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71"/>
      <c r="X7" s="587"/>
      <c r="Y7" s="587"/>
      <c r="Z7" s="587"/>
      <c r="AA7" s="587"/>
      <c r="AB7" s="587"/>
      <c r="AC7" s="587"/>
      <c r="AD7" s="587"/>
      <c r="AE7" s="587"/>
      <c r="AF7" s="587"/>
      <c r="AG7" s="587"/>
      <c r="AH7" s="587"/>
    </row>
    <row r="8" spans="7:34" s="493" customFormat="1" ht="18.75">
      <c r="G8" s="492"/>
      <c r="H8" s="492"/>
      <c r="L8" s="501"/>
      <c r="M8" s="619" t="s">
        <v>596</v>
      </c>
      <c r="N8" s="668"/>
      <c r="O8" s="1264" t="str">
        <f>IF(datePr_ch="",IF(datePr="","",datePr),datePr_ch)</f>
        <v>28.11.2022</v>
      </c>
      <c r="P8" s="1265"/>
      <c r="Q8" s="1265"/>
      <c r="R8" s="1265"/>
      <c r="S8" s="1265"/>
      <c r="T8" s="1266"/>
      <c r="U8" s="669"/>
      <c r="X8" s="507"/>
      <c r="Y8" s="507"/>
      <c r="Z8" s="507"/>
      <c r="AA8" s="507"/>
      <c r="AB8" s="507"/>
      <c r="AC8" s="507"/>
      <c r="AD8" s="507"/>
      <c r="AE8" s="507"/>
      <c r="AF8" s="507"/>
      <c r="AG8" s="507"/>
      <c r="AH8" s="507"/>
    </row>
    <row r="9" spans="7:34" s="493" customFormat="1" ht="18.75">
      <c r="G9" s="492"/>
      <c r="H9" s="492"/>
      <c r="L9" s="554"/>
      <c r="M9" s="619" t="s">
        <v>595</v>
      </c>
      <c r="N9" s="668"/>
      <c r="O9" s="1264" t="str">
        <f>IF(numberPr_ch="",IF(numberPr="","",numberPr),numberPr_ch)</f>
        <v>102/34</v>
      </c>
      <c r="P9" s="1265"/>
      <c r="Q9" s="1265"/>
      <c r="R9" s="1265"/>
      <c r="S9" s="1265"/>
      <c r="T9" s="1266"/>
      <c r="U9" s="669"/>
      <c r="X9" s="507"/>
      <c r="Y9" s="507"/>
      <c r="Z9" s="507"/>
      <c r="AA9" s="507"/>
      <c r="AB9" s="507"/>
      <c r="AC9" s="507"/>
      <c r="AD9" s="507"/>
      <c r="AE9" s="507"/>
      <c r="AF9" s="507"/>
      <c r="AG9" s="507"/>
      <c r="AH9" s="507"/>
    </row>
    <row r="10" spans="7:34" s="493" customFormat="1" ht="18.75">
      <c r="G10" s="492"/>
      <c r="H10" s="492"/>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X10" s="507"/>
      <c r="Y10" s="507"/>
      <c r="Z10" s="507"/>
      <c r="AA10" s="507"/>
      <c r="AB10" s="507"/>
      <c r="AC10" s="507"/>
      <c r="AD10" s="507"/>
      <c r="AE10" s="507"/>
      <c r="AF10" s="507"/>
      <c r="AG10" s="507"/>
      <c r="AH10" s="507"/>
    </row>
    <row r="11" spans="7:34" s="493" customFormat="1" ht="11.25" hidden="1">
      <c r="G11" s="492"/>
      <c r="H11" s="492"/>
      <c r="L11" s="1230"/>
      <c r="M11" s="1230"/>
      <c r="N11" s="490"/>
      <c r="O11" s="1268"/>
      <c r="P11" s="1268"/>
      <c r="Q11" s="1268"/>
      <c r="R11" s="1268"/>
      <c r="S11" s="1268"/>
      <c r="T11" s="1268"/>
      <c r="U11" s="505" t="s">
        <v>373</v>
      </c>
      <c r="X11" s="507"/>
      <c r="Y11" s="507"/>
      <c r="Z11" s="507"/>
      <c r="AA11" s="507"/>
      <c r="AB11" s="507"/>
      <c r="AC11" s="507"/>
      <c r="AD11" s="507"/>
      <c r="AE11" s="507"/>
      <c r="AF11" s="507"/>
      <c r="AG11" s="507"/>
      <c r="AH11" s="507"/>
    </row>
    <row r="12" spans="7:34">
      <c r="J12" s="483"/>
      <c r="K12" s="483"/>
      <c r="L12" s="479"/>
      <c r="M12" s="479"/>
      <c r="N12" s="479"/>
      <c r="O12" s="1263"/>
      <c r="P12" s="1263"/>
      <c r="Q12" s="1263"/>
      <c r="R12" s="1263"/>
      <c r="S12" s="1263"/>
      <c r="T12" s="1263"/>
      <c r="U12" s="1263"/>
    </row>
    <row r="13" spans="7:34">
      <c r="J13" s="483"/>
      <c r="K13" s="483"/>
      <c r="L13" s="1157" t="s">
        <v>454</v>
      </c>
      <c r="M13" s="1157"/>
      <c r="N13" s="1157"/>
      <c r="O13" s="1157"/>
      <c r="P13" s="1157"/>
      <c r="Q13" s="1157"/>
      <c r="R13" s="1157"/>
      <c r="S13" s="1157"/>
      <c r="T13" s="1157"/>
      <c r="U13" s="1157"/>
      <c r="V13" s="1157"/>
      <c r="W13" s="1157" t="s">
        <v>455</v>
      </c>
    </row>
    <row r="14" spans="7:34" ht="14.25" customHeight="1">
      <c r="J14" s="483"/>
      <c r="K14" s="483"/>
      <c r="L14" s="1242" t="s">
        <v>92</v>
      </c>
      <c r="M14" s="1242" t="s">
        <v>639</v>
      </c>
      <c r="N14" s="523"/>
      <c r="O14" s="1243" t="s">
        <v>641</v>
      </c>
      <c r="P14" s="1244"/>
      <c r="Q14" s="1244"/>
      <c r="R14" s="1244"/>
      <c r="S14" s="1244"/>
      <c r="T14" s="1245"/>
      <c r="U14" s="1226" t="s">
        <v>341</v>
      </c>
      <c r="V14" s="1239" t="s">
        <v>275</v>
      </c>
      <c r="W14" s="1157"/>
    </row>
    <row r="15" spans="7:34" s="525" customFormat="1" ht="14.25" customHeight="1">
      <c r="G15" s="533"/>
      <c r="H15" s="533"/>
      <c r="I15" s="533"/>
      <c r="J15" s="531"/>
      <c r="K15" s="531"/>
      <c r="L15" s="1242"/>
      <c r="M15" s="1242"/>
      <c r="N15" s="523"/>
      <c r="O15" s="1248" t="s">
        <v>605</v>
      </c>
      <c r="P15" s="1246" t="s">
        <v>271</v>
      </c>
      <c r="Q15" s="1247"/>
      <c r="R15" s="1224" t="s">
        <v>654</v>
      </c>
      <c r="S15" s="1224"/>
      <c r="T15" s="1225"/>
      <c r="U15" s="1227"/>
      <c r="V15" s="1240"/>
      <c r="W15" s="1157"/>
      <c r="X15" s="587"/>
      <c r="Y15" s="587"/>
      <c r="Z15" s="587"/>
      <c r="AA15" s="587"/>
      <c r="AB15" s="587"/>
      <c r="AC15" s="587"/>
      <c r="AD15" s="587"/>
      <c r="AE15" s="587"/>
      <c r="AF15" s="587"/>
      <c r="AG15" s="587"/>
      <c r="AH15" s="587"/>
    </row>
    <row r="16" spans="7:34" ht="33.75">
      <c r="J16" s="483"/>
      <c r="K16" s="483"/>
      <c r="L16" s="1242"/>
      <c r="M16" s="1242"/>
      <c r="N16" s="522"/>
      <c r="O16" s="1249"/>
      <c r="P16" s="537" t="s">
        <v>765</v>
      </c>
      <c r="Q16" s="537" t="s">
        <v>766</v>
      </c>
      <c r="R16" s="538" t="s">
        <v>274</v>
      </c>
      <c r="S16" s="1237" t="s">
        <v>273</v>
      </c>
      <c r="T16" s="1238"/>
      <c r="U16" s="1228"/>
      <c r="V16" s="1241"/>
      <c r="W16" s="1157"/>
    </row>
    <row r="17" spans="1:34">
      <c r="J17" s="483"/>
      <c r="K17" s="491">
        <v>1</v>
      </c>
      <c r="L17" s="480" t="s">
        <v>93</v>
      </c>
      <c r="M17" s="480" t="s">
        <v>49</v>
      </c>
      <c r="N17" s="498" t="s">
        <v>49</v>
      </c>
      <c r="O17" s="489">
        <f ca="1">OFFSET(O17,0,-1)+1</f>
        <v>3</v>
      </c>
      <c r="P17" s="489">
        <f ca="1">OFFSET(P17,0,-1)+1</f>
        <v>4</v>
      </c>
      <c r="Q17" s="489">
        <f ca="1">OFFSET(Q17,0,-1)+1</f>
        <v>5</v>
      </c>
      <c r="R17" s="489">
        <f ca="1">OFFSET(R17,0,-1)+1</f>
        <v>6</v>
      </c>
      <c r="S17" s="1231">
        <f ca="1">OFFSET(S17,0,-1)+1</f>
        <v>7</v>
      </c>
      <c r="T17" s="1231"/>
      <c r="U17" s="489">
        <f ca="1">OFFSET(U17,0,-2)+1</f>
        <v>8</v>
      </c>
      <c r="V17" s="497">
        <f ca="1">OFFSET(V17,0,-1)</f>
        <v>8</v>
      </c>
      <c r="W17" s="489">
        <f ca="1">OFFSET(W17,0,-1)+1</f>
        <v>9</v>
      </c>
    </row>
    <row r="18" spans="1:34" ht="22.5">
      <c r="A18" s="1215">
        <v>1</v>
      </c>
      <c r="B18" s="942"/>
      <c r="C18" s="942"/>
      <c r="D18" s="942"/>
      <c r="E18" s="943"/>
      <c r="F18" s="944"/>
      <c r="G18" s="944"/>
      <c r="H18" s="944"/>
      <c r="I18" s="945"/>
      <c r="J18" s="940"/>
      <c r="K18" s="947"/>
      <c r="L18" s="595">
        <f>mergeValue(A18)</f>
        <v>1</v>
      </c>
      <c r="M18" s="643" t="s">
        <v>20</v>
      </c>
      <c r="N18" s="582"/>
      <c r="O18" s="1260"/>
      <c r="P18" s="1260"/>
      <c r="Q18" s="1260"/>
      <c r="R18" s="1260"/>
      <c r="S18" s="1260"/>
      <c r="T18" s="1260"/>
      <c r="U18" s="1260"/>
      <c r="V18" s="1260"/>
      <c r="W18" s="632" t="s">
        <v>658</v>
      </c>
    </row>
    <row r="19" spans="1:34" ht="22.5">
      <c r="A19" s="1215"/>
      <c r="B19" s="1215">
        <v>1</v>
      </c>
      <c r="C19" s="942"/>
      <c r="D19" s="942"/>
      <c r="E19" s="944"/>
      <c r="F19" s="944"/>
      <c r="G19" s="944"/>
      <c r="H19" s="944"/>
      <c r="I19" s="939"/>
      <c r="J19" s="938"/>
      <c r="K19" s="941"/>
      <c r="L19" s="595" t="str">
        <f>mergeValue(A19) &amp;"."&amp; mergeValue(B19)</f>
        <v>1.1</v>
      </c>
      <c r="M19" s="548" t="s">
        <v>16</v>
      </c>
      <c r="N19" s="582"/>
      <c r="O19" s="1260"/>
      <c r="P19" s="1260"/>
      <c r="Q19" s="1260"/>
      <c r="R19" s="1260"/>
      <c r="S19" s="1260"/>
      <c r="T19" s="1260"/>
      <c r="U19" s="1260"/>
      <c r="V19" s="1260"/>
      <c r="W19" s="632" t="s">
        <v>477</v>
      </c>
    </row>
    <row r="20" spans="1:34" ht="22.5">
      <c r="A20" s="1215"/>
      <c r="B20" s="1215"/>
      <c r="C20" s="1215">
        <v>1</v>
      </c>
      <c r="D20" s="942"/>
      <c r="E20" s="944"/>
      <c r="F20" s="944"/>
      <c r="G20" s="944"/>
      <c r="H20" s="944"/>
      <c r="I20" s="946"/>
      <c r="J20" s="938"/>
      <c r="K20" s="941"/>
      <c r="L20" s="595" t="str">
        <f>mergeValue(A20) &amp;"."&amp; mergeValue(B20)&amp;"."&amp; mergeValue(C20)</f>
        <v>1.1.1</v>
      </c>
      <c r="M20" s="549" t="s">
        <v>7</v>
      </c>
      <c r="N20" s="582"/>
      <c r="O20" s="1260"/>
      <c r="P20" s="1260"/>
      <c r="Q20" s="1260"/>
      <c r="R20" s="1260"/>
      <c r="S20" s="1260"/>
      <c r="T20" s="1260"/>
      <c r="U20" s="1260"/>
      <c r="V20" s="1260"/>
      <c r="W20" s="632" t="s">
        <v>633</v>
      </c>
    </row>
    <row r="21" spans="1:34" ht="22.5">
      <c r="A21" s="1215"/>
      <c r="B21" s="1215"/>
      <c r="C21" s="1215"/>
      <c r="D21" s="1215">
        <v>1</v>
      </c>
      <c r="E21" s="944"/>
      <c r="F21" s="944"/>
      <c r="G21" s="944"/>
      <c r="H21" s="944"/>
      <c r="I21" s="946"/>
      <c r="J21" s="938"/>
      <c r="K21" s="941"/>
      <c r="L21" s="595" t="str">
        <f>mergeValue(A21) &amp;"."&amp; mergeValue(B21)&amp;"."&amp; mergeValue(C21)&amp;"."&amp; mergeValue(D21)</f>
        <v>1.1.1.1</v>
      </c>
      <c r="M21" s="550" t="s">
        <v>22</v>
      </c>
      <c r="N21" s="582"/>
      <c r="O21" s="1260"/>
      <c r="P21" s="1260"/>
      <c r="Q21" s="1260"/>
      <c r="R21" s="1260"/>
      <c r="S21" s="1260"/>
      <c r="T21" s="1260"/>
      <c r="U21" s="1260"/>
      <c r="V21" s="1260"/>
      <c r="W21" s="632" t="s">
        <v>634</v>
      </c>
    </row>
    <row r="22" spans="1:34" ht="11.25" hidden="1" customHeight="1">
      <c r="A22" s="1215"/>
      <c r="B22" s="1215"/>
      <c r="C22" s="1215"/>
      <c r="D22" s="1215"/>
      <c r="E22" s="1215">
        <v>1</v>
      </c>
      <c r="F22" s="944"/>
      <c r="G22" s="944"/>
      <c r="H22" s="942">
        <v>1</v>
      </c>
      <c r="I22" s="1215">
        <v>1</v>
      </c>
      <c r="J22" s="944"/>
      <c r="K22" s="949"/>
      <c r="L22" s="595"/>
      <c r="M22" s="556"/>
      <c r="N22" s="583"/>
      <c r="O22" s="633"/>
      <c r="P22" s="633"/>
      <c r="Q22" s="633"/>
      <c r="R22" s="633"/>
      <c r="S22" s="633"/>
      <c r="T22" s="633"/>
      <c r="U22" s="633"/>
      <c r="V22" s="510"/>
      <c r="W22" s="561"/>
    </row>
    <row r="23" spans="1:34" ht="90">
      <c r="A23" s="1215"/>
      <c r="B23" s="1215"/>
      <c r="C23" s="1215"/>
      <c r="D23" s="1215"/>
      <c r="E23" s="1215"/>
      <c r="F23" s="1215">
        <v>1</v>
      </c>
      <c r="G23" s="942"/>
      <c r="H23" s="942"/>
      <c r="I23" s="1215"/>
      <c r="J23" s="1215">
        <v>1</v>
      </c>
      <c r="K23" s="950"/>
      <c r="L23" s="595" t="str">
        <f>mergeValue(A23) &amp;"."&amp; mergeValue(B23)&amp;"."&amp; mergeValue(C23)&amp;"."&amp; mergeValue(D23)&amp;"."&amp;  mergeValue(F23)</f>
        <v>1.1.1.1.1</v>
      </c>
      <c r="M23" s="557" t="s">
        <v>10</v>
      </c>
      <c r="N23" s="583"/>
      <c r="O23" s="1217"/>
      <c r="P23" s="1217"/>
      <c r="Q23" s="1217"/>
      <c r="R23" s="1217"/>
      <c r="S23" s="1217"/>
      <c r="T23" s="1217"/>
      <c r="U23" s="1217"/>
      <c r="V23" s="1217"/>
      <c r="W23" s="632" t="s">
        <v>635</v>
      </c>
      <c r="Y23" s="506" t="str">
        <f>strCheckUnique(Z23:Z26)</f>
        <v/>
      </c>
      <c r="AA23" s="506"/>
    </row>
    <row r="24" spans="1:34" ht="189" customHeight="1">
      <c r="A24" s="1215"/>
      <c r="B24" s="1215"/>
      <c r="C24" s="1215"/>
      <c r="D24" s="1215"/>
      <c r="E24" s="1215"/>
      <c r="F24" s="1215"/>
      <c r="G24" s="942">
        <v>1</v>
      </c>
      <c r="H24" s="942"/>
      <c r="I24" s="1215"/>
      <c r="J24" s="1215"/>
      <c r="K24" s="950">
        <v>1</v>
      </c>
      <c r="L24" s="595" t="str">
        <f>mergeValue(A24) &amp;"."&amp; mergeValue(B24)&amp;"."&amp; mergeValue(C24)&amp;"."&amp; mergeValue(D24)&amp;"."&amp; mergeValue(F24)&amp;"."&amp; mergeValue(G24)</f>
        <v>1.1.1.1.1.1</v>
      </c>
      <c r="M24" s="1071"/>
      <c r="N24" s="588"/>
      <c r="O24" s="564"/>
      <c r="P24" s="564"/>
      <c r="Q24" s="1096"/>
      <c r="R24" s="1250"/>
      <c r="S24" s="1222" t="s">
        <v>84</v>
      </c>
      <c r="T24" s="1250"/>
      <c r="U24" s="1222" t="s">
        <v>85</v>
      </c>
      <c r="V24" s="580"/>
      <c r="W24" s="1232" t="s">
        <v>659</v>
      </c>
      <c r="X24" s="502" t="str">
        <f>strCheckDate(O25:V25)</f>
        <v/>
      </c>
      <c r="Y24" s="506"/>
      <c r="Z24" s="506" t="str">
        <f>IF(M24="","",M24 )</f>
        <v/>
      </c>
      <c r="AA24" s="506"/>
      <c r="AB24" s="506"/>
      <c r="AC24" s="506"/>
    </row>
    <row r="25" spans="1:34" ht="11.25" hidden="1">
      <c r="A25" s="1215"/>
      <c r="B25" s="1215"/>
      <c r="C25" s="1215"/>
      <c r="D25" s="1215"/>
      <c r="E25" s="1215"/>
      <c r="F25" s="1215"/>
      <c r="G25" s="942"/>
      <c r="H25" s="942"/>
      <c r="I25" s="1215"/>
      <c r="J25" s="1215"/>
      <c r="K25" s="950"/>
      <c r="L25" s="602"/>
      <c r="M25" s="648"/>
      <c r="N25" s="588"/>
      <c r="O25" s="564"/>
      <c r="P25" s="564"/>
      <c r="Q25" s="586" t="str">
        <f>R24 &amp; "-" &amp; T24</f>
        <v>-</v>
      </c>
      <c r="R25" s="1221"/>
      <c r="S25" s="1222"/>
      <c r="T25" s="1221"/>
      <c r="U25" s="1222"/>
      <c r="V25" s="580"/>
      <c r="W25" s="1233"/>
    </row>
    <row r="26" spans="1:34" s="477" customFormat="1" ht="15" customHeight="1">
      <c r="A26" s="1215"/>
      <c r="B26" s="1215"/>
      <c r="C26" s="1215"/>
      <c r="D26" s="1215"/>
      <c r="E26" s="1215"/>
      <c r="F26" s="1215"/>
      <c r="G26" s="944"/>
      <c r="H26" s="942"/>
      <c r="I26" s="1215"/>
      <c r="J26" s="1215"/>
      <c r="K26" s="949"/>
      <c r="L26" s="540"/>
      <c r="M26" s="558" t="s">
        <v>25</v>
      </c>
      <c r="N26" s="553"/>
      <c r="O26" s="547"/>
      <c r="P26" s="547"/>
      <c r="Q26" s="547"/>
      <c r="R26" s="575"/>
      <c r="S26" s="566"/>
      <c r="T26" s="565"/>
      <c r="U26" s="553"/>
      <c r="V26" s="562"/>
      <c r="W26" s="1234"/>
      <c r="X26" s="503"/>
      <c r="Y26" s="503"/>
      <c r="Z26" s="503"/>
      <c r="AA26" s="503"/>
      <c r="AB26" s="503"/>
      <c r="AC26" s="503"/>
      <c r="AD26" s="503"/>
      <c r="AE26" s="503"/>
      <c r="AF26" s="503"/>
      <c r="AG26" s="503"/>
      <c r="AH26" s="503"/>
    </row>
    <row r="27" spans="1:34" s="477" customFormat="1" ht="15" customHeight="1">
      <c r="A27" s="1215"/>
      <c r="B27" s="1215"/>
      <c r="C27" s="1215"/>
      <c r="D27" s="1215"/>
      <c r="E27" s="1215"/>
      <c r="F27" s="944"/>
      <c r="G27" s="944"/>
      <c r="H27" s="942"/>
      <c r="I27" s="1215"/>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15"/>
      <c r="B28" s="1215"/>
      <c r="C28" s="1215"/>
      <c r="D28" s="1215"/>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15"/>
      <c r="B29" s="1215"/>
      <c r="C29" s="1215"/>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15"/>
      <c r="B30" s="1215"/>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15"/>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8" t="s">
        <v>660</v>
      </c>
      <c r="N34" s="1208"/>
      <c r="O34" s="1208"/>
      <c r="P34" s="1208"/>
      <c r="Q34" s="1208"/>
      <c r="R34" s="1208"/>
      <c r="S34" s="1208"/>
      <c r="T34" s="1208"/>
      <c r="U34" s="1208"/>
      <c r="V34" s="1208"/>
      <c r="W34" s="1208"/>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9" t="s">
        <v>657</v>
      </c>
      <c r="M5" s="1229"/>
      <c r="N5" s="1229"/>
      <c r="O5" s="1229"/>
      <c r="P5" s="1229"/>
      <c r="Q5" s="1229"/>
      <c r="R5" s="1229"/>
      <c r="S5" s="1229"/>
      <c r="T5" s="1229"/>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64" t="str">
        <f>IF(datePr_ch="",IF(datePr="","",datePr),datePr_ch)</f>
        <v>28.11.2022</v>
      </c>
      <c r="P8" s="1265"/>
      <c r="Q8" s="1265"/>
      <c r="R8" s="1265"/>
      <c r="S8" s="1265"/>
      <c r="T8" s="1266"/>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64" t="str">
        <f>IF(numberPr_ch="",IF(numberPr="","",numberPr),numberPr_ch)</f>
        <v>102/34</v>
      </c>
      <c r="P9" s="1265"/>
      <c r="Q9" s="1265"/>
      <c r="R9" s="1265"/>
      <c r="S9" s="1265"/>
      <c r="T9" s="1266"/>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63"/>
      <c r="P12" s="1263"/>
      <c r="Q12" s="1263"/>
      <c r="R12" s="1263"/>
      <c r="S12" s="1263"/>
      <c r="T12" s="1263"/>
      <c r="U12" s="1263"/>
    </row>
    <row r="13" spans="1:34">
      <c r="J13" s="483"/>
      <c r="K13" s="483"/>
      <c r="L13" s="1157" t="s">
        <v>454</v>
      </c>
      <c r="M13" s="1157"/>
      <c r="N13" s="1157"/>
      <c r="O13" s="1157"/>
      <c r="P13" s="1157"/>
      <c r="Q13" s="1157"/>
      <c r="R13" s="1157"/>
      <c r="S13" s="1157"/>
      <c r="T13" s="1157"/>
      <c r="U13" s="1157"/>
      <c r="V13" s="1157"/>
      <c r="W13" s="1157" t="s">
        <v>455</v>
      </c>
    </row>
    <row r="14" spans="1:34" ht="14.25" customHeight="1">
      <c r="J14" s="483"/>
      <c r="K14" s="483"/>
      <c r="L14" s="1242" t="s">
        <v>92</v>
      </c>
      <c r="M14" s="1242" t="s">
        <v>639</v>
      </c>
      <c r="N14" s="523"/>
      <c r="O14" s="1243" t="s">
        <v>641</v>
      </c>
      <c r="P14" s="1244"/>
      <c r="Q14" s="1244"/>
      <c r="R14" s="1244"/>
      <c r="S14" s="1244"/>
      <c r="T14" s="1245"/>
      <c r="U14" s="1226" t="s">
        <v>341</v>
      </c>
      <c r="V14" s="1239" t="s">
        <v>275</v>
      </c>
      <c r="W14" s="1157"/>
    </row>
    <row r="15" spans="1:34" s="525" customFormat="1" ht="14.25" customHeight="1">
      <c r="A15" s="587"/>
      <c r="B15" s="587"/>
      <c r="C15" s="587"/>
      <c r="D15" s="587"/>
      <c r="E15" s="587"/>
      <c r="F15" s="587"/>
      <c r="G15" s="593"/>
      <c r="H15" s="593"/>
      <c r="I15" s="533"/>
      <c r="J15" s="531"/>
      <c r="K15" s="531"/>
      <c r="L15" s="1242"/>
      <c r="M15" s="1242"/>
      <c r="N15" s="523"/>
      <c r="O15" s="1248" t="s">
        <v>772</v>
      </c>
      <c r="P15" s="1246" t="s">
        <v>271</v>
      </c>
      <c r="Q15" s="1247"/>
      <c r="R15" s="1224" t="s">
        <v>654</v>
      </c>
      <c r="S15" s="1224"/>
      <c r="T15" s="1225"/>
      <c r="U15" s="1227"/>
      <c r="V15" s="1240"/>
      <c r="W15" s="1157"/>
      <c r="X15" s="587"/>
      <c r="Y15" s="587"/>
      <c r="Z15" s="587"/>
      <c r="AA15" s="587"/>
      <c r="AB15" s="587"/>
      <c r="AC15" s="587"/>
      <c r="AD15" s="587"/>
      <c r="AE15" s="587"/>
      <c r="AF15" s="587"/>
      <c r="AG15" s="587"/>
      <c r="AH15" s="587"/>
    </row>
    <row r="16" spans="1:34" ht="33.75">
      <c r="J16" s="483"/>
      <c r="K16" s="483"/>
      <c r="L16" s="1242"/>
      <c r="M16" s="1242"/>
      <c r="N16" s="522"/>
      <c r="O16" s="1249"/>
      <c r="P16" s="537" t="s">
        <v>765</v>
      </c>
      <c r="Q16" s="537" t="s">
        <v>766</v>
      </c>
      <c r="R16" s="538" t="s">
        <v>274</v>
      </c>
      <c r="S16" s="1237" t="s">
        <v>273</v>
      </c>
      <c r="T16" s="1238"/>
      <c r="U16" s="1228"/>
      <c r="V16" s="1241"/>
      <c r="W16" s="1157"/>
    </row>
    <row r="17" spans="1:35">
      <c r="J17" s="483"/>
      <c r="K17" s="491">
        <v>1</v>
      </c>
      <c r="L17" s="527" t="s">
        <v>93</v>
      </c>
      <c r="M17" s="527" t="s">
        <v>49</v>
      </c>
      <c r="N17" s="498" t="s">
        <v>49</v>
      </c>
      <c r="O17" s="489">
        <f ca="1">OFFSET(O17,0,-1)+1</f>
        <v>3</v>
      </c>
      <c r="P17" s="489">
        <f ca="1">OFFSET(P17,0,-1)+1</f>
        <v>4</v>
      </c>
      <c r="Q17" s="489">
        <f ca="1">OFFSET(Q17,0,-1)+1</f>
        <v>5</v>
      </c>
      <c r="R17" s="489">
        <f ca="1">OFFSET(R17,0,-1)+1</f>
        <v>6</v>
      </c>
      <c r="S17" s="1231">
        <f ca="1">OFFSET(S17,0,-1)+1</f>
        <v>7</v>
      </c>
      <c r="T17" s="1231"/>
      <c r="U17" s="489">
        <f ca="1">OFFSET(U17,0,-2)+1</f>
        <v>8</v>
      </c>
      <c r="V17" s="653">
        <f ca="1">OFFSET(V17,0,-1)</f>
        <v>8</v>
      </c>
      <c r="W17" s="489">
        <f ca="1">OFFSET(W17,0,-1)+1</f>
        <v>9</v>
      </c>
    </row>
    <row r="18" spans="1:35" ht="22.5">
      <c r="A18" s="1215">
        <v>1</v>
      </c>
      <c r="B18" s="960"/>
      <c r="C18" s="960"/>
      <c r="D18" s="960"/>
      <c r="E18" s="961"/>
      <c r="F18" s="962"/>
      <c r="G18" s="962"/>
      <c r="H18" s="962"/>
      <c r="I18" s="963"/>
      <c r="J18" s="958"/>
      <c r="K18" s="965"/>
      <c r="L18" s="595">
        <f>mergeValue(A18)</f>
        <v>1</v>
      </c>
      <c r="M18" s="643" t="s">
        <v>20</v>
      </c>
      <c r="N18" s="582"/>
      <c r="O18" s="1260"/>
      <c r="P18" s="1260"/>
      <c r="Q18" s="1260"/>
      <c r="R18" s="1260"/>
      <c r="S18" s="1260"/>
      <c r="T18" s="1260"/>
      <c r="U18" s="1260"/>
      <c r="V18" s="1260"/>
      <c r="W18" s="632" t="s">
        <v>658</v>
      </c>
    </row>
    <row r="19" spans="1:35" ht="22.5">
      <c r="A19" s="1215"/>
      <c r="B19" s="1215">
        <v>1</v>
      </c>
      <c r="C19" s="960"/>
      <c r="D19" s="960"/>
      <c r="E19" s="962"/>
      <c r="F19" s="962"/>
      <c r="G19" s="962"/>
      <c r="H19" s="962"/>
      <c r="I19" s="957"/>
      <c r="J19" s="956"/>
      <c r="K19" s="959"/>
      <c r="L19" s="595" t="str">
        <f>mergeValue(A19) &amp;"."&amp; mergeValue(B19)</f>
        <v>1.1</v>
      </c>
      <c r="M19" s="548" t="s">
        <v>16</v>
      </c>
      <c r="N19" s="582"/>
      <c r="O19" s="1260"/>
      <c r="P19" s="1260"/>
      <c r="Q19" s="1260"/>
      <c r="R19" s="1260"/>
      <c r="S19" s="1260"/>
      <c r="T19" s="1260"/>
      <c r="U19" s="1260"/>
      <c r="V19" s="1260"/>
      <c r="W19" s="632" t="s">
        <v>477</v>
      </c>
    </row>
    <row r="20" spans="1:35" ht="22.5">
      <c r="A20" s="1215"/>
      <c r="B20" s="1215"/>
      <c r="C20" s="1215">
        <v>1</v>
      </c>
      <c r="D20" s="960"/>
      <c r="E20" s="962"/>
      <c r="F20" s="962"/>
      <c r="G20" s="962"/>
      <c r="H20" s="962"/>
      <c r="I20" s="964"/>
      <c r="J20" s="956"/>
      <c r="K20" s="959"/>
      <c r="L20" s="595" t="str">
        <f>mergeValue(A20) &amp;"."&amp; mergeValue(B20)&amp;"."&amp; mergeValue(C20)</f>
        <v>1.1.1</v>
      </c>
      <c r="M20" s="549" t="s">
        <v>7</v>
      </c>
      <c r="N20" s="582"/>
      <c r="O20" s="1260"/>
      <c r="P20" s="1260"/>
      <c r="Q20" s="1260"/>
      <c r="R20" s="1260"/>
      <c r="S20" s="1260"/>
      <c r="T20" s="1260"/>
      <c r="U20" s="1260"/>
      <c r="V20" s="1260"/>
      <c r="W20" s="632" t="s">
        <v>633</v>
      </c>
    </row>
    <row r="21" spans="1:35" ht="22.5">
      <c r="A21" s="1215"/>
      <c r="B21" s="1215"/>
      <c r="C21" s="1215"/>
      <c r="D21" s="1215">
        <v>1</v>
      </c>
      <c r="E21" s="962"/>
      <c r="F21" s="962"/>
      <c r="G21" s="962"/>
      <c r="H21" s="962"/>
      <c r="I21" s="964"/>
      <c r="J21" s="956"/>
      <c r="K21" s="959"/>
      <c r="L21" s="595" t="str">
        <f>mergeValue(A21) &amp;"."&amp; mergeValue(B21)&amp;"."&amp; mergeValue(C21)&amp;"."&amp; mergeValue(D21)</f>
        <v>1.1.1.1</v>
      </c>
      <c r="M21" s="550" t="s">
        <v>22</v>
      </c>
      <c r="N21" s="582"/>
      <c r="O21" s="1260"/>
      <c r="P21" s="1260"/>
      <c r="Q21" s="1260"/>
      <c r="R21" s="1260"/>
      <c r="S21" s="1260"/>
      <c r="T21" s="1260"/>
      <c r="U21" s="1260"/>
      <c r="V21" s="1260"/>
      <c r="W21" s="632" t="s">
        <v>634</v>
      </c>
    </row>
    <row r="22" spans="1:35" ht="11.25" hidden="1" customHeight="1">
      <c r="A22" s="1215"/>
      <c r="B22" s="1215"/>
      <c r="C22" s="1215"/>
      <c r="D22" s="1215"/>
      <c r="E22" s="1215">
        <v>1</v>
      </c>
      <c r="F22" s="962"/>
      <c r="G22" s="962"/>
      <c r="H22" s="960">
        <v>1</v>
      </c>
      <c r="I22" s="1215">
        <v>1</v>
      </c>
      <c r="J22" s="962"/>
      <c r="K22" s="967"/>
      <c r="L22" s="595"/>
      <c r="M22" s="556"/>
      <c r="N22" s="583"/>
      <c r="O22" s="633"/>
      <c r="P22" s="633"/>
      <c r="Q22" s="633"/>
      <c r="R22" s="633"/>
      <c r="S22" s="633"/>
      <c r="T22" s="633"/>
      <c r="U22" s="633"/>
      <c r="V22" s="510"/>
      <c r="W22" s="561"/>
    </row>
    <row r="23" spans="1:35" ht="90">
      <c r="A23" s="1215"/>
      <c r="B23" s="1215"/>
      <c r="C23" s="1215"/>
      <c r="D23" s="1215"/>
      <c r="E23" s="1215"/>
      <c r="F23" s="1215">
        <v>1</v>
      </c>
      <c r="G23" s="960"/>
      <c r="H23" s="960"/>
      <c r="I23" s="1215"/>
      <c r="J23" s="1215">
        <v>1</v>
      </c>
      <c r="K23" s="968"/>
      <c r="L23" s="595" t="str">
        <f>mergeValue(A23) &amp;"."&amp; mergeValue(B23)&amp;"."&amp; mergeValue(C23)&amp;"."&amp; mergeValue(D23)&amp;"."&amp;  mergeValue(F23)</f>
        <v>1.1.1.1.1</v>
      </c>
      <c r="M23" s="557" t="s">
        <v>10</v>
      </c>
      <c r="N23" s="583"/>
      <c r="O23" s="1217"/>
      <c r="P23" s="1217"/>
      <c r="Q23" s="1217"/>
      <c r="R23" s="1217"/>
      <c r="S23" s="1217"/>
      <c r="T23" s="1217"/>
      <c r="U23" s="1217"/>
      <c r="V23" s="1217"/>
      <c r="W23" s="632" t="s">
        <v>635</v>
      </c>
      <c r="Y23" s="506" t="str">
        <f>strCheckUnique(Z23:Z26)</f>
        <v/>
      </c>
      <c r="AA23" s="506"/>
    </row>
    <row r="24" spans="1:35" ht="189" customHeight="1">
      <c r="A24" s="1215"/>
      <c r="B24" s="1215"/>
      <c r="C24" s="1215"/>
      <c r="D24" s="1215"/>
      <c r="E24" s="1215"/>
      <c r="F24" s="1215"/>
      <c r="G24" s="960">
        <v>1</v>
      </c>
      <c r="H24" s="960"/>
      <c r="I24" s="1215"/>
      <c r="J24" s="1215"/>
      <c r="K24" s="968">
        <v>1</v>
      </c>
      <c r="L24" s="595" t="str">
        <f>mergeValue(A24) &amp;"."&amp; mergeValue(B24)&amp;"."&amp; mergeValue(C24)&amp;"."&amp; mergeValue(D24)&amp;"."&amp; mergeValue(F24)&amp;"."&amp; mergeValue(G24)</f>
        <v>1.1.1.1.1.1</v>
      </c>
      <c r="M24" s="1071"/>
      <c r="N24" s="588"/>
      <c r="O24" s="564"/>
      <c r="P24" s="564"/>
      <c r="Q24" s="1096"/>
      <c r="R24" s="1250"/>
      <c r="S24" s="1222" t="s">
        <v>84</v>
      </c>
      <c r="T24" s="1250"/>
      <c r="U24" s="1222" t="s">
        <v>85</v>
      </c>
      <c r="V24" s="580"/>
      <c r="W24" s="1232" t="s">
        <v>659</v>
      </c>
      <c r="X24" s="502" t="str">
        <f>strCheckDate(O25:V25)</f>
        <v/>
      </c>
      <c r="Y24" s="506"/>
      <c r="Z24" s="506" t="str">
        <f>IF(M24="","",M24 )</f>
        <v/>
      </c>
      <c r="AA24" s="506"/>
      <c r="AB24" s="506"/>
      <c r="AC24" s="506"/>
    </row>
    <row r="25" spans="1:35" ht="11.25" hidden="1">
      <c r="A25" s="1215"/>
      <c r="B25" s="1215"/>
      <c r="C25" s="1215"/>
      <c r="D25" s="1215"/>
      <c r="E25" s="1215"/>
      <c r="F25" s="1215"/>
      <c r="G25" s="960"/>
      <c r="H25" s="960"/>
      <c r="I25" s="1215"/>
      <c r="J25" s="1215"/>
      <c r="K25" s="968"/>
      <c r="L25" s="602"/>
      <c r="M25" s="648"/>
      <c r="N25" s="588"/>
      <c r="O25" s="564"/>
      <c r="P25" s="564"/>
      <c r="Q25" s="586" t="str">
        <f>R24 &amp; "-" &amp; T24</f>
        <v>-</v>
      </c>
      <c r="R25" s="1221"/>
      <c r="S25" s="1222"/>
      <c r="T25" s="1221"/>
      <c r="U25" s="1222"/>
      <c r="V25" s="580"/>
      <c r="W25" s="1233"/>
    </row>
    <row r="26" spans="1:35" s="477" customFormat="1" ht="15" customHeight="1">
      <c r="A26" s="1215"/>
      <c r="B26" s="1215"/>
      <c r="C26" s="1215"/>
      <c r="D26" s="1215"/>
      <c r="E26" s="1215"/>
      <c r="F26" s="1215"/>
      <c r="G26" s="962"/>
      <c r="H26" s="960"/>
      <c r="I26" s="1215"/>
      <c r="J26" s="1215"/>
      <c r="K26" s="967"/>
      <c r="L26" s="540"/>
      <c r="M26" s="558" t="s">
        <v>25</v>
      </c>
      <c r="N26" s="553"/>
      <c r="O26" s="547"/>
      <c r="P26" s="547"/>
      <c r="Q26" s="547"/>
      <c r="R26" s="575"/>
      <c r="S26" s="566"/>
      <c r="T26" s="565"/>
      <c r="U26" s="553"/>
      <c r="V26" s="562"/>
      <c r="W26" s="1234"/>
      <c r="X26" s="503"/>
      <c r="Y26" s="503"/>
      <c r="Z26" s="503"/>
      <c r="AA26" s="503"/>
      <c r="AB26" s="503"/>
      <c r="AC26" s="503"/>
      <c r="AD26" s="503"/>
      <c r="AE26" s="503"/>
      <c r="AF26" s="503"/>
      <c r="AG26" s="503"/>
      <c r="AH26" s="503"/>
    </row>
    <row r="27" spans="1:35" s="477" customFormat="1" ht="15" customHeight="1">
      <c r="A27" s="1215"/>
      <c r="B27" s="1215"/>
      <c r="C27" s="1215"/>
      <c r="D27" s="1215"/>
      <c r="E27" s="1215"/>
      <c r="F27" s="962"/>
      <c r="G27" s="962"/>
      <c r="H27" s="960"/>
      <c r="I27" s="1215"/>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15"/>
      <c r="B28" s="1215"/>
      <c r="C28" s="1215"/>
      <c r="D28" s="1215"/>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15"/>
      <c r="B29" s="1215"/>
      <c r="C29" s="1215"/>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15"/>
      <c r="B30" s="1215"/>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15"/>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8" t="s">
        <v>660</v>
      </c>
      <c r="N34" s="1208"/>
      <c r="O34" s="1208"/>
      <c r="P34" s="1208"/>
      <c r="Q34" s="1208"/>
      <c r="R34" s="1208"/>
      <c r="S34" s="1208"/>
      <c r="T34" s="1208"/>
      <c r="U34" s="1208"/>
      <c r="V34" s="1208"/>
      <c r="W34" s="1208"/>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9" t="s">
        <v>666</v>
      </c>
      <c r="M5" s="1229"/>
      <c r="N5" s="1229"/>
      <c r="O5" s="1229"/>
      <c r="P5" s="1229"/>
      <c r="Q5" s="1229"/>
      <c r="R5" s="1229"/>
      <c r="S5" s="1229"/>
      <c r="T5" s="1229"/>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71"/>
      <c r="V7" s="526"/>
      <c r="AC7" s="587"/>
      <c r="AD7" s="587"/>
      <c r="AE7" s="587"/>
      <c r="AF7" s="587"/>
      <c r="AG7" s="587"/>
    </row>
    <row r="8" spans="1:33" s="493" customFormat="1" ht="18.75">
      <c r="A8" s="507"/>
      <c r="B8" s="507"/>
      <c r="C8" s="507"/>
      <c r="D8" s="507"/>
      <c r="E8" s="507"/>
      <c r="F8" s="507"/>
      <c r="G8" s="507"/>
      <c r="H8" s="507"/>
      <c r="L8" s="501"/>
      <c r="M8" s="619" t="s">
        <v>596</v>
      </c>
      <c r="N8" s="668"/>
      <c r="O8" s="1264" t="str">
        <f>IF(datePr_ch="",IF(datePr="","",datePr),datePr_ch)</f>
        <v>28.11.2022</v>
      </c>
      <c r="P8" s="1265"/>
      <c r="Q8" s="1265"/>
      <c r="R8" s="1265"/>
      <c r="S8" s="1265"/>
      <c r="T8" s="1266"/>
      <c r="U8" s="669"/>
      <c r="V8" s="488"/>
      <c r="AC8" s="507"/>
      <c r="AD8" s="507"/>
      <c r="AE8" s="507"/>
      <c r="AF8" s="507"/>
      <c r="AG8" s="507"/>
    </row>
    <row r="9" spans="1:33" s="493" customFormat="1" ht="18.75">
      <c r="A9" s="507"/>
      <c r="B9" s="507"/>
      <c r="C9" s="507"/>
      <c r="D9" s="507"/>
      <c r="E9" s="507"/>
      <c r="F9" s="507"/>
      <c r="G9" s="507"/>
      <c r="H9" s="507"/>
      <c r="L9" s="554"/>
      <c r="M9" s="619" t="s">
        <v>595</v>
      </c>
      <c r="N9" s="668"/>
      <c r="O9" s="1264" t="str">
        <f>IF(numberPr_ch="",IF(numberPr="","",numberPr),numberPr_ch)</f>
        <v>102/34</v>
      </c>
      <c r="P9" s="1265"/>
      <c r="Q9" s="1265"/>
      <c r="R9" s="1265"/>
      <c r="S9" s="1265"/>
      <c r="T9" s="1266"/>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9"/>
      <c r="P12" s="1259"/>
      <c r="Q12" s="1259"/>
      <c r="R12" s="1259"/>
      <c r="S12" s="1259"/>
      <c r="T12" s="1259"/>
      <c r="U12" s="1259"/>
      <c r="V12" s="1259"/>
      <c r="W12" s="1259"/>
      <c r="X12" s="1259"/>
      <c r="Y12" s="1259"/>
      <c r="Z12" s="1259"/>
    </row>
    <row r="13" spans="1:33" ht="14.25" customHeight="1">
      <c r="J13" s="483"/>
      <c r="K13" s="483"/>
      <c r="L13" s="1242" t="s">
        <v>454</v>
      </c>
      <c r="M13" s="1242"/>
      <c r="N13" s="1242"/>
      <c r="O13" s="1242"/>
      <c r="P13" s="1242"/>
      <c r="Q13" s="1242"/>
      <c r="R13" s="1242"/>
      <c r="S13" s="1242"/>
      <c r="T13" s="1242"/>
      <c r="U13" s="1242"/>
      <c r="V13" s="1242"/>
      <c r="W13" s="1242"/>
      <c r="X13" s="1242"/>
      <c r="Y13" s="1242"/>
      <c r="Z13" s="1242"/>
      <c r="AA13" s="1242"/>
      <c r="AB13" s="1157" t="s">
        <v>455</v>
      </c>
    </row>
    <row r="14" spans="1:33" ht="14.25" customHeight="1">
      <c r="J14" s="483"/>
      <c r="K14" s="483"/>
      <c r="L14" s="1242" t="s">
        <v>92</v>
      </c>
      <c r="M14" s="1242" t="s">
        <v>639</v>
      </c>
      <c r="N14" s="580"/>
      <c r="O14" s="1157" t="s">
        <v>641</v>
      </c>
      <c r="P14" s="1157"/>
      <c r="Q14" s="1157"/>
      <c r="R14" s="1157"/>
      <c r="S14" s="1157"/>
      <c r="T14" s="1157"/>
      <c r="U14" s="1157"/>
      <c r="V14" s="1157"/>
      <c r="W14" s="1157"/>
      <c r="X14" s="1157"/>
      <c r="Y14" s="1157"/>
      <c r="Z14" s="1242" t="s">
        <v>341</v>
      </c>
      <c r="AA14" s="1258" t="s">
        <v>275</v>
      </c>
      <c r="AB14" s="1157"/>
    </row>
    <row r="15" spans="1:33" s="525" customFormat="1" ht="14.25" customHeight="1">
      <c r="A15" s="587"/>
      <c r="B15" s="587"/>
      <c r="C15" s="587"/>
      <c r="D15" s="587"/>
      <c r="E15" s="587"/>
      <c r="F15" s="587"/>
      <c r="G15" s="593"/>
      <c r="H15" s="593"/>
      <c r="I15" s="533"/>
      <c r="J15" s="531"/>
      <c r="K15" s="531"/>
      <c r="L15" s="1242"/>
      <c r="M15" s="1242"/>
      <c r="N15" s="580"/>
      <c r="O15" s="1273" t="s">
        <v>667</v>
      </c>
      <c r="P15" s="1273" t="s">
        <v>620</v>
      </c>
      <c r="Q15" s="1273" t="s">
        <v>621</v>
      </c>
      <c r="R15" s="1273" t="s">
        <v>271</v>
      </c>
      <c r="S15" s="1273"/>
      <c r="T15" s="1273" t="s">
        <v>271</v>
      </c>
      <c r="U15" s="1273"/>
      <c r="V15" s="654"/>
      <c r="W15" s="1272" t="s">
        <v>654</v>
      </c>
      <c r="X15" s="1272"/>
      <c r="Y15" s="1272"/>
      <c r="Z15" s="1242"/>
      <c r="AA15" s="1258"/>
      <c r="AB15" s="1157"/>
      <c r="AC15" s="587"/>
      <c r="AD15" s="587"/>
      <c r="AE15" s="587"/>
      <c r="AF15" s="587"/>
      <c r="AG15" s="587"/>
    </row>
    <row r="16" spans="1:33" ht="56.25" customHeight="1">
      <c r="J16" s="483"/>
      <c r="K16" s="483"/>
      <c r="L16" s="1242"/>
      <c r="M16" s="1242"/>
      <c r="N16" s="580"/>
      <c r="O16" s="1273"/>
      <c r="P16" s="1273"/>
      <c r="Q16" s="1273"/>
      <c r="R16" s="537" t="s">
        <v>622</v>
      </c>
      <c r="S16" s="537" t="s">
        <v>623</v>
      </c>
      <c r="T16" s="537" t="s">
        <v>624</v>
      </c>
      <c r="U16" s="537" t="s">
        <v>625</v>
      </c>
      <c r="V16" s="537"/>
      <c r="W16" s="538" t="s">
        <v>274</v>
      </c>
      <c r="X16" s="1269" t="s">
        <v>273</v>
      </c>
      <c r="Y16" s="1269"/>
      <c r="Z16" s="1242"/>
      <c r="AA16" s="1258"/>
      <c r="AB16" s="1157"/>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1">
        <f ca="1">OFFSET(X17,0,-1)+1</f>
        <v>11</v>
      </c>
      <c r="Y17" s="1231"/>
      <c r="Z17" s="489">
        <f ca="1">OFFSET(Z17,0,-2)+1</f>
        <v>12</v>
      </c>
      <c r="AB17" s="489">
        <f ca="1">OFFSET(AB17,0,-2)+1</f>
        <v>13</v>
      </c>
    </row>
    <row r="18" spans="1:33" ht="22.5">
      <c r="A18" s="1215">
        <v>1</v>
      </c>
      <c r="B18" s="1055"/>
      <c r="C18" s="1055"/>
      <c r="D18" s="1055"/>
      <c r="E18" s="1056"/>
      <c r="F18" s="1057"/>
      <c r="G18" s="1055"/>
      <c r="H18" s="1055"/>
      <c r="I18" s="1043"/>
      <c r="J18" s="1048"/>
      <c r="K18" s="1048"/>
      <c r="L18" s="595">
        <f>mergeValue(A18)</f>
        <v>1</v>
      </c>
      <c r="M18" s="643" t="s">
        <v>20</v>
      </c>
      <c r="N18" s="582"/>
      <c r="O18" s="1260"/>
      <c r="P18" s="1260"/>
      <c r="Q18" s="1260"/>
      <c r="R18" s="1260"/>
      <c r="S18" s="1260"/>
      <c r="T18" s="1260"/>
      <c r="U18" s="1260"/>
      <c r="V18" s="1260"/>
      <c r="W18" s="1260"/>
      <c r="X18" s="1260"/>
      <c r="Y18" s="1260"/>
      <c r="Z18" s="1260"/>
      <c r="AA18" s="1260"/>
      <c r="AB18" s="632" t="s">
        <v>476</v>
      </c>
    </row>
    <row r="19" spans="1:33" ht="22.5">
      <c r="A19" s="1215"/>
      <c r="B19" s="1215">
        <v>1</v>
      </c>
      <c r="C19" s="1055"/>
      <c r="D19" s="1055"/>
      <c r="E19" s="1057"/>
      <c r="F19" s="1057"/>
      <c r="G19" s="1055"/>
      <c r="H19" s="1055"/>
      <c r="I19" s="1050"/>
      <c r="J19" s="1045"/>
      <c r="K19" s="1044"/>
      <c r="L19" s="595" t="str">
        <f>mergeValue(A19) &amp;"."&amp; mergeValue(B19)</f>
        <v>1.1</v>
      </c>
      <c r="M19" s="548" t="s">
        <v>16</v>
      </c>
      <c r="N19" s="582"/>
      <c r="O19" s="1260"/>
      <c r="P19" s="1260"/>
      <c r="Q19" s="1260"/>
      <c r="R19" s="1260"/>
      <c r="S19" s="1260"/>
      <c r="T19" s="1260"/>
      <c r="U19" s="1260"/>
      <c r="V19" s="1260"/>
      <c r="W19" s="1260"/>
      <c r="X19" s="1260"/>
      <c r="Y19" s="1260"/>
      <c r="Z19" s="1260"/>
      <c r="AA19" s="1260"/>
      <c r="AB19" s="632" t="s">
        <v>477</v>
      </c>
    </row>
    <row r="20" spans="1:33" ht="22.5">
      <c r="A20" s="1215"/>
      <c r="B20" s="1215"/>
      <c r="C20" s="1215">
        <v>1</v>
      </c>
      <c r="D20" s="1055"/>
      <c r="E20" s="1057"/>
      <c r="F20" s="1057"/>
      <c r="G20" s="1055"/>
      <c r="H20" s="1055"/>
      <c r="I20" s="1050"/>
      <c r="J20" s="1045"/>
      <c r="K20" s="1044"/>
      <c r="L20" s="595" t="str">
        <f>mergeValue(A20) &amp;"."&amp; mergeValue(B20)&amp;"."&amp; mergeValue(C20)</f>
        <v>1.1.1</v>
      </c>
      <c r="M20" s="549" t="s">
        <v>7</v>
      </c>
      <c r="N20" s="582"/>
      <c r="O20" s="1260"/>
      <c r="P20" s="1260"/>
      <c r="Q20" s="1260"/>
      <c r="R20" s="1260"/>
      <c r="S20" s="1260"/>
      <c r="T20" s="1260"/>
      <c r="U20" s="1260"/>
      <c r="V20" s="1260"/>
      <c r="W20" s="1260"/>
      <c r="X20" s="1260"/>
      <c r="Y20" s="1260"/>
      <c r="Z20" s="1260"/>
      <c r="AA20" s="1260"/>
      <c r="AB20" s="632" t="s">
        <v>633</v>
      </c>
    </row>
    <row r="21" spans="1:33" ht="22.5">
      <c r="A21" s="1215"/>
      <c r="B21" s="1215"/>
      <c r="C21" s="1215"/>
      <c r="D21" s="1215">
        <v>1</v>
      </c>
      <c r="E21" s="1057"/>
      <c r="F21" s="1057"/>
      <c r="G21" s="1055"/>
      <c r="H21" s="1055"/>
      <c r="I21" s="1050"/>
      <c r="J21" s="1045"/>
      <c r="K21" s="1044"/>
      <c r="L21" s="595" t="str">
        <f>mergeValue(A21) &amp;"."&amp; mergeValue(B21)&amp;"."&amp; mergeValue(C21)&amp;"."&amp; mergeValue(D21)</f>
        <v>1.1.1.1</v>
      </c>
      <c r="M21" s="550" t="s">
        <v>22</v>
      </c>
      <c r="N21" s="582"/>
      <c r="O21" s="1260"/>
      <c r="P21" s="1260"/>
      <c r="Q21" s="1260"/>
      <c r="R21" s="1260"/>
      <c r="S21" s="1260"/>
      <c r="T21" s="1260"/>
      <c r="U21" s="1260"/>
      <c r="V21" s="1260"/>
      <c r="W21" s="1260"/>
      <c r="X21" s="1260"/>
      <c r="Y21" s="1260"/>
      <c r="Z21" s="1260"/>
      <c r="AA21" s="1260"/>
      <c r="AB21" s="632" t="s">
        <v>634</v>
      </c>
    </row>
    <row r="22" spans="1:33" ht="0.2" customHeight="1">
      <c r="A22" s="1215"/>
      <c r="B22" s="1215"/>
      <c r="C22" s="1215"/>
      <c r="D22" s="1215"/>
      <c r="E22" s="1215">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15"/>
      <c r="B23" s="1215"/>
      <c r="C23" s="1215"/>
      <c r="D23" s="1215"/>
      <c r="E23" s="1215"/>
      <c r="F23" s="1215">
        <v>1</v>
      </c>
      <c r="G23" s="1055"/>
      <c r="H23" s="1055"/>
      <c r="I23" s="1270"/>
      <c r="J23" s="1045"/>
      <c r="K23" s="1044"/>
      <c r="L23" s="595" t="str">
        <f>mergeValue(A23) &amp;"."&amp; mergeValue(B23)&amp;"."&amp; mergeValue(C23)&amp;"."&amp; mergeValue(D23)&amp;"."&amp; mergeValue(F23)</f>
        <v>1.1.1.1.1</v>
      </c>
      <c r="M23" s="557" t="s">
        <v>10</v>
      </c>
      <c r="N23" s="583"/>
      <c r="O23" s="1218"/>
      <c r="P23" s="1219"/>
      <c r="Q23" s="1219"/>
      <c r="R23" s="1219"/>
      <c r="S23" s="1219"/>
      <c r="T23" s="1219"/>
      <c r="U23" s="1219"/>
      <c r="V23" s="1219"/>
      <c r="W23" s="1219"/>
      <c r="X23" s="1219"/>
      <c r="Y23" s="1219"/>
      <c r="Z23" s="1219"/>
      <c r="AA23" s="1220"/>
      <c r="AB23" s="632" t="s">
        <v>635</v>
      </c>
      <c r="AD23" s="506" t="str">
        <f>strCheckUnique(AE23:AE28)</f>
        <v/>
      </c>
      <c r="AF23" s="506"/>
    </row>
    <row r="24" spans="1:33" ht="135">
      <c r="A24" s="1215"/>
      <c r="B24" s="1215"/>
      <c r="C24" s="1215"/>
      <c r="D24" s="1215"/>
      <c r="E24" s="1215"/>
      <c r="F24" s="1215"/>
      <c r="G24" s="1215">
        <v>1</v>
      </c>
      <c r="H24" s="1055"/>
      <c r="I24" s="1270"/>
      <c r="J24" s="1271"/>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50"/>
      <c r="X24" s="1222" t="s">
        <v>84</v>
      </c>
      <c r="Y24" s="1250"/>
      <c r="Z24" s="1222"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15"/>
      <c r="B25" s="1215"/>
      <c r="C25" s="1215"/>
      <c r="D25" s="1215"/>
      <c r="E25" s="1215"/>
      <c r="F25" s="1215"/>
      <c r="G25" s="1215"/>
      <c r="H25" s="1055">
        <v>1</v>
      </c>
      <c r="I25" s="1270"/>
      <c r="J25" s="1271"/>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0"/>
      <c r="X25" s="1222"/>
      <c r="Y25" s="1250"/>
      <c r="Z25" s="1222"/>
      <c r="AA25" s="672"/>
      <c r="AB25" s="1232" t="s">
        <v>669</v>
      </c>
      <c r="AC25" s="502" t="str">
        <f>strCheckDate(O25:AA25)</f>
        <v/>
      </c>
      <c r="AF25" s="506"/>
    </row>
    <row r="26" spans="1:33" ht="14.25" hidden="1" customHeight="1">
      <c r="A26" s="1215"/>
      <c r="B26" s="1215"/>
      <c r="C26" s="1215"/>
      <c r="D26" s="1215"/>
      <c r="E26" s="1215"/>
      <c r="F26" s="1215"/>
      <c r="G26" s="1215"/>
      <c r="H26" s="1055"/>
      <c r="I26" s="1270"/>
      <c r="J26" s="1271"/>
      <c r="K26" s="1051"/>
      <c r="L26" s="602"/>
      <c r="M26" s="648"/>
      <c r="N26" s="648"/>
      <c r="O26" s="564"/>
      <c r="P26" s="495"/>
      <c r="Q26" s="495"/>
      <c r="R26" s="495"/>
      <c r="S26" s="495"/>
      <c r="T26" s="495"/>
      <c r="U26" s="561"/>
      <c r="V26" s="586"/>
      <c r="W26" s="1221"/>
      <c r="X26" s="1222"/>
      <c r="Y26" s="1221"/>
      <c r="Z26" s="1222"/>
      <c r="AA26" s="539"/>
      <c r="AB26" s="1233"/>
      <c r="AF26" s="506">
        <f ca="1">OFFSET(AF26,-1,0)</f>
        <v>0</v>
      </c>
    </row>
    <row r="27" spans="1:33" s="477" customFormat="1" ht="15" customHeight="1">
      <c r="A27" s="1215"/>
      <c r="B27" s="1215"/>
      <c r="C27" s="1215"/>
      <c r="D27" s="1215"/>
      <c r="E27" s="1215"/>
      <c r="F27" s="1215"/>
      <c r="G27" s="1215"/>
      <c r="H27" s="1055"/>
      <c r="I27" s="1270"/>
      <c r="J27" s="1271"/>
      <c r="K27" s="1052"/>
      <c r="L27" s="540"/>
      <c r="M27" s="559" t="s">
        <v>41</v>
      </c>
      <c r="N27" s="553"/>
      <c r="O27" s="547"/>
      <c r="P27" s="547"/>
      <c r="Q27" s="547"/>
      <c r="R27" s="547"/>
      <c r="S27" s="547"/>
      <c r="T27" s="547"/>
      <c r="U27" s="547"/>
      <c r="V27" s="547"/>
      <c r="W27" s="565"/>
      <c r="X27" s="566"/>
      <c r="Y27" s="565"/>
      <c r="Z27" s="553"/>
      <c r="AA27" s="562"/>
      <c r="AB27" s="1234"/>
      <c r="AC27" s="503"/>
      <c r="AD27" s="503"/>
      <c r="AE27" s="503"/>
      <c r="AF27" s="503"/>
      <c r="AG27" s="503"/>
    </row>
    <row r="28" spans="1:33" s="477" customFormat="1" ht="15" customHeight="1">
      <c r="A28" s="1215"/>
      <c r="B28" s="1215"/>
      <c r="C28" s="1215"/>
      <c r="D28" s="1215"/>
      <c r="E28" s="1215"/>
      <c r="F28" s="1215"/>
      <c r="G28" s="1055"/>
      <c r="H28" s="1055"/>
      <c r="I28" s="1270"/>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15"/>
      <c r="B29" s="1215"/>
      <c r="C29" s="1215"/>
      <c r="D29" s="1215"/>
      <c r="E29" s="1215"/>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15"/>
      <c r="B30" s="1215"/>
      <c r="C30" s="1215"/>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15"/>
      <c r="B31" s="1215"/>
      <c r="C31" s="1215"/>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15"/>
      <c r="B32" s="1215"/>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15"/>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8" t="s">
        <v>672</v>
      </c>
      <c r="N36" s="1208"/>
      <c r="O36" s="1208"/>
      <c r="P36" s="1208"/>
      <c r="Q36" s="1208"/>
      <c r="R36" s="1208"/>
      <c r="S36" s="1208"/>
      <c r="T36" s="1208"/>
      <c r="U36" s="1208"/>
      <c r="V36" s="1208"/>
      <c r="W36" s="1208"/>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338"/>
      <c r="G15" s="149" t="s">
        <v>403</v>
      </c>
      <c r="H15" s="339"/>
      <c r="I15" s="340"/>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9" t="s">
        <v>674</v>
      </c>
      <c r="M5" s="1229"/>
      <c r="N5" s="1229"/>
      <c r="O5" s="1229"/>
      <c r="P5" s="1229"/>
      <c r="Q5" s="1229"/>
      <c r="R5" s="1229"/>
      <c r="S5" s="1229"/>
      <c r="T5" s="1229"/>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35" t="str">
        <f>IF(NameOrPr_ch="",IF(NameOrPr="","",NameOrPr),NameOrPr_ch)</f>
        <v>Министерство тарифного регулирования и энергетики Челябинской области</v>
      </c>
      <c r="O7" s="1235"/>
      <c r="P7" s="1235"/>
      <c r="Q7" s="1235"/>
      <c r="R7" s="1235"/>
      <c r="S7" s="1235"/>
      <c r="T7" s="1235"/>
      <c r="U7" s="671"/>
      <c r="AH7" s="587"/>
      <c r="AI7" s="587"/>
      <c r="AJ7" s="587"/>
      <c r="AK7" s="587"/>
    </row>
    <row r="8" spans="1:37" s="493" customFormat="1" ht="18.75">
      <c r="A8" s="507"/>
      <c r="B8" s="507"/>
      <c r="C8" s="507"/>
      <c r="D8" s="507"/>
      <c r="E8" s="507"/>
      <c r="F8" s="507"/>
      <c r="G8" s="507"/>
      <c r="H8" s="507"/>
      <c r="L8" s="501"/>
      <c r="M8" s="674" t="s">
        <v>596</v>
      </c>
      <c r="N8" s="1235" t="str">
        <f>IF(datePr_ch="",IF(datePr="","",datePr),datePr_ch)</f>
        <v>28.11.2022</v>
      </c>
      <c r="O8" s="1235"/>
      <c r="P8" s="1235"/>
      <c r="Q8" s="1235"/>
      <c r="R8" s="1235"/>
      <c r="S8" s="1235"/>
      <c r="T8" s="1235"/>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35" t="str">
        <f>IF(numberPr_ch="",IF(numberPr="","",numberPr),numberPr_ch)</f>
        <v>102/34</v>
      </c>
      <c r="O9" s="1235"/>
      <c r="P9" s="1235"/>
      <c r="Q9" s="1235"/>
      <c r="R9" s="1235"/>
      <c r="S9" s="1235"/>
      <c r="T9" s="1235"/>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35" t="str">
        <f>IF(IstPub_ch="",IF(IstPub="","",IstPub),IstPub_ch)</f>
        <v>Официальный сайт Министерства тарифного регулирования и энергетики Челябинской области</v>
      </c>
      <c r="O10" s="1235"/>
      <c r="P10" s="1235"/>
      <c r="Q10" s="1235"/>
      <c r="R10" s="1235"/>
      <c r="S10" s="1235"/>
      <c r="T10" s="1235"/>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0"/>
      <c r="M12" s="1230"/>
      <c r="N12" s="568"/>
      <c r="O12" s="1268"/>
      <c r="P12" s="1268"/>
      <c r="Q12" s="1268"/>
      <c r="R12" s="1268"/>
      <c r="S12" s="1268"/>
      <c r="T12" s="1268"/>
      <c r="U12" s="488"/>
      <c r="AE12" s="505" t="s">
        <v>373</v>
      </c>
      <c r="AH12" s="507"/>
      <c r="AI12" s="507"/>
      <c r="AJ12" s="507"/>
      <c r="AK12" s="507"/>
    </row>
    <row r="13" spans="1:37">
      <c r="J13" s="483"/>
      <c r="K13" s="483"/>
      <c r="L13" s="479"/>
      <c r="M13" s="479"/>
      <c r="N13" s="479"/>
      <c r="O13" s="1259"/>
      <c r="P13" s="1259"/>
      <c r="Q13" s="1259"/>
      <c r="R13" s="1259"/>
      <c r="S13" s="1259"/>
      <c r="T13" s="1259"/>
      <c r="U13" s="601"/>
      <c r="Z13" s="1259"/>
      <c r="AA13" s="1259"/>
      <c r="AB13" s="1259"/>
      <c r="AC13" s="1259"/>
      <c r="AD13" s="1259"/>
      <c r="AE13" s="1259"/>
    </row>
    <row r="14" spans="1:37">
      <c r="J14" s="483"/>
      <c r="K14" s="483"/>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3"/>
      <c r="K15" s="483"/>
      <c r="L15" s="1242" t="s">
        <v>92</v>
      </c>
      <c r="M15" s="1242" t="s">
        <v>676</v>
      </c>
      <c r="N15" s="1281" t="s">
        <v>628</v>
      </c>
      <c r="O15" s="1281"/>
      <c r="P15" s="1281"/>
      <c r="Q15" s="1281"/>
      <c r="R15" s="1281" t="s">
        <v>629</v>
      </c>
      <c r="S15" s="1281"/>
      <c r="T15" s="1281"/>
      <c r="U15" s="1281"/>
      <c r="V15" s="1281" t="s">
        <v>630</v>
      </c>
      <c r="W15" s="1281"/>
      <c r="X15" s="1281"/>
      <c r="Y15" s="1281"/>
      <c r="Z15" s="1242" t="s">
        <v>641</v>
      </c>
      <c r="AA15" s="1242"/>
      <c r="AB15" s="1242"/>
      <c r="AC15" s="1242"/>
      <c r="AD15" s="1242"/>
      <c r="AE15" s="1242" t="s">
        <v>341</v>
      </c>
      <c r="AF15" s="1258" t="s">
        <v>275</v>
      </c>
      <c r="AG15" s="1157"/>
    </row>
    <row r="16" spans="1:37" s="525" customFormat="1" ht="27.75" customHeight="1">
      <c r="A16" s="587"/>
      <c r="B16" s="587"/>
      <c r="C16" s="587"/>
      <c r="D16" s="587"/>
      <c r="E16" s="587"/>
      <c r="F16" s="587"/>
      <c r="G16" s="593"/>
      <c r="H16" s="593"/>
      <c r="I16" s="533"/>
      <c r="J16" s="531"/>
      <c r="K16" s="531"/>
      <c r="L16" s="1242"/>
      <c r="M16" s="1242"/>
      <c r="N16" s="1281"/>
      <c r="O16" s="1281"/>
      <c r="P16" s="1281"/>
      <c r="Q16" s="1281"/>
      <c r="R16" s="1281"/>
      <c r="S16" s="1281"/>
      <c r="T16" s="1281"/>
      <c r="U16" s="1281"/>
      <c r="V16" s="1281"/>
      <c r="W16" s="1281"/>
      <c r="X16" s="1281"/>
      <c r="Y16" s="1281"/>
      <c r="Z16" s="1157" t="s">
        <v>679</v>
      </c>
      <c r="AA16" s="1157"/>
      <c r="AB16" s="1157" t="s">
        <v>654</v>
      </c>
      <c r="AC16" s="1157"/>
      <c r="AD16" s="1157"/>
      <c r="AE16" s="1242"/>
      <c r="AF16" s="1258"/>
      <c r="AG16" s="1157"/>
      <c r="AH16" s="587"/>
      <c r="AI16" s="587"/>
      <c r="AJ16" s="587"/>
      <c r="AK16" s="587"/>
    </row>
    <row r="17" spans="1:37" ht="14.25" customHeight="1">
      <c r="J17" s="483"/>
      <c r="K17" s="483"/>
      <c r="L17" s="1242"/>
      <c r="M17" s="1242"/>
      <c r="N17" s="1281"/>
      <c r="O17" s="1281"/>
      <c r="P17" s="1281"/>
      <c r="Q17" s="1281"/>
      <c r="R17" s="1281"/>
      <c r="S17" s="1281"/>
      <c r="T17" s="1281"/>
      <c r="U17" s="1281"/>
      <c r="V17" s="1281"/>
      <c r="W17" s="1281"/>
      <c r="X17" s="1281"/>
      <c r="Y17" s="1281"/>
      <c r="Z17" s="536" t="s">
        <v>677</v>
      </c>
      <c r="AA17" s="536" t="s">
        <v>678</v>
      </c>
      <c r="AB17" s="538" t="s">
        <v>274</v>
      </c>
      <c r="AC17" s="1269" t="s">
        <v>273</v>
      </c>
      <c r="AD17" s="1269"/>
      <c r="AE17" s="1242"/>
      <c r="AF17" s="1258"/>
      <c r="AG17" s="1157"/>
    </row>
    <row r="18" spans="1:37">
      <c r="J18" s="483"/>
      <c r="K18" s="491">
        <v>1</v>
      </c>
      <c r="L18" s="480" t="s">
        <v>93</v>
      </c>
      <c r="M18" s="480" t="s">
        <v>49</v>
      </c>
      <c r="N18" s="1274">
        <f ca="1">OFFSET(N18,0,-1)+1</f>
        <v>3</v>
      </c>
      <c r="O18" s="1274"/>
      <c r="P18" s="1274"/>
      <c r="Q18" s="1274"/>
      <c r="R18" s="1274">
        <f ca="1">OFFSET(N18,0,0)+1</f>
        <v>4</v>
      </c>
      <c r="S18" s="1274"/>
      <c r="T18" s="1274"/>
      <c r="U18" s="1274"/>
      <c r="V18" s="676"/>
      <c r="W18" s="676"/>
      <c r="X18" s="676"/>
      <c r="Y18" s="677">
        <f ca="1">OFFSET(R18,0,0)+1</f>
        <v>5</v>
      </c>
      <c r="Z18" s="489">
        <f ca="1">OFFSET(Z18,0,-1)+1</f>
        <v>6</v>
      </c>
      <c r="AA18" s="489">
        <f ca="1">OFFSET(AA18,0,-1)+1</f>
        <v>7</v>
      </c>
      <c r="AB18" s="489">
        <f ca="1">OFFSET(AB18,0,-1)+1</f>
        <v>8</v>
      </c>
      <c r="AC18" s="1274">
        <f ca="1">OFFSET(AC18,0,-1)+1</f>
        <v>9</v>
      </c>
      <c r="AD18" s="1274"/>
      <c r="AE18" s="489">
        <f ca="1">OFFSET(AE18,0,-2)+1</f>
        <v>10</v>
      </c>
      <c r="AF18" s="525"/>
      <c r="AG18" s="489">
        <f ca="1">OFFSET(AG18,0,-2)+1</f>
        <v>11</v>
      </c>
    </row>
    <row r="19" spans="1:37" ht="22.5">
      <c r="A19" s="1215">
        <v>1</v>
      </c>
      <c r="B19" s="1017"/>
      <c r="C19" s="1017"/>
      <c r="D19" s="1017"/>
      <c r="E19" s="1017"/>
      <c r="F19" s="1010"/>
      <c r="G19" s="1016"/>
      <c r="H19" s="1016"/>
      <c r="I19" s="998"/>
      <c r="J19" s="997"/>
      <c r="K19" s="997"/>
      <c r="L19" s="595">
        <f>mergeValue(A19)</f>
        <v>1</v>
      </c>
      <c r="M19" s="643" t="s">
        <v>20</v>
      </c>
      <c r="N19" s="1275"/>
      <c r="O19" s="1275"/>
      <c r="P19" s="1275"/>
      <c r="Q19" s="1275"/>
      <c r="R19" s="1275"/>
      <c r="S19" s="1275"/>
      <c r="T19" s="1275"/>
      <c r="U19" s="1275"/>
      <c r="V19" s="1275"/>
      <c r="W19" s="1275"/>
      <c r="X19" s="1275"/>
      <c r="Y19" s="1275"/>
      <c r="Z19" s="1275"/>
      <c r="AA19" s="1275"/>
      <c r="AB19" s="1275"/>
      <c r="AC19" s="1275"/>
      <c r="AD19" s="1275"/>
      <c r="AE19" s="1275"/>
      <c r="AF19" s="1275"/>
      <c r="AG19" s="583" t="s">
        <v>476</v>
      </c>
    </row>
    <row r="20" spans="1:37" ht="22.5">
      <c r="A20" s="1215"/>
      <c r="B20" s="1215">
        <v>1</v>
      </c>
      <c r="C20" s="1017"/>
      <c r="D20" s="1017"/>
      <c r="E20" s="1017"/>
      <c r="F20" s="1010"/>
      <c r="G20" s="1019"/>
      <c r="H20" s="1020"/>
      <c r="I20" s="999"/>
      <c r="J20" s="994"/>
      <c r="K20" s="992"/>
      <c r="L20" s="595" t="str">
        <f>mergeValue(A20) &amp;"."&amp; mergeValue(B20)</f>
        <v>1.1</v>
      </c>
      <c r="M20" s="548" t="s">
        <v>16</v>
      </c>
      <c r="N20" s="1276"/>
      <c r="O20" s="1276"/>
      <c r="P20" s="1276"/>
      <c r="Q20" s="1276"/>
      <c r="R20" s="1276"/>
      <c r="S20" s="1276"/>
      <c r="T20" s="1276"/>
      <c r="U20" s="1276"/>
      <c r="V20" s="1276"/>
      <c r="W20" s="1276"/>
      <c r="X20" s="1276"/>
      <c r="Y20" s="1276"/>
      <c r="Z20" s="1276"/>
      <c r="AA20" s="1276"/>
      <c r="AB20" s="1276"/>
      <c r="AC20" s="1276"/>
      <c r="AD20" s="1276"/>
      <c r="AE20" s="1276"/>
      <c r="AF20" s="1276"/>
      <c r="AG20" s="583" t="s">
        <v>477</v>
      </c>
    </row>
    <row r="21" spans="1:37" ht="22.5">
      <c r="A21" s="1215"/>
      <c r="B21" s="1215"/>
      <c r="C21" s="1215">
        <v>1</v>
      </c>
      <c r="D21" s="1017"/>
      <c r="E21" s="1017"/>
      <c r="F21" s="1010"/>
      <c r="G21" s="1019"/>
      <c r="H21" s="1020"/>
      <c r="I21" s="999"/>
      <c r="J21" s="994"/>
      <c r="K21" s="992"/>
      <c r="L21" s="595" t="str">
        <f>mergeValue(A21) &amp;"."&amp; mergeValue(B21)&amp;"."&amp; mergeValue(C21)</f>
        <v>1.1.1</v>
      </c>
      <c r="M21" s="549" t="s">
        <v>7</v>
      </c>
      <c r="N21" s="1276"/>
      <c r="O21" s="1276"/>
      <c r="P21" s="1276"/>
      <c r="Q21" s="1276"/>
      <c r="R21" s="1276"/>
      <c r="S21" s="1276"/>
      <c r="T21" s="1276"/>
      <c r="U21" s="1276"/>
      <c r="V21" s="1276"/>
      <c r="W21" s="1276"/>
      <c r="X21" s="1276"/>
      <c r="Y21" s="1276"/>
      <c r="Z21" s="1276"/>
      <c r="AA21" s="1276"/>
      <c r="AB21" s="1276"/>
      <c r="AC21" s="1276"/>
      <c r="AD21" s="1276"/>
      <c r="AE21" s="1276"/>
      <c r="AF21" s="1276"/>
      <c r="AG21" s="583" t="s">
        <v>633</v>
      </c>
    </row>
    <row r="22" spans="1:37" ht="15" customHeight="1">
      <c r="A22" s="1215"/>
      <c r="B22" s="1215"/>
      <c r="C22" s="1215"/>
      <c r="D22" s="1215">
        <v>1</v>
      </c>
      <c r="E22" s="1017"/>
      <c r="F22" s="1010"/>
      <c r="G22" s="1019"/>
      <c r="H22" s="1020"/>
      <c r="I22" s="999"/>
      <c r="J22" s="994"/>
      <c r="K22" s="992"/>
      <c r="L22" s="595" t="str">
        <f>mergeValue(A22) &amp;"."&amp; mergeValue(B22)&amp;"."&amp; mergeValue(C22)&amp;"."&amp; mergeValue(D22)</f>
        <v>1.1.1.1</v>
      </c>
      <c r="M22" s="550" t="s">
        <v>22</v>
      </c>
      <c r="N22" s="1276"/>
      <c r="O22" s="1276"/>
      <c r="P22" s="1276"/>
      <c r="Q22" s="1276"/>
      <c r="R22" s="1276"/>
      <c r="S22" s="1276"/>
      <c r="T22" s="1276"/>
      <c r="U22" s="1276"/>
      <c r="V22" s="1276"/>
      <c r="W22" s="1276"/>
      <c r="X22" s="1276"/>
      <c r="Y22" s="1276"/>
      <c r="Z22" s="1276"/>
      <c r="AA22" s="1276"/>
      <c r="AB22" s="1276"/>
      <c r="AC22" s="1276"/>
      <c r="AD22" s="1276"/>
      <c r="AE22" s="1276"/>
      <c r="AF22" s="1276"/>
      <c r="AG22" s="583" t="s">
        <v>680</v>
      </c>
    </row>
    <row r="23" spans="1:37" ht="20.100000000000001" customHeight="1">
      <c r="A23" s="1215"/>
      <c r="B23" s="1215"/>
      <c r="C23" s="1215"/>
      <c r="D23" s="1215"/>
      <c r="E23" s="1215">
        <v>1</v>
      </c>
      <c r="F23" s="1010"/>
      <c r="G23" s="1019"/>
      <c r="H23" s="1020"/>
      <c r="I23" s="1021"/>
      <c r="J23" s="1011"/>
      <c r="K23" s="1156"/>
      <c r="L23" s="1279" t="str">
        <f>mergeValue(A23) &amp;"."&amp; mergeValue(B23)&amp;"."&amp; mergeValue(C23)&amp;"."&amp; mergeValue(D23)&amp;"."&amp; mergeValue(E23)</f>
        <v>1.1.1.1.1</v>
      </c>
      <c r="M23" s="1280"/>
      <c r="N23" s="1222" t="s">
        <v>85</v>
      </c>
      <c r="O23" s="1287"/>
      <c r="P23" s="1285">
        <v>1</v>
      </c>
      <c r="Q23" s="1277"/>
      <c r="R23" s="1222" t="s">
        <v>85</v>
      </c>
      <c r="S23" s="1287"/>
      <c r="T23" s="1285">
        <v>1</v>
      </c>
      <c r="U23" s="1277"/>
      <c r="V23" s="1222" t="s">
        <v>85</v>
      </c>
      <c r="W23" s="563"/>
      <c r="X23" s="541">
        <v>1</v>
      </c>
      <c r="Y23" s="1098"/>
      <c r="Z23" s="673"/>
      <c r="AA23" s="673"/>
      <c r="AB23" s="1250"/>
      <c r="AC23" s="1222" t="s">
        <v>84</v>
      </c>
      <c r="AD23" s="1250"/>
      <c r="AE23" s="1222" t="s">
        <v>85</v>
      </c>
      <c r="AF23" s="580"/>
      <c r="AG23" s="1282" t="s">
        <v>681</v>
      </c>
      <c r="AH23" s="502" t="str">
        <f>strCheckDate(Z24:AF24)</f>
        <v/>
      </c>
      <c r="AI23" s="506" t="str">
        <f>IF(AND(COUNTIF(AJ18:AJ27,AJ23)&gt;1,AJ23&lt;&gt;""),"ErrUnique:HasDoubleConn","")</f>
        <v/>
      </c>
      <c r="AJ23" s="506"/>
      <c r="AK23" s="506"/>
    </row>
    <row r="24" spans="1:37" ht="20.100000000000001" customHeight="1">
      <c r="A24" s="1215"/>
      <c r="B24" s="1215"/>
      <c r="C24" s="1215"/>
      <c r="D24" s="1215"/>
      <c r="E24" s="1215"/>
      <c r="F24" s="1010"/>
      <c r="G24" s="1019"/>
      <c r="H24" s="1020"/>
      <c r="I24" s="1021"/>
      <c r="J24" s="1011"/>
      <c r="K24" s="1156"/>
      <c r="L24" s="1279"/>
      <c r="M24" s="1280"/>
      <c r="N24" s="1222"/>
      <c r="O24" s="1287"/>
      <c r="P24" s="1285"/>
      <c r="Q24" s="1286"/>
      <c r="R24" s="1222"/>
      <c r="S24" s="1287"/>
      <c r="T24" s="1285"/>
      <c r="U24" s="1278"/>
      <c r="V24" s="1222"/>
      <c r="W24" s="603"/>
      <c r="X24" s="567"/>
      <c r="Y24" s="567"/>
      <c r="Z24" s="574"/>
      <c r="AA24" s="605" t="str">
        <f>AB23 &amp; "-" &amp; AD23</f>
        <v>-</v>
      </c>
      <c r="AB24" s="1221"/>
      <c r="AC24" s="1222"/>
      <c r="AD24" s="1221"/>
      <c r="AE24" s="1222"/>
      <c r="AF24" s="675"/>
      <c r="AG24" s="1283"/>
      <c r="AI24" s="506"/>
      <c r="AJ24" s="506"/>
      <c r="AK24" s="506"/>
    </row>
    <row r="25" spans="1:37" ht="20.100000000000001" customHeight="1">
      <c r="A25" s="1215"/>
      <c r="B25" s="1215"/>
      <c r="C25" s="1215"/>
      <c r="D25" s="1215"/>
      <c r="E25" s="1215"/>
      <c r="F25" s="1010"/>
      <c r="G25" s="1019"/>
      <c r="H25" s="1020"/>
      <c r="I25" s="1021"/>
      <c r="J25" s="1011"/>
      <c r="K25" s="1156"/>
      <c r="L25" s="1279"/>
      <c r="M25" s="1280"/>
      <c r="N25" s="1222"/>
      <c r="O25" s="1287"/>
      <c r="P25" s="1285"/>
      <c r="Q25" s="1278"/>
      <c r="R25" s="1222"/>
      <c r="S25" s="604"/>
      <c r="T25" s="560"/>
      <c r="U25" s="567"/>
      <c r="V25" s="573"/>
      <c r="W25" s="573"/>
      <c r="X25" s="573"/>
      <c r="Y25" s="573"/>
      <c r="Z25" s="574"/>
      <c r="AA25" s="574"/>
      <c r="AB25" s="575"/>
      <c r="AC25" s="566"/>
      <c r="AD25" s="566"/>
      <c r="AE25" s="575"/>
      <c r="AF25" s="566"/>
      <c r="AG25" s="1283"/>
      <c r="AI25" s="506"/>
      <c r="AJ25" s="506"/>
      <c r="AK25" s="506"/>
    </row>
    <row r="26" spans="1:37" ht="20.100000000000001" customHeight="1">
      <c r="A26" s="1215"/>
      <c r="B26" s="1215"/>
      <c r="C26" s="1215"/>
      <c r="D26" s="1215"/>
      <c r="E26" s="1215"/>
      <c r="F26" s="1010"/>
      <c r="G26" s="1019"/>
      <c r="H26" s="1020"/>
      <c r="I26" s="1021"/>
      <c r="J26" s="1011"/>
      <c r="K26" s="1156"/>
      <c r="L26" s="1279"/>
      <c r="M26" s="1280"/>
      <c r="N26" s="1222"/>
      <c r="O26" s="576"/>
      <c r="P26" s="578"/>
      <c r="Q26" s="577"/>
      <c r="R26" s="573"/>
      <c r="S26" s="573"/>
      <c r="T26" s="573"/>
      <c r="U26" s="573"/>
      <c r="V26" s="573"/>
      <c r="W26" s="573"/>
      <c r="X26" s="573"/>
      <c r="Y26" s="573"/>
      <c r="Z26" s="574"/>
      <c r="AA26" s="574"/>
      <c r="AB26" s="575"/>
      <c r="AC26" s="566"/>
      <c r="AD26" s="566"/>
      <c r="AE26" s="575"/>
      <c r="AF26" s="566"/>
      <c r="AG26" s="1283"/>
      <c r="AI26" s="506"/>
      <c r="AJ26" s="506"/>
      <c r="AK26" s="506"/>
    </row>
    <row r="27" spans="1:37" s="477" customFormat="1" ht="15" customHeight="1">
      <c r="A27" s="1215"/>
      <c r="B27" s="1215"/>
      <c r="C27" s="1215"/>
      <c r="D27" s="1215"/>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84"/>
      <c r="AH27" s="503"/>
      <c r="AI27" s="503"/>
      <c r="AJ27" s="213"/>
      <c r="AK27" s="213"/>
    </row>
    <row r="28" spans="1:37" s="477" customFormat="1" ht="15" customHeight="1">
      <c r="A28" s="1215"/>
      <c r="B28" s="1215"/>
      <c r="C28" s="1215"/>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15"/>
      <c r="B29" s="1215"/>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15"/>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8" t="s">
        <v>682</v>
      </c>
      <c r="N33" s="1208"/>
      <c r="O33" s="1208"/>
      <c r="P33" s="1208"/>
      <c r="Q33" s="1208"/>
      <c r="R33" s="1208"/>
      <c r="S33" s="1208"/>
      <c r="T33" s="1208"/>
      <c r="U33" s="1208"/>
      <c r="V33" s="1208"/>
      <c r="W33" s="1208"/>
      <c r="X33" s="1208"/>
      <c r="Y33" s="1208"/>
      <c r="Z33" s="1208"/>
      <c r="AA33" s="1208"/>
      <c r="AB33" s="1208"/>
      <c r="AC33" s="1208"/>
      <c r="AD33" s="1208"/>
      <c r="AE33" s="1208"/>
      <c r="AF33" s="1208"/>
      <c r="AG33" s="1208"/>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41" t="str">
        <f>"Код отчёта: " &amp; GetCode()</f>
        <v>Код отчёта: FAS.JKH.OPEN.INFO.PRICE.WARM</v>
      </c>
      <c r="C2" s="1141"/>
      <c r="D2" s="1141"/>
      <c r="E2" s="1141"/>
      <c r="F2" s="1141"/>
      <c r="G2" s="1141"/>
      <c r="Q2" s="231"/>
      <c r="R2" s="231"/>
      <c r="S2" s="231"/>
      <c r="T2" s="231"/>
      <c r="U2" s="231"/>
      <c r="V2" s="231"/>
      <c r="W2" s="231"/>
    </row>
    <row r="3" spans="1:27" ht="18" customHeight="1">
      <c r="B3" s="1142" t="str">
        <f>"Версия " &amp; GetVersion()</f>
        <v>Версия 1.0.2</v>
      </c>
      <c r="C3" s="1142"/>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5" t="s">
        <v>769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3" t="s">
        <v>589</v>
      </c>
      <c r="F7" s="1143"/>
      <c r="G7" s="1143"/>
      <c r="H7" s="1143"/>
      <c r="I7" s="1143"/>
      <c r="J7" s="1143"/>
      <c r="K7" s="1143"/>
      <c r="L7" s="1143"/>
      <c r="M7" s="1143"/>
      <c r="N7" s="1143"/>
      <c r="O7" s="1143"/>
      <c r="P7" s="1143"/>
      <c r="Q7" s="1143"/>
      <c r="R7" s="1143"/>
      <c r="S7" s="1143"/>
      <c r="T7" s="1143"/>
      <c r="U7" s="1143"/>
      <c r="V7" s="1143"/>
      <c r="W7" s="1143"/>
      <c r="X7" s="1143"/>
      <c r="Y7" s="59"/>
    </row>
    <row r="8" spans="1:27" ht="15" customHeight="1">
      <c r="A8" s="43"/>
      <c r="B8" s="78"/>
      <c r="C8" s="77"/>
      <c r="D8" s="60"/>
      <c r="E8" s="1143"/>
      <c r="F8" s="1143"/>
      <c r="G8" s="1143"/>
      <c r="H8" s="1143"/>
      <c r="I8" s="1143"/>
      <c r="J8" s="1143"/>
      <c r="K8" s="1143"/>
      <c r="L8" s="1143"/>
      <c r="M8" s="1143"/>
      <c r="N8" s="1143"/>
      <c r="O8" s="1143"/>
      <c r="P8" s="1143"/>
      <c r="Q8" s="1143"/>
      <c r="R8" s="1143"/>
      <c r="S8" s="1143"/>
      <c r="T8" s="1143"/>
      <c r="U8" s="1143"/>
      <c r="V8" s="1143"/>
      <c r="W8" s="1143"/>
      <c r="X8" s="1143"/>
      <c r="Y8" s="59"/>
    </row>
    <row r="9" spans="1:27" ht="15" customHeight="1">
      <c r="A9" s="43"/>
      <c r="B9" s="78"/>
      <c r="C9" s="77"/>
      <c r="D9" s="60"/>
      <c r="E9" s="1143"/>
      <c r="F9" s="1143"/>
      <c r="G9" s="1143"/>
      <c r="H9" s="1143"/>
      <c r="I9" s="1143"/>
      <c r="J9" s="1143"/>
      <c r="K9" s="1143"/>
      <c r="L9" s="1143"/>
      <c r="M9" s="1143"/>
      <c r="N9" s="1143"/>
      <c r="O9" s="1143"/>
      <c r="P9" s="1143"/>
      <c r="Q9" s="1143"/>
      <c r="R9" s="1143"/>
      <c r="S9" s="1143"/>
      <c r="T9" s="1143"/>
      <c r="U9" s="1143"/>
      <c r="V9" s="1143"/>
      <c r="W9" s="1143"/>
      <c r="X9" s="1143"/>
      <c r="Y9" s="59"/>
    </row>
    <row r="10" spans="1:27" ht="10.5" customHeight="1">
      <c r="A10" s="43"/>
      <c r="B10" s="78"/>
      <c r="C10" s="77"/>
      <c r="D10" s="60"/>
      <c r="E10" s="1143"/>
      <c r="F10" s="1143"/>
      <c r="G10" s="1143"/>
      <c r="H10" s="1143"/>
      <c r="I10" s="1143"/>
      <c r="J10" s="1143"/>
      <c r="K10" s="1143"/>
      <c r="L10" s="1143"/>
      <c r="M10" s="1143"/>
      <c r="N10" s="1143"/>
      <c r="O10" s="1143"/>
      <c r="P10" s="1143"/>
      <c r="Q10" s="1143"/>
      <c r="R10" s="1143"/>
      <c r="S10" s="1143"/>
      <c r="T10" s="1143"/>
      <c r="U10" s="1143"/>
      <c r="V10" s="1143"/>
      <c r="W10" s="1143"/>
      <c r="X10" s="1143"/>
      <c r="Y10" s="59"/>
    </row>
    <row r="11" spans="1:27" ht="27" customHeight="1">
      <c r="A11" s="43"/>
      <c r="B11" s="78"/>
      <c r="C11" s="77"/>
      <c r="D11" s="60"/>
      <c r="E11" s="1143"/>
      <c r="F11" s="1143"/>
      <c r="G11" s="1143"/>
      <c r="H11" s="1143"/>
      <c r="I11" s="1143"/>
      <c r="J11" s="1143"/>
      <c r="K11" s="1143"/>
      <c r="L11" s="1143"/>
      <c r="M11" s="1143"/>
      <c r="N11" s="1143"/>
      <c r="O11" s="1143"/>
      <c r="P11" s="1143"/>
      <c r="Q11" s="1143"/>
      <c r="R11" s="1143"/>
      <c r="S11" s="1143"/>
      <c r="T11" s="1143"/>
      <c r="U11" s="1143"/>
      <c r="V11" s="1143"/>
      <c r="W11" s="1143"/>
      <c r="X11" s="1143"/>
      <c r="Y11" s="59"/>
    </row>
    <row r="12" spans="1:27" ht="12" customHeight="1">
      <c r="A12" s="43"/>
      <c r="B12" s="78"/>
      <c r="C12" s="77"/>
      <c r="D12" s="60"/>
      <c r="E12" s="1143"/>
      <c r="F12" s="1143"/>
      <c r="G12" s="1143"/>
      <c r="H12" s="1143"/>
      <c r="I12" s="1143"/>
      <c r="J12" s="1143"/>
      <c r="K12" s="1143"/>
      <c r="L12" s="1143"/>
      <c r="M12" s="1143"/>
      <c r="N12" s="1143"/>
      <c r="O12" s="1143"/>
      <c r="P12" s="1143"/>
      <c r="Q12" s="1143"/>
      <c r="R12" s="1143"/>
      <c r="S12" s="1143"/>
      <c r="T12" s="1143"/>
      <c r="U12" s="1143"/>
      <c r="V12" s="1143"/>
      <c r="W12" s="1143"/>
      <c r="X12" s="1143"/>
      <c r="Y12" s="59"/>
    </row>
    <row r="13" spans="1:27" ht="38.25" customHeight="1">
      <c r="A13" s="43"/>
      <c r="B13" s="78"/>
      <c r="C13" s="77"/>
      <c r="D13" s="60"/>
      <c r="E13" s="1143"/>
      <c r="F13" s="1143"/>
      <c r="G13" s="1143"/>
      <c r="H13" s="1143"/>
      <c r="I13" s="1143"/>
      <c r="J13" s="1143"/>
      <c r="K13" s="1143"/>
      <c r="L13" s="1143"/>
      <c r="M13" s="1143"/>
      <c r="N13" s="1143"/>
      <c r="O13" s="1143"/>
      <c r="P13" s="1143"/>
      <c r="Q13" s="1143"/>
      <c r="R13" s="1143"/>
      <c r="S13" s="1143"/>
      <c r="T13" s="1143"/>
      <c r="U13" s="1143"/>
      <c r="V13" s="1143"/>
      <c r="W13" s="1143"/>
      <c r="X13" s="1143"/>
      <c r="Y13" s="73"/>
    </row>
    <row r="14" spans="1:27" ht="15" customHeight="1">
      <c r="A14" s="43"/>
      <c r="B14" s="78"/>
      <c r="C14" s="77"/>
      <c r="D14" s="60"/>
      <c r="E14" s="1143"/>
      <c r="F14" s="1143"/>
      <c r="G14" s="1143"/>
      <c r="H14" s="1143"/>
      <c r="I14" s="1143"/>
      <c r="J14" s="1143"/>
      <c r="K14" s="1143"/>
      <c r="L14" s="1143"/>
      <c r="M14" s="1143"/>
      <c r="N14" s="1143"/>
      <c r="O14" s="1143"/>
      <c r="P14" s="1143"/>
      <c r="Q14" s="1143"/>
      <c r="R14" s="1143"/>
      <c r="S14" s="1143"/>
      <c r="T14" s="1143"/>
      <c r="U14" s="1143"/>
      <c r="V14" s="1143"/>
      <c r="W14" s="1143"/>
      <c r="X14" s="1143"/>
      <c r="Y14" s="59"/>
    </row>
    <row r="15" spans="1:27" ht="15">
      <c r="A15" s="43"/>
      <c r="B15" s="78"/>
      <c r="C15" s="77"/>
      <c r="D15" s="60"/>
      <c r="E15" s="1143"/>
      <c r="F15" s="1143"/>
      <c r="G15" s="1143"/>
      <c r="H15" s="1143"/>
      <c r="I15" s="1143"/>
      <c r="J15" s="1143"/>
      <c r="K15" s="1143"/>
      <c r="L15" s="1143"/>
      <c r="M15" s="1143"/>
      <c r="N15" s="1143"/>
      <c r="O15" s="1143"/>
      <c r="P15" s="1143"/>
      <c r="Q15" s="1143"/>
      <c r="R15" s="1143"/>
      <c r="S15" s="1143"/>
      <c r="T15" s="1143"/>
      <c r="U15" s="1143"/>
      <c r="V15" s="1143"/>
      <c r="W15" s="1143"/>
      <c r="X15" s="1143"/>
      <c r="Y15" s="59"/>
    </row>
    <row r="16" spans="1:27" ht="15">
      <c r="A16" s="43"/>
      <c r="B16" s="78"/>
      <c r="C16" s="77"/>
      <c r="D16" s="60"/>
      <c r="E16" s="1143"/>
      <c r="F16" s="1143"/>
      <c r="G16" s="1143"/>
      <c r="H16" s="1143"/>
      <c r="I16" s="1143"/>
      <c r="J16" s="1143"/>
      <c r="K16" s="1143"/>
      <c r="L16" s="1143"/>
      <c r="M16" s="1143"/>
      <c r="N16" s="1143"/>
      <c r="O16" s="1143"/>
      <c r="P16" s="1143"/>
      <c r="Q16" s="1143"/>
      <c r="R16" s="1143"/>
      <c r="S16" s="1143"/>
      <c r="T16" s="1143"/>
      <c r="U16" s="1143"/>
      <c r="V16" s="1143"/>
      <c r="W16" s="1143"/>
      <c r="X16" s="1143"/>
      <c r="Y16" s="59"/>
    </row>
    <row r="17" spans="1:25" ht="15" customHeight="1">
      <c r="A17" s="43"/>
      <c r="B17" s="78"/>
      <c r="C17" s="77"/>
      <c r="D17" s="60"/>
      <c r="E17" s="1143"/>
      <c r="F17" s="1143"/>
      <c r="G17" s="1143"/>
      <c r="H17" s="1143"/>
      <c r="I17" s="1143"/>
      <c r="J17" s="1143"/>
      <c r="K17" s="1143"/>
      <c r="L17" s="1143"/>
      <c r="M17" s="1143"/>
      <c r="N17" s="1143"/>
      <c r="O17" s="1143"/>
      <c r="P17" s="1143"/>
      <c r="Q17" s="1143"/>
      <c r="R17" s="1143"/>
      <c r="S17" s="1143"/>
      <c r="T17" s="1143"/>
      <c r="U17" s="1143"/>
      <c r="V17" s="1143"/>
      <c r="W17" s="1143"/>
      <c r="X17" s="1143"/>
      <c r="Y17" s="59"/>
    </row>
    <row r="18" spans="1:25" ht="15">
      <c r="A18" s="43"/>
      <c r="B18" s="78"/>
      <c r="C18" s="77"/>
      <c r="D18" s="60"/>
      <c r="E18" s="1143"/>
      <c r="F18" s="1143"/>
      <c r="G18" s="1143"/>
      <c r="H18" s="1143"/>
      <c r="I18" s="1143"/>
      <c r="J18" s="1143"/>
      <c r="K18" s="1143"/>
      <c r="L18" s="1143"/>
      <c r="M18" s="1143"/>
      <c r="N18" s="1143"/>
      <c r="O18" s="1143"/>
      <c r="P18" s="1143"/>
      <c r="Q18" s="1143"/>
      <c r="R18" s="1143"/>
      <c r="S18" s="1143"/>
      <c r="T18" s="1143"/>
      <c r="U18" s="1143"/>
      <c r="V18" s="1143"/>
      <c r="W18" s="1143"/>
      <c r="X18" s="1143"/>
      <c r="Y18" s="59"/>
    </row>
    <row r="19" spans="1:25" ht="59.25" customHeight="1">
      <c r="A19" s="43"/>
      <c r="B19" s="78"/>
      <c r="C19" s="77"/>
      <c r="D19" s="66"/>
      <c r="E19" s="1143"/>
      <c r="F19" s="1143"/>
      <c r="G19" s="1143"/>
      <c r="H19" s="1143"/>
      <c r="I19" s="1143"/>
      <c r="J19" s="1143"/>
      <c r="K19" s="1143"/>
      <c r="L19" s="1143"/>
      <c r="M19" s="1143"/>
      <c r="N19" s="1143"/>
      <c r="O19" s="1143"/>
      <c r="P19" s="1143"/>
      <c r="Q19" s="1143"/>
      <c r="R19" s="1143"/>
      <c r="S19" s="1143"/>
      <c r="T19" s="1143"/>
      <c r="U19" s="1143"/>
      <c r="V19" s="1143"/>
      <c r="W19" s="1143"/>
      <c r="X19" s="1143"/>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8" t="s">
        <v>254</v>
      </c>
      <c r="G21" s="1149"/>
      <c r="H21" s="1149"/>
      <c r="I21" s="1149"/>
      <c r="J21" s="1149"/>
      <c r="K21" s="1149"/>
      <c r="L21" s="1149"/>
      <c r="M21" s="1149"/>
      <c r="N21" s="60"/>
      <c r="O21" s="71" t="s">
        <v>237</v>
      </c>
      <c r="P21" s="1150" t="s">
        <v>238</v>
      </c>
      <c r="Q21" s="1151"/>
      <c r="R21" s="1151"/>
      <c r="S21" s="1151"/>
      <c r="T21" s="1151"/>
      <c r="U21" s="1151"/>
      <c r="V21" s="1151"/>
      <c r="W21" s="1151"/>
      <c r="X21" s="1151"/>
      <c r="Y21" s="59"/>
    </row>
    <row r="22" spans="1:25" ht="14.25" hidden="1" customHeight="1">
      <c r="A22" s="43"/>
      <c r="B22" s="78"/>
      <c r="C22" s="77"/>
      <c r="D22" s="61"/>
      <c r="E22" s="94" t="s">
        <v>237</v>
      </c>
      <c r="F22" s="1148" t="s">
        <v>240</v>
      </c>
      <c r="G22" s="1149"/>
      <c r="H22" s="1149"/>
      <c r="I22" s="1149"/>
      <c r="J22" s="1149"/>
      <c r="K22" s="1149"/>
      <c r="L22" s="1149"/>
      <c r="M22" s="1149"/>
      <c r="N22" s="60"/>
      <c r="O22" s="74" t="s">
        <v>237</v>
      </c>
      <c r="P22" s="1150" t="s">
        <v>587</v>
      </c>
      <c r="Q22" s="1151"/>
      <c r="R22" s="1151"/>
      <c r="S22" s="1151"/>
      <c r="T22" s="1151"/>
      <c r="U22" s="1151"/>
      <c r="V22" s="1151"/>
      <c r="W22" s="1151"/>
      <c r="X22" s="1151"/>
      <c r="Y22" s="59"/>
    </row>
    <row r="23" spans="1:25" ht="27" hidden="1" customHeight="1">
      <c r="A23" s="43"/>
      <c r="B23" s="78"/>
      <c r="C23" s="77"/>
      <c r="D23" s="61"/>
      <c r="E23" s="60"/>
      <c r="F23" s="60"/>
      <c r="G23" s="60"/>
      <c r="H23" s="60"/>
      <c r="I23" s="60"/>
      <c r="J23" s="60"/>
      <c r="K23" s="60"/>
      <c r="L23" s="60"/>
      <c r="M23" s="60"/>
      <c r="N23" s="60"/>
      <c r="O23" s="60"/>
      <c r="P23" s="1144"/>
      <c r="Q23" s="1144"/>
      <c r="R23" s="1144"/>
      <c r="S23" s="1144"/>
      <c r="T23" s="1144"/>
      <c r="U23" s="1144"/>
      <c r="V23" s="1144"/>
      <c r="W23" s="1144"/>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7" t="s">
        <v>394</v>
      </c>
      <c r="F35" s="1147"/>
      <c r="G35" s="1147"/>
      <c r="H35" s="1147"/>
      <c r="I35" s="1147"/>
      <c r="J35" s="1147"/>
      <c r="K35" s="1147"/>
      <c r="L35" s="1147"/>
      <c r="M35" s="1147"/>
      <c r="N35" s="1147"/>
      <c r="O35" s="1147"/>
      <c r="P35" s="1147"/>
      <c r="Q35" s="1147"/>
      <c r="R35" s="1147"/>
      <c r="S35" s="1147"/>
      <c r="T35" s="1147"/>
      <c r="U35" s="1147"/>
      <c r="V35" s="1147"/>
      <c r="W35" s="1147"/>
      <c r="X35" s="1147"/>
      <c r="Y35" s="59"/>
    </row>
    <row r="36" spans="1:25" ht="38.25" hidden="1" customHeight="1">
      <c r="A36" s="43"/>
      <c r="B36" s="78"/>
      <c r="C36" s="77"/>
      <c r="D36" s="61"/>
      <c r="E36" s="1147"/>
      <c r="F36" s="1147"/>
      <c r="G36" s="1147"/>
      <c r="H36" s="1147"/>
      <c r="I36" s="1147"/>
      <c r="J36" s="1147"/>
      <c r="K36" s="1147"/>
      <c r="L36" s="1147"/>
      <c r="M36" s="1147"/>
      <c r="N36" s="1147"/>
      <c r="O36" s="1147"/>
      <c r="P36" s="1147"/>
      <c r="Q36" s="1147"/>
      <c r="R36" s="1147"/>
      <c r="S36" s="1147"/>
      <c r="T36" s="1147"/>
      <c r="U36" s="1147"/>
      <c r="V36" s="1147"/>
      <c r="W36" s="1147"/>
      <c r="X36" s="1147"/>
      <c r="Y36" s="59"/>
    </row>
    <row r="37" spans="1:25" ht="9.75" hidden="1" customHeight="1">
      <c r="A37" s="43"/>
      <c r="B37" s="78"/>
      <c r="C37" s="77"/>
      <c r="D37" s="61"/>
      <c r="E37" s="1147"/>
      <c r="F37" s="1147"/>
      <c r="G37" s="1147"/>
      <c r="H37" s="1147"/>
      <c r="I37" s="1147"/>
      <c r="J37" s="1147"/>
      <c r="K37" s="1147"/>
      <c r="L37" s="1147"/>
      <c r="M37" s="1147"/>
      <c r="N37" s="1147"/>
      <c r="O37" s="1147"/>
      <c r="P37" s="1147"/>
      <c r="Q37" s="1147"/>
      <c r="R37" s="1147"/>
      <c r="S37" s="1147"/>
      <c r="T37" s="1147"/>
      <c r="U37" s="1147"/>
      <c r="V37" s="1147"/>
      <c r="W37" s="1147"/>
      <c r="X37" s="1147"/>
      <c r="Y37" s="59"/>
    </row>
    <row r="38" spans="1:25" ht="51" hidden="1" customHeight="1">
      <c r="A38" s="43"/>
      <c r="B38" s="78"/>
      <c r="C38" s="77"/>
      <c r="D38" s="61"/>
      <c r="E38" s="1147"/>
      <c r="F38" s="1147"/>
      <c r="G38" s="1147"/>
      <c r="H38" s="1147"/>
      <c r="I38" s="1147"/>
      <c r="J38" s="1147"/>
      <c r="K38" s="1147"/>
      <c r="L38" s="1147"/>
      <c r="M38" s="1147"/>
      <c r="N38" s="1147"/>
      <c r="O38" s="1147"/>
      <c r="P38" s="1147"/>
      <c r="Q38" s="1147"/>
      <c r="R38" s="1147"/>
      <c r="S38" s="1147"/>
      <c r="T38" s="1147"/>
      <c r="U38" s="1147"/>
      <c r="V38" s="1147"/>
      <c r="W38" s="1147"/>
      <c r="X38" s="1147"/>
      <c r="Y38" s="59"/>
    </row>
    <row r="39" spans="1:25" ht="15" hidden="1" customHeight="1">
      <c r="A39" s="43"/>
      <c r="B39" s="78"/>
      <c r="C39" s="77"/>
      <c r="D39" s="61"/>
      <c r="E39" s="1147"/>
      <c r="F39" s="1147"/>
      <c r="G39" s="1147"/>
      <c r="H39" s="1147"/>
      <c r="I39" s="1147"/>
      <c r="J39" s="1147"/>
      <c r="K39" s="1147"/>
      <c r="L39" s="1147"/>
      <c r="M39" s="1147"/>
      <c r="N39" s="1147"/>
      <c r="O39" s="1147"/>
      <c r="P39" s="1147"/>
      <c r="Q39" s="1147"/>
      <c r="R39" s="1147"/>
      <c r="S39" s="1147"/>
      <c r="T39" s="1147"/>
      <c r="U39" s="1147"/>
      <c r="V39" s="1147"/>
      <c r="W39" s="1147"/>
      <c r="X39" s="1147"/>
      <c r="Y39" s="59"/>
    </row>
    <row r="40" spans="1:25" ht="12" hidden="1" customHeight="1">
      <c r="A40" s="43"/>
      <c r="B40" s="78"/>
      <c r="C40" s="77"/>
      <c r="D40" s="61"/>
      <c r="E40" s="1133"/>
      <c r="F40" s="1134"/>
      <c r="G40" s="1134"/>
      <c r="H40" s="1134"/>
      <c r="I40" s="1134"/>
      <c r="J40" s="1134"/>
      <c r="K40" s="1134"/>
      <c r="L40" s="1134"/>
      <c r="M40" s="1134"/>
      <c r="N40" s="1134"/>
      <c r="O40" s="1134"/>
      <c r="P40" s="1134"/>
      <c r="Q40" s="1134"/>
      <c r="R40" s="1134"/>
      <c r="S40" s="1134"/>
      <c r="T40" s="1134"/>
      <c r="U40" s="1134"/>
      <c r="V40" s="1134"/>
      <c r="W40" s="1134"/>
      <c r="X40" s="1134"/>
      <c r="Y40" s="59"/>
    </row>
    <row r="41" spans="1:25" ht="38.25" hidden="1" customHeight="1">
      <c r="A41" s="43"/>
      <c r="B41" s="78"/>
      <c r="C41" s="77"/>
      <c r="D41" s="61"/>
      <c r="E41" s="1147"/>
      <c r="F41" s="1147"/>
      <c r="G41" s="1147"/>
      <c r="H41" s="1147"/>
      <c r="I41" s="1147"/>
      <c r="J41" s="1147"/>
      <c r="K41" s="1147"/>
      <c r="L41" s="1147"/>
      <c r="M41" s="1147"/>
      <c r="N41" s="1147"/>
      <c r="O41" s="1147"/>
      <c r="P41" s="1147"/>
      <c r="Q41" s="1147"/>
      <c r="R41" s="1147"/>
      <c r="S41" s="1147"/>
      <c r="T41" s="1147"/>
      <c r="U41" s="1147"/>
      <c r="V41" s="1147"/>
      <c r="W41" s="1147"/>
      <c r="X41" s="1147"/>
      <c r="Y41" s="59"/>
    </row>
    <row r="42" spans="1:25" ht="15" hidden="1">
      <c r="A42" s="43"/>
      <c r="B42" s="78"/>
      <c r="C42" s="77"/>
      <c r="D42" s="61"/>
      <c r="E42" s="1147"/>
      <c r="F42" s="1147"/>
      <c r="G42" s="1147"/>
      <c r="H42" s="1147"/>
      <c r="I42" s="1147"/>
      <c r="J42" s="1147"/>
      <c r="K42" s="1147"/>
      <c r="L42" s="1147"/>
      <c r="M42" s="1147"/>
      <c r="N42" s="1147"/>
      <c r="O42" s="1147"/>
      <c r="P42" s="1147"/>
      <c r="Q42" s="1147"/>
      <c r="R42" s="1147"/>
      <c r="S42" s="1147"/>
      <c r="T42" s="1147"/>
      <c r="U42" s="1147"/>
      <c r="V42" s="1147"/>
      <c r="W42" s="1147"/>
      <c r="X42" s="1147"/>
      <c r="Y42" s="59"/>
    </row>
    <row r="43" spans="1:25" ht="15" hidden="1">
      <c r="A43" s="43"/>
      <c r="B43" s="78"/>
      <c r="C43" s="77"/>
      <c r="D43" s="61"/>
      <c r="E43" s="1147"/>
      <c r="F43" s="1147"/>
      <c r="G43" s="1147"/>
      <c r="H43" s="1147"/>
      <c r="I43" s="1147"/>
      <c r="J43" s="1147"/>
      <c r="K43" s="1147"/>
      <c r="L43" s="1147"/>
      <c r="M43" s="1147"/>
      <c r="N43" s="1147"/>
      <c r="O43" s="1147"/>
      <c r="P43" s="1147"/>
      <c r="Q43" s="1147"/>
      <c r="R43" s="1147"/>
      <c r="S43" s="1147"/>
      <c r="T43" s="1147"/>
      <c r="U43" s="1147"/>
      <c r="V43" s="1147"/>
      <c r="W43" s="1147"/>
      <c r="X43" s="1147"/>
      <c r="Y43" s="59"/>
    </row>
    <row r="44" spans="1:25" ht="33.75" hidden="1" customHeight="1">
      <c r="A44" s="43"/>
      <c r="B44" s="78"/>
      <c r="C44" s="77"/>
      <c r="D44" s="66"/>
      <c r="E44" s="1147"/>
      <c r="F44" s="1147"/>
      <c r="G44" s="1147"/>
      <c r="H44" s="1147"/>
      <c r="I44" s="1147"/>
      <c r="J44" s="1147"/>
      <c r="K44" s="1147"/>
      <c r="L44" s="1147"/>
      <c r="M44" s="1147"/>
      <c r="N44" s="1147"/>
      <c r="O44" s="1147"/>
      <c r="P44" s="1147"/>
      <c r="Q44" s="1147"/>
      <c r="R44" s="1147"/>
      <c r="S44" s="1147"/>
      <c r="T44" s="1147"/>
      <c r="U44" s="1147"/>
      <c r="V44" s="1147"/>
      <c r="W44" s="1147"/>
      <c r="X44" s="1147"/>
      <c r="Y44" s="59"/>
    </row>
    <row r="45" spans="1:25" ht="15" hidden="1">
      <c r="A45" s="43"/>
      <c r="B45" s="78"/>
      <c r="C45" s="77"/>
      <c r="D45" s="66"/>
      <c r="E45" s="1147"/>
      <c r="F45" s="1147"/>
      <c r="G45" s="1147"/>
      <c r="H45" s="1147"/>
      <c r="I45" s="1147"/>
      <c r="J45" s="1147"/>
      <c r="K45" s="1147"/>
      <c r="L45" s="1147"/>
      <c r="M45" s="1147"/>
      <c r="N45" s="1147"/>
      <c r="O45" s="1147"/>
      <c r="P45" s="1147"/>
      <c r="Q45" s="1147"/>
      <c r="R45" s="1147"/>
      <c r="S45" s="1147"/>
      <c r="T45" s="1147"/>
      <c r="U45" s="1147"/>
      <c r="V45" s="1147"/>
      <c r="W45" s="1147"/>
      <c r="X45" s="1147"/>
      <c r="Y45" s="59"/>
    </row>
    <row r="46" spans="1:25" ht="24" hidden="1" customHeight="1">
      <c r="A46" s="43"/>
      <c r="B46" s="78"/>
      <c r="C46" s="77"/>
      <c r="D46" s="61"/>
      <c r="E46" s="1135" t="s">
        <v>236</v>
      </c>
      <c r="F46" s="1135"/>
      <c r="G46" s="1135"/>
      <c r="H46" s="1135"/>
      <c r="I46" s="1135"/>
      <c r="J46" s="1135"/>
      <c r="K46" s="1135"/>
      <c r="L46" s="1135"/>
      <c r="M46" s="1135"/>
      <c r="N46" s="1135"/>
      <c r="O46" s="1135"/>
      <c r="P46" s="1135"/>
      <c r="Q46" s="1135"/>
      <c r="R46" s="1135"/>
      <c r="S46" s="1135"/>
      <c r="T46" s="1135"/>
      <c r="U46" s="1135"/>
      <c r="V46" s="1135"/>
      <c r="W46" s="1135"/>
      <c r="X46" s="1135"/>
      <c r="Y46" s="59"/>
    </row>
    <row r="47" spans="1:25" ht="37.5" hidden="1" customHeight="1">
      <c r="A47" s="43"/>
      <c r="B47" s="78"/>
      <c r="C47" s="77"/>
      <c r="D47" s="61"/>
      <c r="E47" s="1135"/>
      <c r="F47" s="1135"/>
      <c r="G47" s="1135"/>
      <c r="H47" s="1135"/>
      <c r="I47" s="1135"/>
      <c r="J47" s="1135"/>
      <c r="K47" s="1135"/>
      <c r="L47" s="1135"/>
      <c r="M47" s="1135"/>
      <c r="N47" s="1135"/>
      <c r="O47" s="1135"/>
      <c r="P47" s="1135"/>
      <c r="Q47" s="1135"/>
      <c r="R47" s="1135"/>
      <c r="S47" s="1135"/>
      <c r="T47" s="1135"/>
      <c r="U47" s="1135"/>
      <c r="V47" s="1135"/>
      <c r="W47" s="1135"/>
      <c r="X47" s="1135"/>
      <c r="Y47" s="59"/>
    </row>
    <row r="48" spans="1:25" ht="24" hidden="1" customHeight="1">
      <c r="A48" s="43"/>
      <c r="B48" s="78"/>
      <c r="C48" s="77"/>
      <c r="D48" s="61"/>
      <c r="E48" s="1135"/>
      <c r="F48" s="1135"/>
      <c r="G48" s="1135"/>
      <c r="H48" s="1135"/>
      <c r="I48" s="1135"/>
      <c r="J48" s="1135"/>
      <c r="K48" s="1135"/>
      <c r="L48" s="1135"/>
      <c r="M48" s="1135"/>
      <c r="N48" s="1135"/>
      <c r="O48" s="1135"/>
      <c r="P48" s="1135"/>
      <c r="Q48" s="1135"/>
      <c r="R48" s="1135"/>
      <c r="S48" s="1135"/>
      <c r="T48" s="1135"/>
      <c r="U48" s="1135"/>
      <c r="V48" s="1135"/>
      <c r="W48" s="1135"/>
      <c r="X48" s="1135"/>
      <c r="Y48" s="59"/>
    </row>
    <row r="49" spans="1:25" ht="51" hidden="1" customHeight="1">
      <c r="A49" s="43"/>
      <c r="B49" s="78"/>
      <c r="C49" s="77"/>
      <c r="D49" s="61"/>
      <c r="E49" s="1135"/>
      <c r="F49" s="1135"/>
      <c r="G49" s="1135"/>
      <c r="H49" s="1135"/>
      <c r="I49" s="1135"/>
      <c r="J49" s="1135"/>
      <c r="K49" s="1135"/>
      <c r="L49" s="1135"/>
      <c r="M49" s="1135"/>
      <c r="N49" s="1135"/>
      <c r="O49" s="1135"/>
      <c r="P49" s="1135"/>
      <c r="Q49" s="1135"/>
      <c r="R49" s="1135"/>
      <c r="S49" s="1135"/>
      <c r="T49" s="1135"/>
      <c r="U49" s="1135"/>
      <c r="V49" s="1135"/>
      <c r="W49" s="1135"/>
      <c r="X49" s="1135"/>
      <c r="Y49" s="59"/>
    </row>
    <row r="50" spans="1:25" ht="15" hidden="1">
      <c r="A50" s="43"/>
      <c r="B50" s="78"/>
      <c r="C50" s="77"/>
      <c r="D50" s="61"/>
      <c r="E50" s="1135"/>
      <c r="F50" s="1135"/>
      <c r="G50" s="1135"/>
      <c r="H50" s="1135"/>
      <c r="I50" s="1135"/>
      <c r="J50" s="1135"/>
      <c r="K50" s="1135"/>
      <c r="L50" s="1135"/>
      <c r="M50" s="1135"/>
      <c r="N50" s="1135"/>
      <c r="O50" s="1135"/>
      <c r="P50" s="1135"/>
      <c r="Q50" s="1135"/>
      <c r="R50" s="1135"/>
      <c r="S50" s="1135"/>
      <c r="T50" s="1135"/>
      <c r="U50" s="1135"/>
      <c r="V50" s="1135"/>
      <c r="W50" s="1135"/>
      <c r="X50" s="1135"/>
      <c r="Y50" s="59"/>
    </row>
    <row r="51" spans="1:25" ht="15" hidden="1">
      <c r="A51" s="43"/>
      <c r="B51" s="78"/>
      <c r="C51" s="77"/>
      <c r="D51" s="61"/>
      <c r="E51" s="1135"/>
      <c r="F51" s="1135"/>
      <c r="G51" s="1135"/>
      <c r="H51" s="1135"/>
      <c r="I51" s="1135"/>
      <c r="J51" s="1135"/>
      <c r="K51" s="1135"/>
      <c r="L51" s="1135"/>
      <c r="M51" s="1135"/>
      <c r="N51" s="1135"/>
      <c r="O51" s="1135"/>
      <c r="P51" s="1135"/>
      <c r="Q51" s="1135"/>
      <c r="R51" s="1135"/>
      <c r="S51" s="1135"/>
      <c r="T51" s="1135"/>
      <c r="U51" s="1135"/>
      <c r="V51" s="1135"/>
      <c r="W51" s="1135"/>
      <c r="X51" s="1135"/>
      <c r="Y51" s="59"/>
    </row>
    <row r="52" spans="1:25" ht="15" hidden="1">
      <c r="A52" s="43"/>
      <c r="B52" s="78"/>
      <c r="C52" s="77"/>
      <c r="D52" s="61"/>
      <c r="E52" s="1135"/>
      <c r="F52" s="1135"/>
      <c r="G52" s="1135"/>
      <c r="H52" s="1135"/>
      <c r="I52" s="1135"/>
      <c r="J52" s="1135"/>
      <c r="K52" s="1135"/>
      <c r="L52" s="1135"/>
      <c r="M52" s="1135"/>
      <c r="N52" s="1135"/>
      <c r="O52" s="1135"/>
      <c r="P52" s="1135"/>
      <c r="Q52" s="1135"/>
      <c r="R52" s="1135"/>
      <c r="S52" s="1135"/>
      <c r="T52" s="1135"/>
      <c r="U52" s="1135"/>
      <c r="V52" s="1135"/>
      <c r="W52" s="1135"/>
      <c r="X52" s="1135"/>
      <c r="Y52" s="59"/>
    </row>
    <row r="53" spans="1:25" ht="15" hidden="1">
      <c r="A53" s="43"/>
      <c r="B53" s="78"/>
      <c r="C53" s="77"/>
      <c r="D53" s="61"/>
      <c r="E53" s="1135"/>
      <c r="F53" s="1135"/>
      <c r="G53" s="1135"/>
      <c r="H53" s="1135"/>
      <c r="I53" s="1135"/>
      <c r="J53" s="1135"/>
      <c r="K53" s="1135"/>
      <c r="L53" s="1135"/>
      <c r="M53" s="1135"/>
      <c r="N53" s="1135"/>
      <c r="O53" s="1135"/>
      <c r="P53" s="1135"/>
      <c r="Q53" s="1135"/>
      <c r="R53" s="1135"/>
      <c r="S53" s="1135"/>
      <c r="T53" s="1135"/>
      <c r="U53" s="1135"/>
      <c r="V53" s="1135"/>
      <c r="W53" s="1135"/>
      <c r="X53" s="1135"/>
      <c r="Y53" s="59"/>
    </row>
    <row r="54" spans="1:25" ht="15" hidden="1">
      <c r="A54" s="43"/>
      <c r="B54" s="78"/>
      <c r="C54" s="77"/>
      <c r="D54" s="61"/>
      <c r="E54" s="1135"/>
      <c r="F54" s="1135"/>
      <c r="G54" s="1135"/>
      <c r="H54" s="1135"/>
      <c r="I54" s="1135"/>
      <c r="J54" s="1135"/>
      <c r="K54" s="1135"/>
      <c r="L54" s="1135"/>
      <c r="M54" s="1135"/>
      <c r="N54" s="1135"/>
      <c r="O54" s="1135"/>
      <c r="P54" s="1135"/>
      <c r="Q54" s="1135"/>
      <c r="R54" s="1135"/>
      <c r="S54" s="1135"/>
      <c r="T54" s="1135"/>
      <c r="U54" s="1135"/>
      <c r="V54" s="1135"/>
      <c r="W54" s="1135"/>
      <c r="X54" s="1135"/>
      <c r="Y54" s="59"/>
    </row>
    <row r="55" spans="1:25" ht="15" hidden="1">
      <c r="A55" s="43"/>
      <c r="B55" s="78"/>
      <c r="C55" s="77"/>
      <c r="D55" s="61"/>
      <c r="E55" s="1135"/>
      <c r="F55" s="1135"/>
      <c r="G55" s="1135"/>
      <c r="H55" s="1135"/>
      <c r="I55" s="1135"/>
      <c r="J55" s="1135"/>
      <c r="K55" s="1135"/>
      <c r="L55" s="1135"/>
      <c r="M55" s="1135"/>
      <c r="N55" s="1135"/>
      <c r="O55" s="1135"/>
      <c r="P55" s="1135"/>
      <c r="Q55" s="1135"/>
      <c r="R55" s="1135"/>
      <c r="S55" s="1135"/>
      <c r="T55" s="1135"/>
      <c r="U55" s="1135"/>
      <c r="V55" s="1135"/>
      <c r="W55" s="1135"/>
      <c r="X55" s="1135"/>
      <c r="Y55" s="59"/>
    </row>
    <row r="56" spans="1:25" ht="25.5" hidden="1" customHeight="1">
      <c r="A56" s="43"/>
      <c r="B56" s="78"/>
      <c r="C56" s="77"/>
      <c r="D56" s="66"/>
      <c r="E56" s="1135"/>
      <c r="F56" s="1135"/>
      <c r="G56" s="1135"/>
      <c r="H56" s="1135"/>
      <c r="I56" s="1135"/>
      <c r="J56" s="1135"/>
      <c r="K56" s="1135"/>
      <c r="L56" s="1135"/>
      <c r="M56" s="1135"/>
      <c r="N56" s="1135"/>
      <c r="O56" s="1135"/>
      <c r="P56" s="1135"/>
      <c r="Q56" s="1135"/>
      <c r="R56" s="1135"/>
      <c r="S56" s="1135"/>
      <c r="T56" s="1135"/>
      <c r="U56" s="1135"/>
      <c r="V56" s="1135"/>
      <c r="W56" s="1135"/>
      <c r="X56" s="1135"/>
      <c r="Y56" s="59"/>
    </row>
    <row r="57" spans="1:25" ht="15" hidden="1">
      <c r="A57" s="43"/>
      <c r="B57" s="78"/>
      <c r="C57" s="77"/>
      <c r="D57" s="66"/>
      <c r="E57" s="1135"/>
      <c r="F57" s="1135"/>
      <c r="G57" s="1135"/>
      <c r="H57" s="1135"/>
      <c r="I57" s="1135"/>
      <c r="J57" s="1135"/>
      <c r="K57" s="1135"/>
      <c r="L57" s="1135"/>
      <c r="M57" s="1135"/>
      <c r="N57" s="1135"/>
      <c r="O57" s="1135"/>
      <c r="P57" s="1135"/>
      <c r="Q57" s="1135"/>
      <c r="R57" s="1135"/>
      <c r="S57" s="1135"/>
      <c r="T57" s="1135"/>
      <c r="U57" s="1135"/>
      <c r="V57" s="1135"/>
      <c r="W57" s="1135"/>
      <c r="X57" s="1135"/>
      <c r="Y57" s="59"/>
    </row>
    <row r="58" spans="1:25" ht="15" hidden="1" customHeight="1">
      <c r="A58" s="43"/>
      <c r="B58" s="78"/>
      <c r="C58" s="77"/>
      <c r="D58" s="61"/>
      <c r="E58" s="1136" t="s">
        <v>395</v>
      </c>
      <c r="F58" s="1136"/>
      <c r="G58" s="1136"/>
      <c r="H58" s="1136"/>
      <c r="I58" s="1136"/>
      <c r="J58" s="1136"/>
      <c r="K58" s="1136"/>
      <c r="L58" s="1136"/>
      <c r="M58" s="1136"/>
      <c r="N58" s="1136"/>
      <c r="O58" s="1136"/>
      <c r="P58" s="1136"/>
      <c r="Q58" s="1136"/>
      <c r="R58" s="1136"/>
      <c r="S58" s="1136"/>
      <c r="T58" s="1136"/>
      <c r="U58" s="1136"/>
      <c r="V58" s="231"/>
      <c r="W58" s="231"/>
      <c r="X58" s="231"/>
      <c r="Y58" s="59"/>
    </row>
    <row r="59" spans="1:25" ht="15" hidden="1" customHeight="1">
      <c r="A59" s="43"/>
      <c r="B59" s="78"/>
      <c r="C59" s="77"/>
      <c r="D59" s="61"/>
      <c r="E59" s="1138"/>
      <c r="F59" s="1138"/>
      <c r="G59" s="1138"/>
      <c r="H59" s="1133"/>
      <c r="I59" s="1134"/>
      <c r="J59" s="1134"/>
      <c r="K59" s="1134"/>
      <c r="L59" s="1134"/>
      <c r="M59" s="1134"/>
      <c r="N59" s="1134"/>
      <c r="O59" s="1134"/>
      <c r="P59" s="1134"/>
      <c r="Q59" s="1134"/>
      <c r="R59" s="1134"/>
      <c r="S59" s="1134"/>
      <c r="T59" s="1134"/>
      <c r="U59" s="1134"/>
      <c r="V59" s="1134"/>
      <c r="W59" s="1134"/>
      <c r="X59" s="1134"/>
      <c r="Y59" s="59"/>
    </row>
    <row r="60" spans="1:25" ht="15" hidden="1" customHeight="1">
      <c r="A60" s="43"/>
      <c r="B60" s="78"/>
      <c r="C60" s="77"/>
      <c r="D60" s="61"/>
      <c r="E60" s="1137"/>
      <c r="F60" s="1137"/>
      <c r="G60" s="1137"/>
      <c r="H60" s="1132"/>
      <c r="I60" s="1132"/>
      <c r="J60" s="1132"/>
      <c r="K60" s="1132"/>
      <c r="L60" s="1132"/>
      <c r="M60" s="1132"/>
      <c r="N60" s="1132"/>
      <c r="O60" s="1132"/>
      <c r="P60" s="1132"/>
      <c r="Q60" s="1132"/>
      <c r="R60" s="1132"/>
      <c r="S60" s="1132"/>
      <c r="T60" s="1132"/>
      <c r="U60" s="1132"/>
      <c r="V60" s="1132"/>
      <c r="W60" s="1132"/>
      <c r="X60" s="1132"/>
      <c r="Y60" s="59"/>
    </row>
    <row r="61" spans="1:25" ht="15" hidden="1">
      <c r="A61" s="43"/>
      <c r="B61" s="78"/>
      <c r="C61" s="77"/>
      <c r="D61" s="61"/>
      <c r="E61" s="70"/>
      <c r="F61" s="68"/>
      <c r="G61" s="69"/>
      <c r="H61" s="1132"/>
      <c r="I61" s="1132"/>
      <c r="J61" s="1132"/>
      <c r="K61" s="1132"/>
      <c r="L61" s="1132"/>
      <c r="M61" s="1132"/>
      <c r="N61" s="1132"/>
      <c r="O61" s="1132"/>
      <c r="P61" s="1132"/>
      <c r="Q61" s="1132"/>
      <c r="R61" s="1132"/>
      <c r="S61" s="1132"/>
      <c r="T61" s="1132"/>
      <c r="U61" s="1132"/>
      <c r="V61" s="1132"/>
      <c r="W61" s="1132"/>
      <c r="X61" s="113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6" t="s">
        <v>396</v>
      </c>
      <c r="F70" s="1136"/>
      <c r="G70" s="1136"/>
      <c r="H70" s="1136"/>
      <c r="I70" s="1136"/>
      <c r="J70" s="1136"/>
      <c r="K70" s="1136"/>
      <c r="L70" s="1136"/>
      <c r="M70" s="1136"/>
      <c r="N70" s="1136"/>
      <c r="O70" s="1136"/>
      <c r="P70" s="1136"/>
      <c r="Q70" s="1136"/>
      <c r="R70" s="1136"/>
      <c r="S70" s="1136"/>
      <c r="T70" s="1136"/>
      <c r="U70" s="450"/>
      <c r="V70" s="450"/>
      <c r="W70" s="450"/>
      <c r="X70" s="450"/>
      <c r="Y70" s="59"/>
    </row>
    <row r="71" spans="1:25" ht="15" hidden="1">
      <c r="A71" s="43"/>
      <c r="B71" s="78"/>
      <c r="C71" s="77"/>
      <c r="D71" s="61"/>
      <c r="E71" s="1136" t="s">
        <v>586</v>
      </c>
      <c r="F71" s="1136"/>
      <c r="G71" s="1136"/>
      <c r="H71" s="1136"/>
      <c r="I71" s="1136"/>
      <c r="J71" s="1136"/>
      <c r="K71" s="1136"/>
      <c r="L71" s="1136"/>
      <c r="M71" s="1136"/>
      <c r="N71" s="1136"/>
      <c r="O71" s="1136"/>
      <c r="P71" s="1136"/>
      <c r="Q71" s="1136"/>
      <c r="R71" s="1136"/>
      <c r="S71" s="1136"/>
      <c r="T71" s="1136"/>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6" t="s">
        <v>395</v>
      </c>
      <c r="F81" s="1136"/>
      <c r="G81" s="1136"/>
      <c r="H81" s="1136"/>
      <c r="I81" s="1136"/>
      <c r="J81" s="1136"/>
      <c r="K81" s="1136"/>
      <c r="L81" s="1136"/>
      <c r="M81" s="1136"/>
      <c r="N81" s="1136"/>
      <c r="O81" s="1136"/>
      <c r="P81" s="1136"/>
      <c r="Q81" s="1136"/>
      <c r="R81" s="1136"/>
      <c r="S81" s="1136"/>
      <c r="T81" s="1136"/>
      <c r="U81" s="1136"/>
      <c r="V81" s="231"/>
      <c r="W81" s="231"/>
      <c r="X81" s="231"/>
      <c r="Y81" s="59"/>
    </row>
    <row r="82" spans="1:25" ht="15" hidden="1" customHeight="1">
      <c r="A82" s="43"/>
      <c r="B82" s="78"/>
      <c r="C82" s="77"/>
      <c r="D82" s="61"/>
      <c r="E82" s="1137"/>
      <c r="F82" s="1137"/>
      <c r="G82" s="1137"/>
      <c r="H82" s="1133"/>
      <c r="I82" s="1134"/>
      <c r="J82" s="1134"/>
      <c r="K82" s="1134"/>
      <c r="L82" s="1134"/>
      <c r="M82" s="1134"/>
      <c r="N82" s="1134"/>
      <c r="O82" s="1134"/>
      <c r="P82" s="1134"/>
      <c r="Q82" s="1134"/>
      <c r="R82" s="1134"/>
      <c r="S82" s="1134"/>
      <c r="T82" s="1134"/>
      <c r="U82" s="1134"/>
      <c r="V82" s="1134"/>
      <c r="W82" s="1134"/>
      <c r="X82" s="1134"/>
      <c r="Y82" s="59"/>
    </row>
    <row r="83" spans="1:25" ht="15" hidden="1" customHeight="1">
      <c r="A83" s="43"/>
      <c r="B83" s="78"/>
      <c r="C83" s="77"/>
      <c r="D83" s="61"/>
      <c r="Y83" s="59"/>
    </row>
    <row r="84" spans="1:25" ht="15" hidden="1" customHeight="1">
      <c r="A84" s="43"/>
      <c r="B84" s="78"/>
      <c r="C84" s="77"/>
      <c r="D84" s="61"/>
      <c r="E84" s="70"/>
      <c r="F84" s="68"/>
      <c r="G84" s="69"/>
      <c r="H84" s="1132"/>
      <c r="I84" s="1132"/>
      <c r="J84" s="1132"/>
      <c r="K84" s="1132"/>
      <c r="L84" s="1132"/>
      <c r="M84" s="1132"/>
      <c r="N84" s="1132"/>
      <c r="O84" s="1132"/>
      <c r="P84" s="1132"/>
      <c r="Q84" s="1132"/>
      <c r="R84" s="1132"/>
      <c r="S84" s="1132"/>
      <c r="T84" s="1132"/>
      <c r="U84" s="1132"/>
      <c r="V84" s="1132"/>
      <c r="W84" s="1132"/>
      <c r="X84" s="113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0" t="s">
        <v>235</v>
      </c>
      <c r="F98" s="1140"/>
      <c r="G98" s="1140"/>
      <c r="H98" s="1140"/>
      <c r="I98" s="1140"/>
      <c r="J98" s="1140"/>
      <c r="K98" s="1140"/>
      <c r="L98" s="1140"/>
      <c r="M98" s="1140"/>
      <c r="N98" s="1140"/>
      <c r="O98" s="1140"/>
      <c r="P98" s="1140"/>
      <c r="Q98" s="1140"/>
      <c r="R98" s="1140"/>
      <c r="S98" s="1140"/>
      <c r="T98" s="1140"/>
      <c r="U98" s="1140"/>
      <c r="V98" s="1140"/>
      <c r="W98" s="1140"/>
      <c r="X98" s="1140"/>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9" t="s">
        <v>686</v>
      </c>
      <c r="M5" s="1229"/>
      <c r="N5" s="1229"/>
      <c r="O5" s="1229"/>
      <c r="P5" s="1229"/>
      <c r="Q5" s="1229"/>
      <c r="R5" s="1229"/>
      <c r="S5" s="1229"/>
      <c r="T5" s="1229"/>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69"/>
      <c r="Y7" s="1015"/>
      <c r="Z7" s="507"/>
      <c r="AA7" s="507"/>
      <c r="AB7" s="507"/>
      <c r="AC7" s="507"/>
    </row>
    <row r="8" spans="1:29" s="572" customFormat="1" ht="18.75">
      <c r="A8" s="592"/>
      <c r="B8" s="592"/>
      <c r="C8" s="592"/>
      <c r="D8" s="592"/>
      <c r="E8" s="592"/>
      <c r="F8" s="592"/>
      <c r="G8" s="592"/>
      <c r="H8" s="592"/>
      <c r="L8" s="501"/>
      <c r="M8" s="619" t="s">
        <v>596</v>
      </c>
      <c r="N8" s="668"/>
      <c r="O8" s="1264" t="str">
        <f>IF(datePr_ch="",IF(datePr="","",datePr),datePr_ch)</f>
        <v>28.11.2022</v>
      </c>
      <c r="P8" s="1265"/>
      <c r="Q8" s="1265"/>
      <c r="R8" s="1265"/>
      <c r="S8" s="1265"/>
      <c r="T8" s="1266"/>
      <c r="U8" s="669"/>
      <c r="Y8" s="1015"/>
      <c r="Z8" s="592"/>
      <c r="AA8" s="592"/>
      <c r="AB8" s="592"/>
      <c r="AC8" s="592"/>
    </row>
    <row r="9" spans="1:29" s="493" customFormat="1" ht="18.75">
      <c r="A9" s="507"/>
      <c r="B9" s="507"/>
      <c r="C9" s="507"/>
      <c r="D9" s="507"/>
      <c r="E9" s="507"/>
      <c r="F9" s="507"/>
      <c r="G9" s="507"/>
      <c r="H9" s="507"/>
      <c r="L9" s="554"/>
      <c r="M9" s="619" t="s">
        <v>595</v>
      </c>
      <c r="N9" s="668"/>
      <c r="O9" s="1264" t="str">
        <f>IF(numberPr_ch="",IF(numberPr="","",numberPr),numberPr_ch)</f>
        <v>102/34</v>
      </c>
      <c r="P9" s="1265"/>
      <c r="Q9" s="1265"/>
      <c r="R9" s="1265"/>
      <c r="S9" s="1265"/>
      <c r="T9" s="1266"/>
      <c r="U9" s="669"/>
      <c r="Y9" s="1015"/>
      <c r="Z9" s="507"/>
      <c r="AA9" s="507"/>
      <c r="AB9" s="507"/>
      <c r="AC9" s="507"/>
    </row>
    <row r="10" spans="1:29" s="493" customFormat="1" ht="18.75">
      <c r="A10" s="507"/>
      <c r="B10" s="507"/>
      <c r="C10" s="507"/>
      <c r="D10" s="507"/>
      <c r="E10" s="507"/>
      <c r="F10" s="507"/>
      <c r="G10" s="507"/>
      <c r="H10" s="507"/>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0"/>
      <c r="M12" s="1230"/>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9"/>
      <c r="R13" s="1259"/>
      <c r="S13" s="1259"/>
      <c r="T13" s="1259"/>
      <c r="U13" s="1259"/>
      <c r="V13" s="1259"/>
    </row>
    <row r="14" spans="1:29">
      <c r="J14" s="483"/>
      <c r="K14" s="483"/>
      <c r="L14" s="1157" t="s">
        <v>454</v>
      </c>
      <c r="M14" s="1157"/>
      <c r="N14" s="1157"/>
      <c r="O14" s="1157"/>
      <c r="P14" s="1157"/>
      <c r="Q14" s="1157"/>
      <c r="R14" s="1157"/>
      <c r="S14" s="1157"/>
      <c r="T14" s="1157"/>
      <c r="U14" s="1157"/>
      <c r="V14" s="1157"/>
      <c r="W14" s="1157"/>
      <c r="X14" s="1157" t="s">
        <v>455</v>
      </c>
    </row>
    <row r="15" spans="1:29" ht="14.25" customHeight="1">
      <c r="J15" s="483"/>
      <c r="K15" s="483"/>
      <c r="L15" s="1242" t="s">
        <v>92</v>
      </c>
      <c r="M15" s="1242" t="s">
        <v>626</v>
      </c>
      <c r="N15" s="536"/>
      <c r="O15" s="1242" t="s">
        <v>627</v>
      </c>
      <c r="P15" s="1281" t="s">
        <v>628</v>
      </c>
      <c r="Q15" s="1281" t="s">
        <v>641</v>
      </c>
      <c r="R15" s="1281"/>
      <c r="S15" s="1281"/>
      <c r="T15" s="1281"/>
      <c r="U15" s="1281"/>
      <c r="V15" s="1242" t="s">
        <v>341</v>
      </c>
      <c r="W15" s="1258" t="s">
        <v>275</v>
      </c>
      <c r="X15" s="1157"/>
    </row>
    <row r="16" spans="1:29" s="525" customFormat="1" ht="25.5" customHeight="1">
      <c r="A16" s="587"/>
      <c r="B16" s="587"/>
      <c r="C16" s="587"/>
      <c r="D16" s="587"/>
      <c r="E16" s="587"/>
      <c r="F16" s="587"/>
      <c r="G16" s="593"/>
      <c r="H16" s="593"/>
      <c r="I16" s="533"/>
      <c r="J16" s="531"/>
      <c r="K16" s="531"/>
      <c r="L16" s="1242"/>
      <c r="M16" s="1242"/>
      <c r="N16" s="536"/>
      <c r="O16" s="1242"/>
      <c r="P16" s="1281"/>
      <c r="Q16" s="1281" t="s">
        <v>679</v>
      </c>
      <c r="R16" s="1281"/>
      <c r="S16" s="1272" t="s">
        <v>654</v>
      </c>
      <c r="T16" s="1272"/>
      <c r="U16" s="1272"/>
      <c r="V16" s="1242"/>
      <c r="W16" s="1258"/>
      <c r="X16" s="1157"/>
      <c r="Y16" s="1010"/>
      <c r="Z16" s="587"/>
      <c r="AA16" s="587"/>
      <c r="AB16" s="587"/>
      <c r="AC16" s="587"/>
    </row>
    <row r="17" spans="1:29" ht="14.25" customHeight="1">
      <c r="J17" s="483"/>
      <c r="K17" s="483"/>
      <c r="L17" s="1242"/>
      <c r="M17" s="1242"/>
      <c r="N17" s="536"/>
      <c r="O17" s="1242"/>
      <c r="P17" s="1281"/>
      <c r="Q17" s="536" t="s">
        <v>677</v>
      </c>
      <c r="R17" s="536" t="s">
        <v>678</v>
      </c>
      <c r="S17" s="538" t="s">
        <v>274</v>
      </c>
      <c r="T17" s="1269" t="s">
        <v>273</v>
      </c>
      <c r="U17" s="1269"/>
      <c r="V17" s="1242"/>
      <c r="W17" s="1258"/>
      <c r="X17" s="1157"/>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4">
        <f t="shared" ca="1" si="0"/>
        <v>8</v>
      </c>
      <c r="U18" s="1274"/>
      <c r="V18" s="489">
        <f ca="1">OFFSET(V18,0,-2)+1</f>
        <v>9</v>
      </c>
      <c r="W18" s="525"/>
      <c r="X18" s="489">
        <f ca="1">OFFSET(X18,0,-2)+1</f>
        <v>10</v>
      </c>
    </row>
    <row r="19" spans="1:29" ht="22.5">
      <c r="A19" s="1215">
        <v>1</v>
      </c>
      <c r="B19" s="982"/>
      <c r="C19" s="982"/>
      <c r="D19" s="982"/>
      <c r="E19" s="982"/>
      <c r="F19" s="982"/>
      <c r="G19" s="983"/>
      <c r="H19" s="983"/>
      <c r="I19" s="985"/>
      <c r="J19" s="977"/>
      <c r="K19" s="977"/>
      <c r="L19" s="595">
        <f>mergeValue(A19)</f>
        <v>1</v>
      </c>
      <c r="M19" s="643" t="s">
        <v>20</v>
      </c>
      <c r="N19" s="582"/>
      <c r="O19" s="1260"/>
      <c r="P19" s="1260"/>
      <c r="Q19" s="1260"/>
      <c r="R19" s="1260"/>
      <c r="S19" s="1260"/>
      <c r="T19" s="1260"/>
      <c r="U19" s="1260"/>
      <c r="V19" s="1260"/>
      <c r="W19" s="1260"/>
      <c r="X19" s="583" t="s">
        <v>476</v>
      </c>
    </row>
    <row r="20" spans="1:29" ht="22.5">
      <c r="A20" s="1215"/>
      <c r="B20" s="1215">
        <v>1</v>
      </c>
      <c r="C20" s="982"/>
      <c r="D20" s="982"/>
      <c r="E20" s="982"/>
      <c r="F20" s="982"/>
      <c r="G20" s="987"/>
      <c r="H20" s="984"/>
      <c r="I20" s="989"/>
      <c r="J20" s="974"/>
      <c r="K20" s="973"/>
      <c r="L20" s="595" t="str">
        <f>mergeValue(A20) &amp;"."&amp; mergeValue(B20)</f>
        <v>1.1</v>
      </c>
      <c r="M20" s="548" t="s">
        <v>16</v>
      </c>
      <c r="N20" s="582"/>
      <c r="O20" s="1260"/>
      <c r="P20" s="1260"/>
      <c r="Q20" s="1260"/>
      <c r="R20" s="1260"/>
      <c r="S20" s="1260"/>
      <c r="T20" s="1260"/>
      <c r="U20" s="1260"/>
      <c r="V20" s="1260"/>
      <c r="W20" s="1260"/>
      <c r="X20" s="583" t="s">
        <v>477</v>
      </c>
    </row>
    <row r="21" spans="1:29" ht="22.5">
      <c r="A21" s="1215"/>
      <c r="B21" s="1215"/>
      <c r="C21" s="1215">
        <v>1</v>
      </c>
      <c r="D21" s="982"/>
      <c r="E21" s="982"/>
      <c r="F21" s="982"/>
      <c r="G21" s="987"/>
      <c r="H21" s="984"/>
      <c r="I21" s="990"/>
      <c r="J21" s="974"/>
      <c r="K21" s="973"/>
      <c r="L21" s="595" t="str">
        <f>mergeValue(A21) &amp;"."&amp; mergeValue(B21)&amp;"."&amp; mergeValue(C21)</f>
        <v>1.1.1</v>
      </c>
      <c r="M21" s="549" t="s">
        <v>7</v>
      </c>
      <c r="N21" s="582"/>
      <c r="O21" s="1260"/>
      <c r="P21" s="1260"/>
      <c r="Q21" s="1260"/>
      <c r="R21" s="1260"/>
      <c r="S21" s="1260"/>
      <c r="T21" s="1260"/>
      <c r="U21" s="1260"/>
      <c r="V21" s="1260"/>
      <c r="W21" s="1260"/>
      <c r="X21" s="583" t="s">
        <v>633</v>
      </c>
    </row>
    <row r="22" spans="1:29">
      <c r="A22" s="1215"/>
      <c r="B22" s="1215"/>
      <c r="C22" s="1215"/>
      <c r="D22" s="1215">
        <v>1</v>
      </c>
      <c r="E22" s="982"/>
      <c r="F22" s="982"/>
      <c r="G22" s="987"/>
      <c r="H22" s="984"/>
      <c r="I22" s="990"/>
      <c r="J22" s="988"/>
      <c r="K22" s="973"/>
      <c r="L22" s="595" t="str">
        <f>mergeValue(A22) &amp;"."&amp; mergeValue(B22)&amp;"."&amp; mergeValue(C22)&amp;"."&amp; mergeValue(D22)</f>
        <v>1.1.1.1</v>
      </c>
      <c r="M22" s="550" t="s">
        <v>22</v>
      </c>
      <c r="N22" s="582"/>
      <c r="O22" s="1260"/>
      <c r="P22" s="1260"/>
      <c r="Q22" s="1260"/>
      <c r="R22" s="1260"/>
      <c r="S22" s="1260"/>
      <c r="T22" s="1260"/>
      <c r="U22" s="1260"/>
      <c r="V22" s="1260"/>
      <c r="W22" s="1260"/>
      <c r="X22" s="1022" t="s">
        <v>687</v>
      </c>
    </row>
    <row r="23" spans="1:29" ht="42.95" customHeight="1">
      <c r="A23" s="1215"/>
      <c r="B23" s="1215"/>
      <c r="C23" s="1215"/>
      <c r="D23" s="1215"/>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32" t="s">
        <v>688</v>
      </c>
      <c r="Y23" s="1010" t="str">
        <f>strCheckDateTwo(N23:W23)</f>
        <v/>
      </c>
    </row>
    <row r="24" spans="1:29" hidden="1">
      <c r="A24" s="1215"/>
      <c r="B24" s="1215"/>
      <c r="C24" s="1215"/>
      <c r="D24" s="1215"/>
      <c r="E24" s="982"/>
      <c r="F24" s="982"/>
      <c r="G24" s="987"/>
      <c r="H24" s="984"/>
      <c r="I24" s="990"/>
      <c r="J24" s="988"/>
      <c r="K24" s="978"/>
      <c r="L24" s="633"/>
      <c r="M24" s="563"/>
      <c r="N24" s="648"/>
      <c r="O24" s="648"/>
      <c r="P24" s="648"/>
      <c r="Q24" s="648"/>
      <c r="R24" s="586" t="str">
        <f>S23 &amp; "-" &amp; U23</f>
        <v>-</v>
      </c>
      <c r="S24" s="514"/>
      <c r="T24" s="588"/>
      <c r="U24" s="514"/>
      <c r="V24" s="648"/>
      <c r="W24" s="840"/>
      <c r="X24" s="1233"/>
    </row>
    <row r="25" spans="1:29" ht="15" customHeight="1">
      <c r="A25" s="1215"/>
      <c r="B25" s="1215"/>
      <c r="C25" s="1215"/>
      <c r="D25" s="1215"/>
      <c r="E25" s="982"/>
      <c r="F25" s="982"/>
      <c r="G25" s="987"/>
      <c r="H25" s="984"/>
      <c r="I25" s="990"/>
      <c r="J25" s="988"/>
      <c r="K25" s="978"/>
      <c r="L25" s="540"/>
      <c r="M25" s="553" t="s">
        <v>5</v>
      </c>
      <c r="N25" s="551"/>
      <c r="O25" s="547"/>
      <c r="P25" s="547"/>
      <c r="Q25" s="547"/>
      <c r="R25" s="547"/>
      <c r="S25" s="575"/>
      <c r="T25" s="566"/>
      <c r="U25" s="565"/>
      <c r="V25" s="551"/>
      <c r="W25" s="551"/>
      <c r="X25" s="1234"/>
    </row>
    <row r="26" spans="1:29" s="477" customFormat="1" ht="15" customHeight="1">
      <c r="A26" s="1215"/>
      <c r="B26" s="1215"/>
      <c r="C26" s="1215"/>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15"/>
      <c r="B27" s="1215"/>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15"/>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8" t="s">
        <v>689</v>
      </c>
      <c r="N31" s="1208"/>
      <c r="O31" s="1208"/>
      <c r="P31" s="1208"/>
      <c r="Q31" s="1208"/>
      <c r="R31" s="1208"/>
      <c r="S31" s="1208"/>
      <c r="T31" s="1208"/>
      <c r="U31" s="1208"/>
      <c r="V31" s="1208"/>
      <c r="W31" s="1208"/>
      <c r="X31" s="1208"/>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t="str">
        <f>IF('Перечень тарифов'!R21="","наименование отсутствует","" &amp; 'Перечень тарифов'!R21 &amp; "")</f>
        <v>Зона теплоснабжения №01</v>
      </c>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t="str">
        <f>IF('Перечень тарифов'!F21="","наименование отсутствует","" &amp; 'Перечень тарифов'!F21 &amp; "")</f>
        <v>Сбыт. Тепловая энергия</v>
      </c>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13"/>
      <c r="B13" s="1213"/>
      <c r="C13" s="1213"/>
      <c r="D13" s="441">
        <v>1</v>
      </c>
      <c r="F13" s="335" t="str">
        <f>"4."&amp;mergeValue(A13) &amp;"."&amp;mergeValue(B13)&amp;"."&amp;mergeValue(C13)&amp;"."&amp;mergeValue(D13)</f>
        <v>4.1.1.1.1</v>
      </c>
      <c r="G13" s="420" t="s">
        <v>498</v>
      </c>
      <c r="H13" s="317" t="str">
        <f>IF(Территории!R14="","","" &amp; Территории!R14 &amp; "")</f>
        <v>Город Челябинск (75701000)</v>
      </c>
      <c r="I13" s="1108" t="s">
        <v>591</v>
      </c>
      <c r="J13" s="334"/>
      <c r="K13" s="214"/>
      <c r="L13" s="214"/>
      <c r="M13" s="214"/>
      <c r="N13" s="214"/>
      <c r="O13" s="214"/>
      <c r="P13" s="214"/>
      <c r="Q13" s="214"/>
      <c r="R13" s="214"/>
      <c r="S13" s="214"/>
      <c r="T13" s="214"/>
    </row>
    <row r="14" spans="1:20" s="1009" customFormat="1" ht="45">
      <c r="A14" s="1213">
        <v>2</v>
      </c>
      <c r="B14" s="1015"/>
      <c r="C14" s="1015"/>
      <c r="D14" s="1015"/>
      <c r="F14" s="1031" t="str">
        <f>"2." &amp;mergeValue(A14)</f>
        <v>2.2</v>
      </c>
      <c r="G14" s="817" t="s">
        <v>494</v>
      </c>
      <c r="H14" s="1111" t="str">
        <f>IF('Перечень тарифов'!R25="","наименование отсутствует","" &amp; 'Перечень тарифов'!R25 &amp; "")</f>
        <v>Зона теплоснабжения №01</v>
      </c>
      <c r="I14" s="818" t="s">
        <v>590</v>
      </c>
      <c r="J14" s="617"/>
      <c r="K14" s="1015"/>
      <c r="L14" s="1015"/>
      <c r="M14" s="1015"/>
      <c r="N14" s="1015"/>
      <c r="O14" s="1015"/>
      <c r="P14" s="1015"/>
      <c r="Q14" s="1015"/>
      <c r="R14" s="1015"/>
      <c r="S14" s="1015"/>
      <c r="T14" s="1015"/>
    </row>
    <row r="15" spans="1:20" s="1009" customFormat="1" ht="22.5">
      <c r="A15" s="1213"/>
      <c r="B15" s="1015"/>
      <c r="C15" s="1015"/>
      <c r="D15" s="1015"/>
      <c r="F15" s="1031" t="str">
        <f>"3." &amp;mergeValue(A15)</f>
        <v>3.2</v>
      </c>
      <c r="G15" s="817" t="s">
        <v>495</v>
      </c>
      <c r="H15" s="1111" t="str">
        <f>IF('Перечень тарифов'!F21="","наименование отсутствует","" &amp; 'Перечень тарифов'!F21 &amp; "")</f>
        <v>Сбыт. Тепловая энергия</v>
      </c>
      <c r="I15" s="818" t="s">
        <v>588</v>
      </c>
      <c r="J15" s="617"/>
      <c r="K15" s="1015"/>
      <c r="L15" s="1015"/>
      <c r="M15" s="1015"/>
      <c r="N15" s="1015"/>
      <c r="O15" s="1015"/>
      <c r="P15" s="1015"/>
      <c r="Q15" s="1015"/>
      <c r="R15" s="1015"/>
      <c r="S15" s="1015"/>
      <c r="T15" s="1015"/>
    </row>
    <row r="16" spans="1:20" s="1009" customFormat="1" ht="22.5">
      <c r="A16" s="1213"/>
      <c r="B16" s="1015"/>
      <c r="C16" s="1015"/>
      <c r="D16" s="1015"/>
      <c r="F16" s="1031" t="str">
        <f>"4."&amp;mergeValue(A16)</f>
        <v>4.2</v>
      </c>
      <c r="G16" s="817" t="s">
        <v>496</v>
      </c>
      <c r="H16" s="1118" t="s">
        <v>458</v>
      </c>
      <c r="I16" s="818"/>
      <c r="J16" s="617"/>
      <c r="K16" s="1015"/>
      <c r="L16" s="1015"/>
      <c r="M16" s="1015"/>
      <c r="N16" s="1015"/>
      <c r="O16" s="1015"/>
      <c r="P16" s="1015"/>
      <c r="Q16" s="1015"/>
      <c r="R16" s="1015"/>
      <c r="S16" s="1015"/>
      <c r="T16" s="1015"/>
    </row>
    <row r="17" spans="1:20" s="1009" customFormat="1" ht="18.75">
      <c r="A17" s="1213"/>
      <c r="B17" s="1213">
        <v>1</v>
      </c>
      <c r="C17" s="1107"/>
      <c r="D17" s="1107"/>
      <c r="F17" s="1031" t="str">
        <f>"4."&amp;mergeValue(A17) &amp;"."&amp;mergeValue(B17)</f>
        <v>4.2.1</v>
      </c>
      <c r="G17" s="832" t="s">
        <v>592</v>
      </c>
      <c r="H17" s="1111" t="str">
        <f>IF(region_name="","",region_name)</f>
        <v>Челябинская область</v>
      </c>
      <c r="I17" s="818" t="s">
        <v>499</v>
      </c>
      <c r="J17" s="617"/>
      <c r="K17" s="1015"/>
      <c r="L17" s="1015"/>
      <c r="M17" s="1015"/>
      <c r="N17" s="1015"/>
      <c r="O17" s="1015"/>
      <c r="P17" s="1015"/>
      <c r="Q17" s="1015"/>
      <c r="R17" s="1015"/>
      <c r="S17" s="1015"/>
      <c r="T17" s="1015"/>
    </row>
    <row r="18" spans="1:20" s="1009" customFormat="1" ht="22.5">
      <c r="A18" s="1213"/>
      <c r="B18" s="1213"/>
      <c r="C18" s="1213">
        <v>1</v>
      </c>
      <c r="D18" s="1107"/>
      <c r="F18" s="1031" t="str">
        <f>"4."&amp;mergeValue(A18) &amp;"."&amp;mergeValue(B18)&amp;"."&amp;mergeValue(C18)</f>
        <v>4.2.1.1</v>
      </c>
      <c r="G18" s="819" t="s">
        <v>497</v>
      </c>
      <c r="H18" s="1111" t="str">
        <f>IF(Территории!H13="","","" &amp; Территории!H13 &amp; "")</f>
        <v>Город Челябинск</v>
      </c>
      <c r="I18" s="818" t="s">
        <v>500</v>
      </c>
      <c r="J18" s="617"/>
      <c r="K18" s="1015"/>
      <c r="L18" s="1015"/>
      <c r="M18" s="1015"/>
      <c r="N18" s="1015"/>
      <c r="O18" s="1015"/>
      <c r="P18" s="1015"/>
      <c r="Q18" s="1015"/>
      <c r="R18" s="1015"/>
      <c r="S18" s="1015"/>
      <c r="T18" s="1015"/>
    </row>
    <row r="19" spans="1:20" s="1009" customFormat="1" ht="56.25">
      <c r="A19" s="1213"/>
      <c r="B19" s="1213"/>
      <c r="C19" s="1213"/>
      <c r="D19" s="1107">
        <v>1</v>
      </c>
      <c r="F19" s="1031" t="str">
        <f>"4."&amp;mergeValue(A19) &amp;"."&amp;mergeValue(B19)&amp;"."&amp;mergeValue(C19)&amp;"."&amp;mergeValue(D19)</f>
        <v>4.2.1.1.1</v>
      </c>
      <c r="G19" s="820" t="s">
        <v>498</v>
      </c>
      <c r="H19" s="1111" t="str">
        <f>IF(Территории!R14="","","" &amp; Территории!R14 &amp; "")</f>
        <v>Город Челябинск (75701000)</v>
      </c>
      <c r="I19" s="1108" t="s">
        <v>591</v>
      </c>
      <c r="J19" s="617"/>
      <c r="K19" s="1015"/>
      <c r="L19" s="1015"/>
      <c r="M19" s="1015"/>
      <c r="N19" s="1015"/>
      <c r="O19" s="1015"/>
      <c r="P19" s="1015"/>
      <c r="Q19" s="1015"/>
      <c r="R19" s="1015"/>
      <c r="S19" s="1015"/>
      <c r="T19" s="1015"/>
    </row>
    <row r="20" spans="1:20" s="326" customFormat="1" ht="3" customHeight="1">
      <c r="A20" s="327"/>
      <c r="B20" s="327"/>
      <c r="C20" s="327"/>
      <c r="D20" s="327"/>
      <c r="F20" s="325"/>
      <c r="G20" s="418"/>
      <c r="H20" s="419"/>
      <c r="I20" s="226"/>
      <c r="J20" s="327"/>
      <c r="K20" s="327"/>
      <c r="L20" s="327"/>
      <c r="M20" s="327"/>
      <c r="N20" s="327"/>
      <c r="O20" s="327"/>
      <c r="P20" s="327"/>
      <c r="Q20" s="327"/>
      <c r="R20" s="327"/>
      <c r="S20" s="327"/>
      <c r="T20" s="327"/>
    </row>
    <row r="21" spans="1:20" s="326" customFormat="1" ht="15" customHeight="1">
      <c r="A21" s="327"/>
      <c r="B21" s="327"/>
      <c r="C21" s="327"/>
      <c r="D21" s="327"/>
      <c r="F21" s="325"/>
      <c r="G21" s="1208" t="s">
        <v>593</v>
      </c>
      <c r="H21" s="1208"/>
      <c r="I21" s="226"/>
      <c r="J21" s="327"/>
      <c r="K21" s="327"/>
      <c r="L21" s="327"/>
      <c r="M21" s="327"/>
      <c r="N21" s="327"/>
      <c r="O21" s="327"/>
      <c r="P21" s="327"/>
      <c r="Q21" s="327"/>
      <c r="R21" s="327"/>
      <c r="S21" s="327"/>
      <c r="T21" s="327"/>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9" t="s">
        <v>730</v>
      </c>
      <c r="E5" s="1229"/>
      <c r="F5" s="1229"/>
      <c r="G5" s="438"/>
    </row>
    <row r="6" spans="1:16" ht="3" customHeight="1">
      <c r="C6" s="86"/>
      <c r="D6" s="37"/>
      <c r="E6" s="84"/>
      <c r="F6" s="83"/>
      <c r="G6" s="286"/>
    </row>
    <row r="7" spans="1:16">
      <c r="C7" s="86"/>
      <c r="D7" s="1242" t="s">
        <v>454</v>
      </c>
      <c r="E7" s="1242"/>
      <c r="F7" s="1242"/>
      <c r="G7" s="1288" t="s">
        <v>455</v>
      </c>
    </row>
    <row r="8" spans="1:16">
      <c r="C8" s="86"/>
      <c r="D8" s="103" t="s">
        <v>92</v>
      </c>
      <c r="E8" s="113" t="s">
        <v>457</v>
      </c>
      <c r="F8" s="113" t="s">
        <v>456</v>
      </c>
      <c r="G8" s="1288"/>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2927</v>
      </c>
      <c r="F12" s="1092" t="s">
        <v>2929</v>
      </c>
      <c r="G12" s="1232" t="s">
        <v>597</v>
      </c>
    </row>
    <row r="13" spans="1:16" ht="15" customHeight="1">
      <c r="A13" s="285"/>
      <c r="C13" s="86"/>
      <c r="D13" s="114"/>
      <c r="E13" s="301" t="s">
        <v>328</v>
      </c>
      <c r="F13" s="298"/>
      <c r="G13" s="1234"/>
    </row>
    <row r="14" spans="1:16">
      <c r="A14" s="285"/>
      <c r="C14" s="86"/>
      <c r="D14" s="187" t="s">
        <v>329</v>
      </c>
      <c r="E14" s="287" t="s">
        <v>694</v>
      </c>
      <c r="F14" s="295" t="s">
        <v>458</v>
      </c>
      <c r="G14" s="791"/>
    </row>
    <row r="15" spans="1:16" ht="42.95" customHeight="1">
      <c r="A15" s="285"/>
      <c r="C15" s="86"/>
      <c r="D15" s="187" t="s">
        <v>443</v>
      </c>
      <c r="E15" s="1128" t="s">
        <v>2928</v>
      </c>
      <c r="F15" s="1092" t="s">
        <v>2929</v>
      </c>
      <c r="G15" s="1232" t="s">
        <v>695</v>
      </c>
    </row>
    <row r="16" spans="1:16" s="801" customFormat="1" ht="15" customHeight="1">
      <c r="A16" s="805"/>
      <c r="B16" s="186"/>
      <c r="C16" s="688"/>
      <c r="D16" s="826"/>
      <c r="E16" s="829" t="s">
        <v>328</v>
      </c>
      <c r="F16" s="792"/>
      <c r="G16" s="1234"/>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9" t="s">
        <v>491</v>
      </c>
      <c r="G2" s="1210"/>
      <c r="H2" s="1211"/>
      <c r="I2" s="808"/>
    </row>
    <row r="3" spans="1:20" ht="3" customHeight="1"/>
    <row r="4" spans="1:20" s="1009" customFormat="1" ht="11.25">
      <c r="A4" s="1015"/>
      <c r="B4" s="1015"/>
      <c r="C4" s="1015"/>
      <c r="D4" s="1015"/>
      <c r="F4" s="1157" t="s">
        <v>454</v>
      </c>
      <c r="G4" s="1157"/>
      <c r="H4" s="1157"/>
      <c r="I4" s="1212"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8" t="s">
        <v>442</v>
      </c>
      <c r="I5" s="121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1" t="str">
        <f>IF(dateCh="","",dateCh)</f>
        <v>06.12.2022</v>
      </c>
      <c r="I7" s="818" t="s">
        <v>493</v>
      </c>
      <c r="J7" s="617"/>
      <c r="K7" s="1015"/>
      <c r="L7" s="1015"/>
      <c r="M7" s="1015"/>
      <c r="N7" s="1015"/>
      <c r="O7" s="1015"/>
      <c r="P7" s="1015"/>
      <c r="Q7" s="1015"/>
      <c r="R7" s="1015"/>
      <c r="S7" s="1015"/>
      <c r="T7" s="1015"/>
    </row>
    <row r="8" spans="1:20" s="1009" customFormat="1" ht="45">
      <c r="A8" s="1213">
        <v>1</v>
      </c>
      <c r="B8" s="1015"/>
      <c r="C8" s="1015"/>
      <c r="D8" s="1015"/>
      <c r="F8" s="1031" t="str">
        <f>"2." &amp;mergeValue(A8)</f>
        <v>2.1</v>
      </c>
      <c r="G8" s="817" t="s">
        <v>494</v>
      </c>
      <c r="H8" s="1111" t="str">
        <f>IF('Перечень тарифов'!R21="","наименование отсутствует","" &amp; 'Перечень тарифов'!R21 &amp; "")</f>
        <v>Зона теплоснабжения №01</v>
      </c>
      <c r="I8" s="818" t="s">
        <v>590</v>
      </c>
      <c r="J8" s="617"/>
      <c r="K8" s="1015"/>
      <c r="L8" s="1015"/>
      <c r="M8" s="1015"/>
      <c r="N8" s="1015"/>
      <c r="O8" s="1015"/>
      <c r="P8" s="1015"/>
      <c r="Q8" s="1015"/>
      <c r="R8" s="1015"/>
      <c r="S8" s="1015"/>
      <c r="T8" s="1015"/>
    </row>
    <row r="9" spans="1:20" s="1009" customFormat="1" ht="22.5">
      <c r="A9" s="1213"/>
      <c r="B9" s="1015"/>
      <c r="C9" s="1015"/>
      <c r="D9" s="1015"/>
      <c r="F9" s="1031" t="str">
        <f>"3." &amp;mergeValue(A9)</f>
        <v>3.1</v>
      </c>
      <c r="G9" s="817" t="s">
        <v>495</v>
      </c>
      <c r="H9" s="1111"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13"/>
      <c r="B10" s="1015"/>
      <c r="C10" s="1015"/>
      <c r="D10" s="1015"/>
      <c r="F10" s="1031" t="str">
        <f>"4."&amp;mergeValue(A10)</f>
        <v>4.1</v>
      </c>
      <c r="G10" s="817" t="s">
        <v>496</v>
      </c>
      <c r="H10" s="1118" t="s">
        <v>458</v>
      </c>
      <c r="I10" s="818"/>
      <c r="J10" s="617"/>
      <c r="K10" s="1015"/>
      <c r="L10" s="1015"/>
      <c r="M10" s="1015"/>
      <c r="N10" s="1015"/>
      <c r="O10" s="1015"/>
      <c r="P10" s="1015"/>
      <c r="Q10" s="1015"/>
      <c r="R10" s="1015"/>
      <c r="S10" s="1015"/>
      <c r="T10" s="1015"/>
    </row>
    <row r="11" spans="1:20" s="1009" customFormat="1" ht="18.75">
      <c r="A11" s="1213"/>
      <c r="B11" s="1213">
        <v>1</v>
      </c>
      <c r="C11" s="1107"/>
      <c r="D11" s="1107"/>
      <c r="F11" s="1031" t="str">
        <f>"4."&amp;mergeValue(A11) &amp;"."&amp;mergeValue(B11)</f>
        <v>4.1.1</v>
      </c>
      <c r="G11" s="832" t="s">
        <v>592</v>
      </c>
      <c r="H11" s="1111"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13"/>
      <c r="B12" s="1213"/>
      <c r="C12" s="1213">
        <v>1</v>
      </c>
      <c r="D12" s="1107"/>
      <c r="F12" s="1031" t="str">
        <f>"4."&amp;mergeValue(A12) &amp;"."&amp;mergeValue(B12)&amp;"."&amp;mergeValue(C12)</f>
        <v>4.1.1.1</v>
      </c>
      <c r="G12" s="819" t="s">
        <v>497</v>
      </c>
      <c r="H12" s="1111"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13"/>
      <c r="B13" s="1213"/>
      <c r="C13" s="1213"/>
      <c r="D13" s="1107">
        <v>1</v>
      </c>
      <c r="F13" s="1031" t="str">
        <f>"4."&amp;mergeValue(A13) &amp;"."&amp;mergeValue(B13)&amp;"."&amp;mergeValue(C13)&amp;"."&amp;mergeValue(D13)</f>
        <v>4.1.1.1.1</v>
      </c>
      <c r="G13" s="820" t="s">
        <v>498</v>
      </c>
      <c r="H13" s="1111"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1009" customFormat="1" ht="45">
      <c r="A14" s="1213">
        <v>2</v>
      </c>
      <c r="B14" s="1015"/>
      <c r="C14" s="1015"/>
      <c r="D14" s="1015"/>
      <c r="F14" s="1031" t="str">
        <f>"2." &amp;mergeValue(A14)</f>
        <v>2.2</v>
      </c>
      <c r="G14" s="817" t="s">
        <v>494</v>
      </c>
      <c r="H14" s="1111" t="str">
        <f>IF('Перечень тарифов'!R25="","наименование отсутствует","" &amp; 'Перечень тарифов'!R25 &amp; "")</f>
        <v>Зона теплоснабжения №01</v>
      </c>
      <c r="I14" s="818" t="s">
        <v>590</v>
      </c>
      <c r="J14" s="617"/>
      <c r="K14" s="1015"/>
      <c r="L14" s="1015"/>
      <c r="M14" s="1015"/>
      <c r="N14" s="1015"/>
      <c r="O14" s="1015"/>
      <c r="P14" s="1015"/>
      <c r="Q14" s="1015"/>
      <c r="R14" s="1015"/>
      <c r="S14" s="1015"/>
      <c r="T14" s="1015"/>
    </row>
    <row r="15" spans="1:20" s="1009" customFormat="1" ht="22.5">
      <c r="A15" s="1213"/>
      <c r="B15" s="1015"/>
      <c r="C15" s="1015"/>
      <c r="D15" s="1015"/>
      <c r="F15" s="1031" t="str">
        <f>"3." &amp;mergeValue(A15)</f>
        <v>3.2</v>
      </c>
      <c r="G15" s="817" t="s">
        <v>495</v>
      </c>
      <c r="H15" s="1111" t="str">
        <f>IF('Перечень тарифов'!F21="","наименование отсутствует","" &amp; 'Перечень тарифов'!F21 &amp; "")</f>
        <v>Сбыт. Тепловая энергия</v>
      </c>
      <c r="I15" s="818" t="s">
        <v>588</v>
      </c>
      <c r="J15" s="617"/>
      <c r="K15" s="1015"/>
      <c r="L15" s="1015"/>
      <c r="M15" s="1015"/>
      <c r="N15" s="1015"/>
      <c r="O15" s="1015"/>
      <c r="P15" s="1015"/>
      <c r="Q15" s="1015"/>
      <c r="R15" s="1015"/>
      <c r="S15" s="1015"/>
      <c r="T15" s="1015"/>
    </row>
    <row r="16" spans="1:20" s="1009" customFormat="1" ht="22.5">
      <c r="A16" s="1213"/>
      <c r="B16" s="1015"/>
      <c r="C16" s="1015"/>
      <c r="D16" s="1015"/>
      <c r="F16" s="1031" t="str">
        <f>"4."&amp;mergeValue(A16)</f>
        <v>4.2</v>
      </c>
      <c r="G16" s="817" t="s">
        <v>496</v>
      </c>
      <c r="H16" s="1118" t="s">
        <v>458</v>
      </c>
      <c r="I16" s="818"/>
      <c r="J16" s="617"/>
      <c r="K16" s="1015"/>
      <c r="L16" s="1015"/>
      <c r="M16" s="1015"/>
      <c r="N16" s="1015"/>
      <c r="O16" s="1015"/>
      <c r="P16" s="1015"/>
      <c r="Q16" s="1015"/>
      <c r="R16" s="1015"/>
      <c r="S16" s="1015"/>
      <c r="T16" s="1015"/>
    </row>
    <row r="17" spans="1:20" s="1009" customFormat="1" ht="18.75">
      <c r="A17" s="1213"/>
      <c r="B17" s="1213">
        <v>1</v>
      </c>
      <c r="C17" s="1107"/>
      <c r="D17" s="1107"/>
      <c r="F17" s="1031" t="str">
        <f>"4."&amp;mergeValue(A17) &amp;"."&amp;mergeValue(B17)</f>
        <v>4.2.1</v>
      </c>
      <c r="G17" s="832" t="s">
        <v>592</v>
      </c>
      <c r="H17" s="1111" t="str">
        <f>IF(region_name="","",region_name)</f>
        <v>Челябинская область</v>
      </c>
      <c r="I17" s="818" t="s">
        <v>499</v>
      </c>
      <c r="J17" s="617"/>
      <c r="K17" s="1015"/>
      <c r="L17" s="1015"/>
      <c r="M17" s="1015"/>
      <c r="N17" s="1015"/>
      <c r="O17" s="1015"/>
      <c r="P17" s="1015"/>
      <c r="Q17" s="1015"/>
      <c r="R17" s="1015"/>
      <c r="S17" s="1015"/>
      <c r="T17" s="1015"/>
    </row>
    <row r="18" spans="1:20" s="1009" customFormat="1" ht="22.5">
      <c r="A18" s="1213"/>
      <c r="B18" s="1213"/>
      <c r="C18" s="1213">
        <v>1</v>
      </c>
      <c r="D18" s="1107"/>
      <c r="F18" s="1031" t="str">
        <f>"4."&amp;mergeValue(A18) &amp;"."&amp;mergeValue(B18)&amp;"."&amp;mergeValue(C18)</f>
        <v>4.2.1.1</v>
      </c>
      <c r="G18" s="819" t="s">
        <v>497</v>
      </c>
      <c r="H18" s="1111" t="str">
        <f>IF(Территории!H13="","","" &amp; Территории!H13 &amp; "")</f>
        <v>Город Челябинск</v>
      </c>
      <c r="I18" s="818" t="s">
        <v>500</v>
      </c>
      <c r="J18" s="617"/>
      <c r="K18" s="1015"/>
      <c r="L18" s="1015"/>
      <c r="M18" s="1015"/>
      <c r="N18" s="1015"/>
      <c r="O18" s="1015"/>
      <c r="P18" s="1015"/>
      <c r="Q18" s="1015"/>
      <c r="R18" s="1015"/>
      <c r="S18" s="1015"/>
      <c r="T18" s="1015"/>
    </row>
    <row r="19" spans="1:20" s="1009" customFormat="1" ht="56.25">
      <c r="A19" s="1213"/>
      <c r="B19" s="1213"/>
      <c r="C19" s="1213"/>
      <c r="D19" s="1107">
        <v>1</v>
      </c>
      <c r="F19" s="1031" t="str">
        <f>"4."&amp;mergeValue(A19) &amp;"."&amp;mergeValue(B19)&amp;"."&amp;mergeValue(C19)&amp;"."&amp;mergeValue(D19)</f>
        <v>4.2.1.1.1</v>
      </c>
      <c r="G19" s="820" t="s">
        <v>498</v>
      </c>
      <c r="H19" s="1111" t="str">
        <f>IF(Территории!R14="","","" &amp; Территории!R14 &amp; "")</f>
        <v>Город Челябинск (75701000)</v>
      </c>
      <c r="I19" s="1108" t="s">
        <v>591</v>
      </c>
      <c r="J19" s="617"/>
      <c r="K19" s="1015"/>
      <c r="L19" s="1015"/>
      <c r="M19" s="1015"/>
      <c r="N19" s="1015"/>
      <c r="O19" s="1015"/>
      <c r="P19" s="1015"/>
      <c r="Q19" s="1015"/>
      <c r="R19" s="1015"/>
      <c r="S19" s="1015"/>
      <c r="T19" s="1015"/>
    </row>
    <row r="20" spans="1:20" s="774" customFormat="1" ht="3" customHeight="1">
      <c r="A20" s="775"/>
      <c r="B20" s="775"/>
      <c r="C20" s="775"/>
      <c r="D20" s="775"/>
      <c r="F20" s="824"/>
      <c r="G20" s="418"/>
      <c r="H20" s="419"/>
      <c r="I20" s="985"/>
      <c r="J20" s="775"/>
      <c r="K20" s="775"/>
      <c r="L20" s="775"/>
      <c r="M20" s="775"/>
      <c r="N20" s="775"/>
      <c r="O20" s="775"/>
      <c r="P20" s="775"/>
      <c r="Q20" s="775"/>
      <c r="R20" s="775"/>
      <c r="S20" s="775"/>
      <c r="T20" s="775"/>
    </row>
    <row r="21" spans="1:20" s="774" customFormat="1" ht="15" customHeight="1">
      <c r="A21" s="775"/>
      <c r="B21" s="775"/>
      <c r="C21" s="775"/>
      <c r="D21" s="775"/>
      <c r="F21" s="824"/>
      <c r="G21" s="1208" t="s">
        <v>593</v>
      </c>
      <c r="H21" s="1208"/>
      <c r="I21" s="985"/>
      <c r="J21" s="775"/>
      <c r="K21" s="775"/>
      <c r="L21" s="775"/>
      <c r="M21" s="775"/>
      <c r="N21" s="775"/>
      <c r="O21" s="775"/>
      <c r="P21" s="775"/>
      <c r="Q21" s="775"/>
      <c r="R21" s="775"/>
      <c r="S21" s="775"/>
      <c r="T21" s="775"/>
    </row>
  </sheetData>
  <sheetProtection password="FA9C" sheet="1" objects="1" scenarios="1" formatColumns="0" formatRows="0"/>
  <mergeCells count="10">
    <mergeCell ref="I4:I5"/>
    <mergeCell ref="A8:A13"/>
    <mergeCell ref="B11:B13"/>
    <mergeCell ref="C12:C13"/>
    <mergeCell ref="A14:A19"/>
    <mergeCell ref="B17:B19"/>
    <mergeCell ref="C18:C19"/>
    <mergeCell ref="G21:H21"/>
    <mergeCell ref="F2:H2"/>
    <mergeCell ref="F4:H4"/>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696</v>
      </c>
      <c r="E5" s="1229"/>
      <c r="F5" s="1229"/>
      <c r="G5" s="1229"/>
      <c r="H5" s="1229"/>
      <c r="I5" s="336"/>
    </row>
    <row r="6" spans="1:9" ht="3" customHeight="1">
      <c r="C6" s="86"/>
      <c r="D6" s="37"/>
      <c r="E6" s="84"/>
      <c r="F6" s="84"/>
      <c r="G6" s="84"/>
      <c r="H6" s="83"/>
      <c r="I6" s="286"/>
    </row>
    <row r="7" spans="1:9" ht="21" customHeight="1">
      <c r="C7" s="86"/>
      <c r="D7" s="1242" t="s">
        <v>454</v>
      </c>
      <c r="E7" s="1242"/>
      <c r="F7" s="1242"/>
      <c r="G7" s="1242"/>
      <c r="H7" s="1242"/>
      <c r="I7" s="1288" t="s">
        <v>455</v>
      </c>
    </row>
    <row r="8" spans="1:9" ht="21" customHeight="1">
      <c r="C8" s="86"/>
      <c r="D8" s="103" t="s">
        <v>92</v>
      </c>
      <c r="E8" s="113" t="s">
        <v>457</v>
      </c>
      <c r="F8" s="113"/>
      <c r="G8" s="113" t="s">
        <v>442</v>
      </c>
      <c r="H8" s="113" t="s">
        <v>456</v>
      </c>
      <c r="I8" s="1288"/>
    </row>
    <row r="9" spans="1:9" ht="12" customHeight="1">
      <c r="C9" s="86"/>
      <c r="D9" s="42" t="s">
        <v>93</v>
      </c>
      <c r="E9" s="42" t="s">
        <v>49</v>
      </c>
      <c r="F9" s="42"/>
      <c r="G9" s="42" t="s">
        <v>50</v>
      </c>
      <c r="H9" s="42" t="s">
        <v>51</v>
      </c>
      <c r="I9" s="42" t="s">
        <v>68</v>
      </c>
    </row>
    <row r="10" spans="1:9">
      <c r="A10" s="285"/>
      <c r="C10" s="86"/>
      <c r="D10" s="187">
        <v>1</v>
      </c>
      <c r="E10" s="1291" t="s">
        <v>459</v>
      </c>
      <c r="F10" s="1291"/>
      <c r="G10" s="1291"/>
      <c r="H10" s="1291"/>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314" t="s">
        <v>2929</v>
      </c>
      <c r="H12" s="1092" t="s">
        <v>2929</v>
      </c>
      <c r="I12" s="415" t="s">
        <v>697</v>
      </c>
    </row>
    <row r="13" spans="1:9" ht="33.75">
      <c r="A13" s="285"/>
      <c r="B13" s="186">
        <v>3</v>
      </c>
      <c r="C13" s="86"/>
      <c r="D13" s="187">
        <v>2</v>
      </c>
      <c r="E13" s="352" t="s">
        <v>698</v>
      </c>
      <c r="F13" s="295"/>
      <c r="G13" s="295" t="s">
        <v>458</v>
      </c>
      <c r="H13" s="1092" t="s">
        <v>2929</v>
      </c>
      <c r="I13" s="416" t="s">
        <v>463</v>
      </c>
    </row>
    <row r="14" spans="1:9" ht="39" customHeight="1">
      <c r="A14" s="285"/>
      <c r="C14" s="86"/>
      <c r="D14" s="187">
        <v>3</v>
      </c>
      <c r="E14" s="1289" t="s">
        <v>699</v>
      </c>
      <c r="F14" s="1289"/>
      <c r="G14" s="1289"/>
      <c r="H14" s="1289"/>
      <c r="I14" s="413"/>
    </row>
    <row r="15" spans="1:9" ht="32.1" customHeight="1">
      <c r="A15" s="285"/>
      <c r="C15" s="86"/>
      <c r="D15" s="187" t="s">
        <v>444</v>
      </c>
      <c r="E15" s="1129" t="s">
        <v>2930</v>
      </c>
      <c r="F15" s="295"/>
      <c r="G15" s="295" t="s">
        <v>458</v>
      </c>
      <c r="H15" s="1092" t="s">
        <v>2929</v>
      </c>
      <c r="I15" s="1232" t="s">
        <v>700</v>
      </c>
    </row>
    <row r="16" spans="1:9" ht="15" customHeight="1">
      <c r="A16" s="285"/>
      <c r="C16" s="86"/>
      <c r="D16" s="114"/>
      <c r="E16" s="300" t="s">
        <v>328</v>
      </c>
      <c r="F16" s="301"/>
      <c r="G16" s="301"/>
      <c r="H16" s="298"/>
      <c r="I16" s="1234"/>
    </row>
    <row r="17" spans="1:12" ht="69" customHeight="1">
      <c r="A17" s="285"/>
      <c r="B17" s="186">
        <v>3</v>
      </c>
      <c r="C17" s="86"/>
      <c r="D17" s="187">
        <v>4</v>
      </c>
      <c r="E17" s="1289" t="s">
        <v>701</v>
      </c>
      <c r="F17" s="1289"/>
      <c r="G17" s="1289"/>
      <c r="H17" s="1289"/>
      <c r="I17" s="413"/>
    </row>
    <row r="18" spans="1:12" ht="20.100000000000001" customHeight="1">
      <c r="A18" s="285"/>
      <c r="C18" s="86"/>
      <c r="D18" s="187" t="s">
        <v>445</v>
      </c>
      <c r="E18" s="302" t="s">
        <v>464</v>
      </c>
      <c r="F18" s="295"/>
      <c r="G18" s="1130" t="s">
        <v>2932</v>
      </c>
      <c r="H18" s="295" t="s">
        <v>458</v>
      </c>
      <c r="I18" s="1232" t="s">
        <v>481</v>
      </c>
    </row>
    <row r="19" spans="1:12" s="1063" customFormat="1" ht="20.100000000000001" customHeight="1">
      <c r="A19" s="805"/>
      <c r="B19" s="186"/>
      <c r="C19" s="1113" t="s">
        <v>2919</v>
      </c>
      <c r="D19" s="187" t="s">
        <v>2931</v>
      </c>
      <c r="E19" s="302" t="str">
        <f>E18</f>
        <v>наименование НПА</v>
      </c>
      <c r="F19" s="295" t="s">
        <v>458</v>
      </c>
      <c r="G19" s="1130" t="s">
        <v>2933</v>
      </c>
      <c r="H19" s="295" t="s">
        <v>458</v>
      </c>
      <c r="I19" s="1233"/>
      <c r="K19" s="831"/>
      <c r="L19" s="831"/>
    </row>
    <row r="20" spans="1:12" ht="15" customHeight="1">
      <c r="A20" s="285"/>
      <c r="C20" s="86"/>
      <c r="D20" s="114"/>
      <c r="E20" s="300" t="s">
        <v>328</v>
      </c>
      <c r="F20" s="301"/>
      <c r="G20" s="301"/>
      <c r="H20" s="298"/>
      <c r="I20" s="1234"/>
    </row>
    <row r="21" spans="1:12" ht="30" customHeight="1">
      <c r="A21" s="285"/>
      <c r="B21" s="186">
        <v>3</v>
      </c>
      <c r="C21" s="86"/>
      <c r="D21" s="187">
        <v>5</v>
      </c>
      <c r="E21" s="1289" t="s">
        <v>702</v>
      </c>
      <c r="F21" s="1289"/>
      <c r="G21" s="1289"/>
      <c r="H21" s="1289"/>
      <c r="I21" s="413"/>
    </row>
    <row r="22" spans="1:12" ht="26.1" customHeight="1">
      <c r="A22" s="285"/>
      <c r="C22" s="86"/>
      <c r="D22" s="187" t="s">
        <v>446</v>
      </c>
      <c r="E22" s="1290" t="s">
        <v>703</v>
      </c>
      <c r="F22" s="1290"/>
      <c r="G22" s="1290"/>
      <c r="H22" s="1290"/>
      <c r="I22" s="413"/>
    </row>
    <row r="23" spans="1:12" ht="20.100000000000001" customHeight="1">
      <c r="A23" s="285"/>
      <c r="C23" s="86"/>
      <c r="D23" s="187" t="s">
        <v>447</v>
      </c>
      <c r="E23" s="303" t="s">
        <v>465</v>
      </c>
      <c r="F23" s="295"/>
      <c r="G23" s="1130" t="s">
        <v>2937</v>
      </c>
      <c r="H23" s="295" t="s">
        <v>458</v>
      </c>
      <c r="I23" s="1232" t="s">
        <v>704</v>
      </c>
    </row>
    <row r="24" spans="1:12" s="1063" customFormat="1" ht="20.100000000000001" customHeight="1">
      <c r="A24" s="805"/>
      <c r="B24" s="186"/>
      <c r="C24" s="1113" t="s">
        <v>2919</v>
      </c>
      <c r="D24" s="187" t="s">
        <v>2935</v>
      </c>
      <c r="E24" s="303" t="str">
        <f>E23</f>
        <v>контактный телефон службы</v>
      </c>
      <c r="F24" s="295" t="s">
        <v>458</v>
      </c>
      <c r="G24" s="1130" t="s">
        <v>2938</v>
      </c>
      <c r="H24" s="295" t="s">
        <v>458</v>
      </c>
      <c r="I24" s="1233"/>
      <c r="K24" s="831"/>
      <c r="L24" s="831"/>
    </row>
    <row r="25" spans="1:12" s="1063" customFormat="1" ht="20.100000000000001" customHeight="1">
      <c r="A25" s="805"/>
      <c r="B25" s="186"/>
      <c r="C25" s="1113" t="s">
        <v>2919</v>
      </c>
      <c r="D25" s="187" t="s">
        <v>2936</v>
      </c>
      <c r="E25" s="303" t="str">
        <f>E24</f>
        <v>контактный телефон службы</v>
      </c>
      <c r="F25" s="295" t="s">
        <v>458</v>
      </c>
      <c r="G25" s="1130" t="s">
        <v>2939</v>
      </c>
      <c r="H25" s="295" t="s">
        <v>458</v>
      </c>
      <c r="I25" s="1233"/>
      <c r="K25" s="831"/>
      <c r="L25" s="831"/>
    </row>
    <row r="26" spans="1:12" ht="15" customHeight="1">
      <c r="A26" s="285"/>
      <c r="C26" s="86"/>
      <c r="D26" s="114"/>
      <c r="E26" s="301" t="s">
        <v>328</v>
      </c>
      <c r="F26" s="297"/>
      <c r="G26" s="297"/>
      <c r="H26" s="298"/>
      <c r="I26" s="1234"/>
    </row>
    <row r="27" spans="1:12" ht="14.25" customHeight="1">
      <c r="A27" s="285"/>
      <c r="C27" s="86"/>
      <c r="D27" s="187" t="s">
        <v>448</v>
      </c>
      <c r="E27" s="1290" t="s">
        <v>705</v>
      </c>
      <c r="F27" s="1290"/>
      <c r="G27" s="1290"/>
      <c r="H27" s="1290"/>
      <c r="I27" s="413"/>
    </row>
    <row r="28" spans="1:12" ht="42.95" customHeight="1">
      <c r="A28" s="285"/>
      <c r="C28" s="86"/>
      <c r="D28" s="187" t="s">
        <v>449</v>
      </c>
      <c r="E28" s="303" t="s">
        <v>467</v>
      </c>
      <c r="F28" s="295"/>
      <c r="G28" s="1130" t="s">
        <v>2934</v>
      </c>
      <c r="H28" s="295" t="s">
        <v>458</v>
      </c>
      <c r="I28" s="1232" t="s">
        <v>598</v>
      </c>
    </row>
    <row r="29" spans="1:12" ht="15" customHeight="1">
      <c r="A29" s="285"/>
      <c r="C29" s="86"/>
      <c r="D29" s="114"/>
      <c r="E29" s="301" t="s">
        <v>328</v>
      </c>
      <c r="F29" s="297"/>
      <c r="G29" s="297"/>
      <c r="H29" s="298"/>
      <c r="I29" s="1234"/>
    </row>
    <row r="30" spans="1:12" ht="26.1" customHeight="1">
      <c r="A30" s="285"/>
      <c r="C30" s="86"/>
      <c r="D30" s="187" t="s">
        <v>450</v>
      </c>
      <c r="E30" s="1290" t="s">
        <v>706</v>
      </c>
      <c r="F30" s="1290"/>
      <c r="G30" s="1290"/>
      <c r="H30" s="1290"/>
      <c r="I30" s="413"/>
    </row>
    <row r="31" spans="1:12" ht="32.1" customHeight="1">
      <c r="A31" s="285"/>
      <c r="C31" s="86"/>
      <c r="D31" s="187" t="s">
        <v>451</v>
      </c>
      <c r="E31" s="303" t="s">
        <v>466</v>
      </c>
      <c r="F31" s="295"/>
      <c r="G31" s="306" t="s">
        <v>2942</v>
      </c>
      <c r="H31" s="295" t="s">
        <v>458</v>
      </c>
      <c r="I31" s="1232" t="s">
        <v>707</v>
      </c>
      <c r="K31" s="212" t="s">
        <v>2941</v>
      </c>
      <c r="L31" s="212" t="s">
        <v>2940</v>
      </c>
    </row>
    <row r="32" spans="1:12" ht="15" customHeight="1">
      <c r="A32" s="285"/>
      <c r="C32" s="86"/>
      <c r="D32" s="114"/>
      <c r="E32" s="301" t="s">
        <v>328</v>
      </c>
      <c r="F32" s="297"/>
      <c r="G32" s="297"/>
      <c r="H32" s="298"/>
      <c r="I32" s="1234"/>
    </row>
    <row r="33" spans="1:12" ht="49.5" customHeight="1">
      <c r="A33" s="285"/>
      <c r="B33" s="186">
        <v>3</v>
      </c>
      <c r="C33" s="86"/>
      <c r="D33" s="187" t="s">
        <v>69</v>
      </c>
      <c r="E33" s="1289" t="s">
        <v>709</v>
      </c>
      <c r="F33" s="1289"/>
      <c r="G33" s="1289"/>
      <c r="H33" s="1289"/>
      <c r="I33" s="413"/>
    </row>
    <row r="34" spans="1:12" ht="20.100000000000001" customHeight="1">
      <c r="A34" s="285"/>
      <c r="C34" s="86"/>
      <c r="D34" s="187" t="s">
        <v>452</v>
      </c>
      <c r="E34" s="1129" t="s">
        <v>2943</v>
      </c>
      <c r="F34" s="295"/>
      <c r="G34" s="295" t="s">
        <v>458</v>
      </c>
      <c r="H34" s="1092" t="s">
        <v>2929</v>
      </c>
      <c r="I34" s="1232" t="s">
        <v>480</v>
      </c>
    </row>
    <row r="35" spans="1:12" ht="15" customHeight="1">
      <c r="A35" s="285"/>
      <c r="C35" s="86"/>
      <c r="D35" s="114"/>
      <c r="E35" s="300" t="s">
        <v>328</v>
      </c>
      <c r="F35" s="297"/>
      <c r="G35" s="297"/>
      <c r="H35" s="298"/>
      <c r="I35" s="1234"/>
    </row>
    <row r="36" spans="1:12" s="174" customFormat="1" ht="3" customHeight="1">
      <c r="A36" s="285"/>
      <c r="K36" s="290"/>
      <c r="L36" s="290"/>
    </row>
    <row r="37" spans="1:12" ht="24.75" customHeight="1">
      <c r="D37" s="299">
        <v>1</v>
      </c>
      <c r="E37" s="1208" t="s">
        <v>708</v>
      </c>
      <c r="F37" s="1208"/>
      <c r="G37" s="1208"/>
      <c r="H37" s="1208"/>
      <c r="I37" s="1208"/>
    </row>
  </sheetData>
  <sheetProtection password="FA9C"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2" t="s">
        <v>478</v>
      </c>
      <c r="E5" s="1292"/>
      <c r="F5" s="1292"/>
      <c r="G5" s="1292"/>
      <c r="H5" s="1292"/>
      <c r="I5" s="1292"/>
      <c r="J5" s="1292"/>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4" t="s">
        <v>454</v>
      </c>
      <c r="E8" s="1294"/>
      <c r="F8" s="1294"/>
      <c r="G8" s="1294"/>
      <c r="H8" s="1294"/>
      <c r="I8" s="1294"/>
      <c r="J8" s="1294"/>
      <c r="K8" s="1294" t="s">
        <v>455</v>
      </c>
    </row>
    <row r="9" spans="1:14">
      <c r="D9" s="1294" t="s">
        <v>92</v>
      </c>
      <c r="E9" s="1294" t="s">
        <v>482</v>
      </c>
      <c r="F9" s="1294"/>
      <c r="G9" s="1294" t="s">
        <v>483</v>
      </c>
      <c r="H9" s="1294"/>
      <c r="I9" s="1294"/>
      <c r="J9" s="1294"/>
      <c r="K9" s="1294"/>
    </row>
    <row r="10" spans="1:14" ht="22.5">
      <c r="D10" s="1294"/>
      <c r="E10" s="137" t="s">
        <v>484</v>
      </c>
      <c r="F10" s="137" t="s">
        <v>400</v>
      </c>
      <c r="G10" s="137" t="s">
        <v>400</v>
      </c>
      <c r="H10" s="137" t="s">
        <v>484</v>
      </c>
      <c r="I10" s="137" t="s">
        <v>485</v>
      </c>
      <c r="J10" s="137" t="s">
        <v>456</v>
      </c>
      <c r="K10" s="1294"/>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32"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34"/>
    </row>
    <row r="14" spans="1:14" ht="3" customHeight="1">
      <c r="A14" s="131"/>
      <c r="B14" s="131"/>
      <c r="C14" s="131"/>
    </row>
    <row r="15" spans="1:14" ht="27.75" customHeight="1">
      <c r="E15" s="1293" t="s">
        <v>594</v>
      </c>
      <c r="F15" s="1293"/>
      <c r="G15" s="1293"/>
      <c r="H15" s="1293"/>
      <c r="I15" s="1293"/>
      <c r="J15" s="1293"/>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6" t="s">
        <v>314</v>
      </c>
      <c r="E7" s="1168"/>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95" t="s">
        <v>315</v>
      </c>
      <c r="E15" s="1295"/>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92" t="s">
        <v>55</v>
      </c>
      <c r="E7" s="1292"/>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2919</v>
      </c>
      <c r="D12" s="123">
        <v>1</v>
      </c>
      <c r="E12" s="124" t="s">
        <v>2944</v>
      </c>
    </row>
    <row r="13" spans="3:12">
      <c r="C13" s="50"/>
      <c r="D13" s="114"/>
      <c r="E13"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6" t="s">
        <v>56</v>
      </c>
      <c r="C2" s="1296"/>
      <c r="D2" s="1296"/>
      <c r="E2" s="440"/>
    </row>
    <row r="3" spans="2:5" ht="3" customHeight="1"/>
    <row r="4" spans="2:5" ht="21.75" customHeight="1" thickBot="1">
      <c r="B4" s="1131" t="s">
        <v>1</v>
      </c>
      <c r="C4" s="1131" t="s">
        <v>91</v>
      </c>
      <c r="D4" s="113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1">
        <v>44901.399224537039</v>
      </c>
      <c r="B2" s="12" t="s">
        <v>774</v>
      </c>
      <c r="C2" s="12" t="s">
        <v>442</v>
      </c>
    </row>
    <row r="3" spans="1:4">
      <c r="A3" s="1121">
        <v>44901.399236111109</v>
      </c>
      <c r="B3" s="12" t="s">
        <v>775</v>
      </c>
      <c r="C3" s="12" t="s">
        <v>442</v>
      </c>
    </row>
    <row r="4" spans="1:4">
      <c r="A4" s="1121">
        <v>44901.399317129632</v>
      </c>
      <c r="B4" s="12" t="s">
        <v>774</v>
      </c>
      <c r="C4" s="12" t="s">
        <v>442</v>
      </c>
    </row>
    <row r="5" spans="1:4">
      <c r="A5" s="1121">
        <v>44901.399328703701</v>
      </c>
      <c r="B5" s="12" t="s">
        <v>775</v>
      </c>
      <c r="C5" s="12" t="s">
        <v>442</v>
      </c>
    </row>
    <row r="6" spans="1:4">
      <c r="A6" s="1121">
        <v>44901.406006944446</v>
      </c>
      <c r="B6" s="12" t="s">
        <v>774</v>
      </c>
      <c r="C6" s="12" t="s">
        <v>442</v>
      </c>
    </row>
    <row r="7" spans="1:4">
      <c r="A7" s="1121">
        <v>44901.406018518515</v>
      </c>
      <c r="B7" s="12" t="s">
        <v>775</v>
      </c>
      <c r="C7" s="12" t="s">
        <v>442</v>
      </c>
    </row>
    <row r="8" spans="1:4">
      <c r="A8" s="1121">
        <v>45362.577962962961</v>
      </c>
      <c r="B8" s="12" t="s">
        <v>774</v>
      </c>
      <c r="C8" s="12" t="s">
        <v>442</v>
      </c>
    </row>
    <row r="9" spans="1:4">
      <c r="A9" s="1121">
        <v>45362.577974537038</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0">
        <v>1</v>
      </c>
      <c r="E9" s="1326"/>
      <c r="F9" s="1328"/>
      <c r="G9" s="1316" t="s">
        <v>85</v>
      </c>
      <c r="H9" s="1180"/>
      <c r="I9" s="1180">
        <v>1</v>
      </c>
      <c r="J9" s="1322"/>
      <c r="K9" s="1222" t="s">
        <v>85</v>
      </c>
      <c r="L9" s="1172"/>
      <c r="M9" s="1172" t="s">
        <v>93</v>
      </c>
      <c r="N9" s="1325"/>
      <c r="O9" s="1222" t="s">
        <v>85</v>
      </c>
      <c r="P9" s="1172"/>
      <c r="Q9" s="1172" t="s">
        <v>93</v>
      </c>
      <c r="R9" s="1320"/>
      <c r="S9" s="1222" t="s">
        <v>85</v>
      </c>
      <c r="T9" s="1089"/>
      <c r="U9" s="1089" t="s">
        <v>93</v>
      </c>
      <c r="V9" s="1119"/>
      <c r="W9" s="308"/>
    </row>
    <row r="10" spans="1:23" s="741" customFormat="1" ht="17.100000000000001" customHeight="1">
      <c r="A10" s="205"/>
      <c r="C10" s="159"/>
      <c r="D10" s="1180"/>
      <c r="E10" s="1326"/>
      <c r="F10" s="1328"/>
      <c r="G10" s="1316"/>
      <c r="H10" s="1180"/>
      <c r="I10" s="1180"/>
      <c r="J10" s="1322"/>
      <c r="K10" s="1222"/>
      <c r="L10" s="1172"/>
      <c r="M10" s="1172"/>
      <c r="N10" s="1325"/>
      <c r="O10" s="1222"/>
      <c r="P10" s="1172"/>
      <c r="Q10" s="1172"/>
      <c r="R10" s="1320"/>
      <c r="S10" s="1222"/>
      <c r="T10" s="1091"/>
      <c r="U10" s="746"/>
      <c r="V10" s="747" t="s">
        <v>716</v>
      </c>
      <c r="W10" s="748"/>
    </row>
    <row r="11" spans="1:23" s="102" customFormat="1" ht="17.100000000000001" customHeight="1">
      <c r="A11" s="205"/>
      <c r="C11" s="159"/>
      <c r="D11" s="1181"/>
      <c r="E11" s="1327"/>
      <c r="F11" s="1329"/>
      <c r="G11" s="1181"/>
      <c r="H11" s="1181"/>
      <c r="I11" s="1181"/>
      <c r="J11" s="1323"/>
      <c r="K11" s="1181"/>
      <c r="L11" s="1181"/>
      <c r="M11" s="1181"/>
      <c r="N11" s="1320"/>
      <c r="O11" s="1181"/>
      <c r="P11" s="1090"/>
      <c r="Q11" s="746"/>
      <c r="R11" s="747" t="s">
        <v>715</v>
      </c>
      <c r="S11" s="743"/>
      <c r="T11" s="743"/>
      <c r="U11" s="743"/>
      <c r="V11" s="743"/>
      <c r="W11" s="748"/>
    </row>
    <row r="12" spans="1:23" s="102" customFormat="1" ht="17.100000000000001" customHeight="1">
      <c r="A12" s="205"/>
      <c r="C12" s="159"/>
      <c r="D12" s="1181"/>
      <c r="E12" s="1327"/>
      <c r="F12" s="1329"/>
      <c r="G12" s="1181"/>
      <c r="H12" s="1181"/>
      <c r="I12" s="1181"/>
      <c r="J12" s="1323"/>
      <c r="K12" s="1181"/>
      <c r="L12" s="746"/>
      <c r="M12" s="747"/>
      <c r="N12" s="747" t="s">
        <v>412</v>
      </c>
      <c r="O12" s="747"/>
      <c r="P12" s="747"/>
      <c r="Q12" s="747"/>
      <c r="R12" s="747"/>
      <c r="S12" s="743"/>
      <c r="T12" s="743"/>
      <c r="U12" s="743"/>
      <c r="V12" s="743"/>
      <c r="W12" s="748"/>
    </row>
    <row r="13" spans="1:23" s="102" customFormat="1" ht="17.25" customHeight="1">
      <c r="A13" s="205"/>
      <c r="C13" s="159"/>
      <c r="D13" s="1181"/>
      <c r="E13" s="1327"/>
      <c r="F13" s="1329"/>
      <c r="G13" s="118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21"/>
      <c r="E15" s="1330"/>
      <c r="F15" s="1315"/>
      <c r="G15" s="1317"/>
      <c r="H15" s="1180"/>
      <c r="I15" s="1180">
        <v>1</v>
      </c>
      <c r="J15" s="1322"/>
      <c r="K15" s="1222" t="s">
        <v>85</v>
      </c>
      <c r="L15" s="1172"/>
      <c r="M15" s="1172" t="s">
        <v>93</v>
      </c>
      <c r="N15" s="1325"/>
      <c r="O15" s="1222" t="s">
        <v>85</v>
      </c>
      <c r="P15" s="1172"/>
      <c r="Q15" s="1172" t="s">
        <v>93</v>
      </c>
      <c r="R15" s="1320"/>
      <c r="S15" s="1222" t="s">
        <v>85</v>
      </c>
      <c r="T15" s="1089"/>
      <c r="U15" s="1089" t="s">
        <v>93</v>
      </c>
      <c r="V15" s="1119"/>
      <c r="W15" s="308"/>
    </row>
    <row r="16" spans="1:23" s="744" customFormat="1" ht="16.5" customHeight="1">
      <c r="A16" s="750"/>
      <c r="B16" s="745"/>
      <c r="C16" s="749"/>
      <c r="D16" s="1321"/>
      <c r="E16" s="1330"/>
      <c r="F16" s="1315"/>
      <c r="G16" s="1317"/>
      <c r="H16" s="1180"/>
      <c r="I16" s="1180"/>
      <c r="J16" s="1322"/>
      <c r="K16" s="1222"/>
      <c r="L16" s="1172"/>
      <c r="M16" s="1172"/>
      <c r="N16" s="1325"/>
      <c r="O16" s="1222"/>
      <c r="P16" s="1172"/>
      <c r="Q16" s="1172"/>
      <c r="R16" s="1320"/>
      <c r="S16" s="1222"/>
      <c r="T16" s="1091"/>
      <c r="U16" s="746"/>
      <c r="V16" s="747" t="s">
        <v>716</v>
      </c>
      <c r="W16" s="748"/>
    </row>
    <row r="17" spans="1:36" ht="17.100000000000001" customHeight="1">
      <c r="A17" s="205"/>
      <c r="B17" s="102"/>
      <c r="C17" s="159"/>
      <c r="D17" s="1321"/>
      <c r="E17" s="1330"/>
      <c r="F17" s="1315"/>
      <c r="G17" s="1317"/>
      <c r="H17" s="1180"/>
      <c r="I17" s="1180"/>
      <c r="J17" s="1323"/>
      <c r="K17" s="1222"/>
      <c r="L17" s="1172"/>
      <c r="M17" s="1172"/>
      <c r="N17" s="1320"/>
      <c r="O17" s="1222"/>
      <c r="P17" s="1090"/>
      <c r="Q17" s="746"/>
      <c r="R17" s="747" t="s">
        <v>715</v>
      </c>
      <c r="S17" s="743"/>
      <c r="T17" s="743"/>
      <c r="U17" s="743"/>
      <c r="V17" s="743"/>
      <c r="W17" s="748"/>
    </row>
    <row r="18" spans="1:36" ht="17.100000000000001" customHeight="1">
      <c r="A18" s="205"/>
      <c r="B18" s="102"/>
      <c r="C18" s="159"/>
      <c r="D18" s="1321"/>
      <c r="E18" s="1330"/>
      <c r="F18" s="1315"/>
      <c r="G18" s="1317"/>
      <c r="H18" s="1180"/>
      <c r="I18" s="1180"/>
      <c r="J18" s="1323"/>
      <c r="K18" s="1222"/>
      <c r="L18" s="746"/>
      <c r="M18" s="747"/>
      <c r="N18" s="747" t="s">
        <v>412</v>
      </c>
      <c r="O18" s="747"/>
      <c r="P18" s="747"/>
      <c r="Q18" s="747"/>
      <c r="R18" s="747"/>
      <c r="S18" s="743"/>
      <c r="T18" s="743"/>
      <c r="U18" s="743"/>
      <c r="V18" s="743"/>
      <c r="W18" s="748"/>
    </row>
    <row r="19" spans="1:36" ht="17.100000000000001" customHeight="1">
      <c r="A19" s="205"/>
      <c r="B19" s="102"/>
      <c r="C19" s="159"/>
      <c r="D19" s="1321"/>
      <c r="E19" s="1330"/>
      <c r="F19" s="1315"/>
      <c r="G19" s="1317"/>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24" t="s">
        <v>298</v>
      </c>
      <c r="P27" s="1324"/>
      <c r="Q27" s="1324"/>
      <c r="R27" s="1272" t="s">
        <v>270</v>
      </c>
      <c r="S27" s="1272"/>
      <c r="T27" s="1272"/>
      <c r="U27" s="1242" t="s">
        <v>341</v>
      </c>
      <c r="W27" s="1318"/>
    </row>
    <row r="28" spans="1:36" ht="17.100000000000001" customHeight="1">
      <c r="O28" s="1273" t="s">
        <v>605</v>
      </c>
      <c r="P28" s="1273" t="s">
        <v>271</v>
      </c>
      <c r="Q28" s="1273"/>
      <c r="R28" s="1272"/>
      <c r="S28" s="1272"/>
      <c r="T28" s="1272"/>
      <c r="U28" s="1242"/>
      <c r="W28" s="1318"/>
    </row>
    <row r="29" spans="1:36" ht="37.5" customHeight="1">
      <c r="O29" s="1273"/>
      <c r="P29" s="104" t="s">
        <v>606</v>
      </c>
      <c r="Q29" s="104" t="s">
        <v>6</v>
      </c>
      <c r="R29" s="105" t="s">
        <v>274</v>
      </c>
      <c r="S29" s="1269" t="s">
        <v>273</v>
      </c>
      <c r="T29" s="1269"/>
      <c r="U29" s="1242"/>
      <c r="W29" s="1318"/>
    </row>
    <row r="30" spans="1:36" ht="17.100000000000001" customHeight="1">
      <c r="G30" s="157"/>
      <c r="H30" s="157"/>
      <c r="I30" s="157"/>
      <c r="J30" s="157"/>
      <c r="K30" s="157"/>
      <c r="L30" s="122"/>
      <c r="M30" s="433" t="s">
        <v>183</v>
      </c>
      <c r="N30" s="434"/>
      <c r="O30" s="1319"/>
      <c r="P30" s="1319"/>
      <c r="Q30" s="1319"/>
      <c r="R30" s="1319"/>
      <c r="S30" s="1319"/>
      <c r="T30" s="1319"/>
      <c r="U30" s="1319"/>
      <c r="V30" s="122"/>
      <c r="W30" s="122"/>
      <c r="X30" s="204"/>
      <c r="Y30" s="204"/>
      <c r="Z30" s="204"/>
      <c r="AA30" s="204"/>
      <c r="AB30" s="204"/>
      <c r="AC30" s="204"/>
      <c r="AD30" s="204"/>
      <c r="AE30" s="204"/>
      <c r="AF30" s="204"/>
      <c r="AG30" s="204"/>
      <c r="AH30" s="204"/>
      <c r="AI30" s="204"/>
      <c r="AJ30" s="204"/>
    </row>
    <row r="31" spans="1:36" s="525" customFormat="1" ht="22.5">
      <c r="A31" s="1215">
        <v>1</v>
      </c>
      <c r="B31" s="849"/>
      <c r="C31" s="849"/>
      <c r="D31" s="849"/>
      <c r="E31" s="850"/>
      <c r="F31" s="851"/>
      <c r="G31" s="851"/>
      <c r="H31" s="851"/>
      <c r="I31" s="852"/>
      <c r="J31" s="847"/>
      <c r="K31" s="854"/>
      <c r="L31" s="595">
        <f>mergeValue(A31)</f>
        <v>1</v>
      </c>
      <c r="M31" s="643" t="s">
        <v>20</v>
      </c>
      <c r="N31" s="648"/>
      <c r="O31" s="1251"/>
      <c r="P31" s="1252"/>
      <c r="Q31" s="1252"/>
      <c r="R31" s="1252"/>
      <c r="S31" s="1252"/>
      <c r="T31" s="1252"/>
      <c r="U31" s="1252"/>
      <c r="V31" s="125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15"/>
      <c r="B32" s="1215">
        <v>1</v>
      </c>
      <c r="C32" s="849"/>
      <c r="D32" s="849"/>
      <c r="E32" s="851"/>
      <c r="F32" s="851"/>
      <c r="G32" s="851"/>
      <c r="H32" s="851"/>
      <c r="I32" s="846"/>
      <c r="J32" s="845"/>
      <c r="K32" s="848"/>
      <c r="L32" s="595" t="str">
        <f>mergeValue(A32) &amp;"."&amp; mergeValue(B32)</f>
        <v>1.1</v>
      </c>
      <c r="M32" s="548" t="s">
        <v>16</v>
      </c>
      <c r="N32" s="648"/>
      <c r="O32" s="1251"/>
      <c r="P32" s="1252"/>
      <c r="Q32" s="1252"/>
      <c r="R32" s="1252"/>
      <c r="S32" s="1252"/>
      <c r="T32" s="1252"/>
      <c r="U32" s="1252"/>
      <c r="V32" s="125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15"/>
      <c r="B33" s="1215"/>
      <c r="C33" s="1215">
        <v>1</v>
      </c>
      <c r="D33" s="849"/>
      <c r="E33" s="851"/>
      <c r="F33" s="851"/>
      <c r="G33" s="851"/>
      <c r="H33" s="851"/>
      <c r="I33" s="853"/>
      <c r="J33" s="845"/>
      <c r="K33" s="848"/>
      <c r="L33" s="595" t="str">
        <f>mergeValue(A33) &amp;"."&amp; mergeValue(B33)&amp;"."&amp; mergeValue(C33)</f>
        <v>1.1.1</v>
      </c>
      <c r="M33" s="549" t="s">
        <v>7</v>
      </c>
      <c r="N33" s="648"/>
      <c r="O33" s="1251"/>
      <c r="P33" s="1252"/>
      <c r="Q33" s="1252"/>
      <c r="R33" s="1252"/>
      <c r="S33" s="1252"/>
      <c r="T33" s="1252"/>
      <c r="U33" s="1252"/>
      <c r="V33" s="1253"/>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15"/>
      <c r="B34" s="1215"/>
      <c r="C34" s="1215"/>
      <c r="D34" s="1215">
        <v>1</v>
      </c>
      <c r="E34" s="851"/>
      <c r="F34" s="851"/>
      <c r="G34" s="851"/>
      <c r="H34" s="851"/>
      <c r="I34" s="853"/>
      <c r="J34" s="845"/>
      <c r="K34" s="848"/>
      <c r="L34" s="595" t="str">
        <f>mergeValue(A34) &amp;"."&amp; mergeValue(B34)&amp;"."&amp; mergeValue(C34)&amp;"."&amp; mergeValue(D34)</f>
        <v>1.1.1.1</v>
      </c>
      <c r="M34" s="550" t="s">
        <v>22</v>
      </c>
      <c r="N34" s="648"/>
      <c r="O34" s="1251"/>
      <c r="P34" s="1252"/>
      <c r="Q34" s="1252"/>
      <c r="R34" s="1252"/>
      <c r="S34" s="1252"/>
      <c r="T34" s="1252"/>
      <c r="U34" s="1252"/>
      <c r="V34" s="1253"/>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15"/>
      <c r="B35" s="1215"/>
      <c r="C35" s="1215"/>
      <c r="D35" s="1215"/>
      <c r="E35" s="1215">
        <v>1</v>
      </c>
      <c r="F35" s="851"/>
      <c r="G35" s="851"/>
      <c r="H35" s="849">
        <v>1</v>
      </c>
      <c r="I35" s="1215">
        <v>1</v>
      </c>
      <c r="J35" s="851"/>
      <c r="K35" s="856"/>
      <c r="L35" s="595" t="str">
        <f>mergeValue(A35) &amp;"."&amp; mergeValue(B35)&amp;"."&amp; mergeValue(C35)&amp;"."&amp; mergeValue(D35)&amp;"."&amp; mergeValue(E35)</f>
        <v>1.1.1.1.1</v>
      </c>
      <c r="M35" s="556" t="s">
        <v>9</v>
      </c>
      <c r="N35" s="648"/>
      <c r="O35" s="1218"/>
      <c r="P35" s="1219"/>
      <c r="Q35" s="1219"/>
      <c r="R35" s="1219"/>
      <c r="S35" s="1219"/>
      <c r="T35" s="1219"/>
      <c r="U35" s="1219"/>
      <c r="V35" s="1220"/>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15"/>
      <c r="B36" s="1215"/>
      <c r="C36" s="1215"/>
      <c r="D36" s="1215"/>
      <c r="E36" s="1215"/>
      <c r="F36" s="1215">
        <v>1</v>
      </c>
      <c r="G36" s="849"/>
      <c r="H36" s="849"/>
      <c r="I36" s="1215"/>
      <c r="J36" s="1215">
        <v>1</v>
      </c>
      <c r="K36" s="857"/>
      <c r="L36" s="595" t="str">
        <f>mergeValue(A36) &amp;"."&amp; mergeValue(B36)&amp;"."&amp; mergeValue(C36)&amp;"."&amp; mergeValue(D36)&amp;"."&amp; mergeValue(E36)&amp;"."&amp; mergeValue(F36)</f>
        <v>1.1.1.1.1.1</v>
      </c>
      <c r="M36" s="557" t="s">
        <v>10</v>
      </c>
      <c r="N36" s="648"/>
      <c r="O36" s="1218"/>
      <c r="P36" s="1219"/>
      <c r="Q36" s="1219"/>
      <c r="R36" s="1219"/>
      <c r="S36" s="1219"/>
      <c r="T36" s="1219"/>
      <c r="U36" s="1219"/>
      <c r="V36" s="1220"/>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15"/>
      <c r="B37" s="1215"/>
      <c r="C37" s="1215"/>
      <c r="D37" s="1215"/>
      <c r="E37" s="1215"/>
      <c r="F37" s="1215"/>
      <c r="G37" s="849">
        <v>1</v>
      </c>
      <c r="H37" s="849"/>
      <c r="I37" s="1215"/>
      <c r="J37" s="1215"/>
      <c r="K37" s="857">
        <v>1</v>
      </c>
      <c r="L37" s="595" t="str">
        <f>mergeValue(A37) &amp;"."&amp; mergeValue(B37)&amp;"."&amp; mergeValue(C37)&amp;"."&amp; mergeValue(D37)&amp;"."&amp; mergeValue(E37)&amp;"."&amp; mergeValue(F37)&amp;"."&amp; mergeValue(G37)</f>
        <v>1.1.1.1.1.1.1</v>
      </c>
      <c r="M37" s="1071"/>
      <c r="N37" s="648"/>
      <c r="O37" s="564"/>
      <c r="P37" s="564"/>
      <c r="Q37" s="1096"/>
      <c r="R37" s="1221"/>
      <c r="S37" s="1222" t="s">
        <v>84</v>
      </c>
      <c r="T37" s="1221"/>
      <c r="U37" s="1222" t="s">
        <v>84</v>
      </c>
      <c r="V37" s="564"/>
      <c r="W37" s="1214"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15"/>
      <c r="B38" s="1215"/>
      <c r="C38" s="1215"/>
      <c r="D38" s="1215"/>
      <c r="E38" s="1215"/>
      <c r="F38" s="1215"/>
      <c r="G38" s="849"/>
      <c r="H38" s="849"/>
      <c r="I38" s="1215"/>
      <c r="J38" s="1215"/>
      <c r="K38" s="857"/>
      <c r="L38" s="602"/>
      <c r="M38" s="648"/>
      <c r="N38" s="648"/>
      <c r="O38" s="564"/>
      <c r="P38" s="564"/>
      <c r="Q38" s="586" t="str">
        <f>R37 &amp; "-" &amp; T37</f>
        <v>-</v>
      </c>
      <c r="R38" s="1221"/>
      <c r="S38" s="1222"/>
      <c r="T38" s="1221"/>
      <c r="U38" s="1222"/>
      <c r="V38" s="564"/>
      <c r="W38" s="1214"/>
      <c r="X38" s="587"/>
      <c r="Y38" s="591"/>
      <c r="Z38" s="591" t="str">
        <f t="shared" si="0"/>
        <v/>
      </c>
      <c r="AA38" s="591"/>
      <c r="AB38" s="591"/>
      <c r="AC38" s="591"/>
      <c r="AD38" s="587"/>
      <c r="AE38" s="587"/>
      <c r="AF38" s="587"/>
      <c r="AG38" s="587"/>
      <c r="AH38" s="587"/>
      <c r="AI38" s="587"/>
      <c r="AJ38" s="587"/>
    </row>
    <row r="39" spans="1:36" s="525" customFormat="1" ht="15" customHeight="1">
      <c r="A39" s="1215"/>
      <c r="B39" s="1215"/>
      <c r="C39" s="1215"/>
      <c r="D39" s="1215"/>
      <c r="E39" s="1215"/>
      <c r="F39" s="1215"/>
      <c r="G39" s="851"/>
      <c r="H39" s="849"/>
      <c r="I39" s="1215"/>
      <c r="J39" s="1215"/>
      <c r="K39" s="856"/>
      <c r="L39" s="540"/>
      <c r="M39" s="559" t="s">
        <v>25</v>
      </c>
      <c r="N39" s="566"/>
      <c r="O39" s="566"/>
      <c r="P39" s="566"/>
      <c r="Q39" s="566"/>
      <c r="R39" s="566"/>
      <c r="S39" s="566"/>
      <c r="T39" s="566"/>
      <c r="U39" s="566"/>
      <c r="V39" s="562"/>
      <c r="W39" s="1214"/>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15"/>
      <c r="B40" s="1215"/>
      <c r="C40" s="1215"/>
      <c r="D40" s="1215"/>
      <c r="E40" s="1215"/>
      <c r="F40" s="851"/>
      <c r="G40" s="851"/>
      <c r="H40" s="849"/>
      <c r="I40" s="1215"/>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15"/>
      <c r="B41" s="1215"/>
      <c r="C41" s="1215"/>
      <c r="D41" s="1215"/>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15"/>
      <c r="B42" s="1215"/>
      <c r="C42" s="1215"/>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15"/>
      <c r="B43" s="1215"/>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15"/>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15">
        <v>1</v>
      </c>
      <c r="B49" s="867"/>
      <c r="C49" s="867"/>
      <c r="D49" s="867"/>
      <c r="E49" s="868"/>
      <c r="F49" s="869"/>
      <c r="G49" s="869"/>
      <c r="H49" s="869"/>
      <c r="I49" s="870"/>
      <c r="J49" s="865"/>
      <c r="K49" s="872"/>
      <c r="L49" s="595">
        <f>mergeValue(A49)</f>
        <v>1</v>
      </c>
      <c r="M49" s="643" t="s">
        <v>20</v>
      </c>
      <c r="N49" s="648"/>
      <c r="O49" s="1251"/>
      <c r="P49" s="1252"/>
      <c r="Q49" s="1252"/>
      <c r="R49" s="1252"/>
      <c r="S49" s="1252"/>
      <c r="T49" s="1252"/>
      <c r="U49" s="1252"/>
      <c r="V49" s="125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15"/>
      <c r="B50" s="1215">
        <v>1</v>
      </c>
      <c r="C50" s="867"/>
      <c r="D50" s="867"/>
      <c r="E50" s="869"/>
      <c r="F50" s="869"/>
      <c r="G50" s="869"/>
      <c r="H50" s="869"/>
      <c r="I50" s="864"/>
      <c r="J50" s="863"/>
      <c r="K50" s="866"/>
      <c r="L50" s="595" t="str">
        <f>mergeValue(A50) &amp;"."&amp; mergeValue(B50)</f>
        <v>1.1</v>
      </c>
      <c r="M50" s="548" t="s">
        <v>16</v>
      </c>
      <c r="N50" s="648"/>
      <c r="O50" s="1251"/>
      <c r="P50" s="1252"/>
      <c r="Q50" s="1252"/>
      <c r="R50" s="1252"/>
      <c r="S50" s="1252"/>
      <c r="T50" s="1252"/>
      <c r="U50" s="1252"/>
      <c r="V50" s="125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15"/>
      <c r="B51" s="1215"/>
      <c r="C51" s="1215">
        <v>1</v>
      </c>
      <c r="D51" s="867"/>
      <c r="E51" s="869"/>
      <c r="F51" s="869"/>
      <c r="G51" s="869"/>
      <c r="H51" s="869"/>
      <c r="I51" s="871"/>
      <c r="J51" s="863"/>
      <c r="K51" s="866"/>
      <c r="L51" s="595" t="str">
        <f>mergeValue(A51) &amp;"."&amp; mergeValue(B51)&amp;"."&amp; mergeValue(C51)</f>
        <v>1.1.1</v>
      </c>
      <c r="M51" s="549" t="s">
        <v>7</v>
      </c>
      <c r="N51" s="648"/>
      <c r="O51" s="1251"/>
      <c r="P51" s="1252"/>
      <c r="Q51" s="1252"/>
      <c r="R51" s="1252"/>
      <c r="S51" s="1252"/>
      <c r="T51" s="1252"/>
      <c r="U51" s="1252"/>
      <c r="V51" s="1253"/>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15"/>
      <c r="B52" s="1215"/>
      <c r="C52" s="1215"/>
      <c r="D52" s="1215">
        <v>1</v>
      </c>
      <c r="E52" s="869"/>
      <c r="F52" s="869"/>
      <c r="G52" s="869"/>
      <c r="H52" s="869"/>
      <c r="I52" s="871"/>
      <c r="J52" s="863"/>
      <c r="K52" s="866"/>
      <c r="L52" s="595" t="str">
        <f>mergeValue(A52) &amp;"."&amp; mergeValue(B52)&amp;"."&amp; mergeValue(C52)&amp;"."&amp; mergeValue(D52)</f>
        <v>1.1.1.1</v>
      </c>
      <c r="M52" s="550" t="s">
        <v>22</v>
      </c>
      <c r="N52" s="648"/>
      <c r="O52" s="1251"/>
      <c r="P52" s="1252"/>
      <c r="Q52" s="1252"/>
      <c r="R52" s="1252"/>
      <c r="S52" s="1252"/>
      <c r="T52" s="1252"/>
      <c r="U52" s="1252"/>
      <c r="V52" s="1253"/>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15"/>
      <c r="B53" s="1215"/>
      <c r="C53" s="1215"/>
      <c r="D53" s="1215"/>
      <c r="E53" s="1215">
        <v>1</v>
      </c>
      <c r="F53" s="869"/>
      <c r="G53" s="869"/>
      <c r="H53" s="867">
        <v>1</v>
      </c>
      <c r="I53" s="1215">
        <v>1</v>
      </c>
      <c r="J53" s="869"/>
      <c r="K53" s="874"/>
      <c r="L53" s="595" t="str">
        <f>mergeValue(A53) &amp;"."&amp; mergeValue(B53)&amp;"."&amp; mergeValue(C53)&amp;"."&amp; mergeValue(D53)&amp;"."&amp; mergeValue(E53)</f>
        <v>1.1.1.1.1</v>
      </c>
      <c r="M53" s="556" t="s">
        <v>9</v>
      </c>
      <c r="N53" s="648"/>
      <c r="O53" s="1218"/>
      <c r="P53" s="1219"/>
      <c r="Q53" s="1219"/>
      <c r="R53" s="1219"/>
      <c r="S53" s="1219"/>
      <c r="T53" s="1219"/>
      <c r="U53" s="1219"/>
      <c r="V53" s="1220"/>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15"/>
      <c r="B54" s="1215"/>
      <c r="C54" s="1215"/>
      <c r="D54" s="1215"/>
      <c r="E54" s="1215"/>
      <c r="F54" s="1215">
        <v>1</v>
      </c>
      <c r="G54" s="867"/>
      <c r="H54" s="867"/>
      <c r="I54" s="1215"/>
      <c r="J54" s="1215">
        <v>1</v>
      </c>
      <c r="K54" s="875"/>
      <c r="L54" s="595" t="str">
        <f>mergeValue(A54) &amp;"."&amp; mergeValue(B54)&amp;"."&amp; mergeValue(C54)&amp;"."&amp; mergeValue(D54)&amp;"."&amp; mergeValue(E54)&amp;"."&amp; mergeValue(F54)</f>
        <v>1.1.1.1.1.1</v>
      </c>
      <c r="M54" s="557" t="s">
        <v>10</v>
      </c>
      <c r="N54" s="648"/>
      <c r="O54" s="1218"/>
      <c r="P54" s="1219"/>
      <c r="Q54" s="1219"/>
      <c r="R54" s="1219"/>
      <c r="S54" s="1219"/>
      <c r="T54" s="1219"/>
      <c r="U54" s="1219"/>
      <c r="V54" s="1220"/>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15"/>
      <c r="B55" s="1215"/>
      <c r="C55" s="1215"/>
      <c r="D55" s="1215"/>
      <c r="E55" s="1215"/>
      <c r="F55" s="1215"/>
      <c r="G55" s="867">
        <v>1</v>
      </c>
      <c r="H55" s="867"/>
      <c r="I55" s="1215"/>
      <c r="J55" s="1215"/>
      <c r="K55" s="875">
        <v>1</v>
      </c>
      <c r="L55" s="595" t="str">
        <f>mergeValue(A55) &amp;"."&amp; mergeValue(B55)&amp;"."&amp; mergeValue(C55)&amp;"."&amp; mergeValue(D55)&amp;"."&amp; mergeValue(E55)&amp;"."&amp; mergeValue(F55)&amp;"."&amp; mergeValue(G55)</f>
        <v>1.1.1.1.1.1.1</v>
      </c>
      <c r="M55" s="1071"/>
      <c r="N55" s="648"/>
      <c r="O55" s="564"/>
      <c r="P55" s="564"/>
      <c r="Q55" s="1096"/>
      <c r="R55" s="1221"/>
      <c r="S55" s="1222" t="s">
        <v>84</v>
      </c>
      <c r="T55" s="1221"/>
      <c r="U55" s="1222" t="s">
        <v>84</v>
      </c>
      <c r="V55" s="564"/>
      <c r="W55" s="1214"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15"/>
      <c r="B56" s="1215"/>
      <c r="C56" s="1215"/>
      <c r="D56" s="1215"/>
      <c r="E56" s="1215"/>
      <c r="F56" s="1215"/>
      <c r="G56" s="867"/>
      <c r="H56" s="867"/>
      <c r="I56" s="1215"/>
      <c r="J56" s="1215"/>
      <c r="K56" s="875"/>
      <c r="L56" s="602"/>
      <c r="M56" s="648"/>
      <c r="N56" s="648"/>
      <c r="O56" s="564"/>
      <c r="P56" s="564"/>
      <c r="Q56" s="586" t="str">
        <f>R55 &amp; "-" &amp; T55</f>
        <v>-</v>
      </c>
      <c r="R56" s="1221"/>
      <c r="S56" s="1222"/>
      <c r="T56" s="1221"/>
      <c r="U56" s="1222"/>
      <c r="V56" s="564"/>
      <c r="W56" s="1214"/>
      <c r="X56" s="587"/>
      <c r="Y56" s="591"/>
      <c r="Z56" s="591" t="str">
        <f t="shared" si="1"/>
        <v/>
      </c>
      <c r="AA56" s="591"/>
      <c r="AB56" s="591"/>
      <c r="AC56" s="591"/>
      <c r="AD56" s="587"/>
      <c r="AE56" s="587"/>
      <c r="AF56" s="587"/>
      <c r="AG56" s="587"/>
      <c r="AH56" s="587"/>
      <c r="AI56" s="587"/>
      <c r="AJ56" s="587"/>
    </row>
    <row r="57" spans="1:36" s="525" customFormat="1" ht="15" customHeight="1">
      <c r="A57" s="1215"/>
      <c r="B57" s="1215"/>
      <c r="C57" s="1215"/>
      <c r="D57" s="1215"/>
      <c r="E57" s="1215"/>
      <c r="F57" s="1215"/>
      <c r="G57" s="869"/>
      <c r="H57" s="867"/>
      <c r="I57" s="1215"/>
      <c r="J57" s="1215"/>
      <c r="K57" s="874"/>
      <c r="L57" s="540"/>
      <c r="M57" s="559" t="s">
        <v>25</v>
      </c>
      <c r="N57" s="566"/>
      <c r="O57" s="566"/>
      <c r="P57" s="566"/>
      <c r="Q57" s="566"/>
      <c r="R57" s="566"/>
      <c r="S57" s="566"/>
      <c r="T57" s="566"/>
      <c r="U57" s="566"/>
      <c r="V57" s="562"/>
      <c r="W57" s="1214"/>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15"/>
      <c r="B58" s="1215"/>
      <c r="C58" s="1215"/>
      <c r="D58" s="1215"/>
      <c r="E58" s="1215"/>
      <c r="F58" s="869"/>
      <c r="G58" s="869"/>
      <c r="H58" s="867"/>
      <c r="I58" s="1215"/>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15"/>
      <c r="B59" s="1215"/>
      <c r="C59" s="1215"/>
      <c r="D59" s="1215"/>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15"/>
      <c r="B60" s="1215"/>
      <c r="C60" s="1215"/>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15"/>
      <c r="B61" s="1215"/>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15"/>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15">
        <v>1</v>
      </c>
      <c r="B67" s="885"/>
      <c r="C67" s="885"/>
      <c r="D67" s="885"/>
      <c r="E67" s="886"/>
      <c r="F67" s="887"/>
      <c r="G67" s="887"/>
      <c r="H67" s="887"/>
      <c r="I67" s="888"/>
      <c r="J67" s="883"/>
      <c r="K67" s="890"/>
      <c r="L67" s="595">
        <f>mergeValue(A67)</f>
        <v>1</v>
      </c>
      <c r="M67" s="643" t="s">
        <v>20</v>
      </c>
      <c r="N67" s="648"/>
      <c r="O67" s="1251"/>
      <c r="P67" s="1252"/>
      <c r="Q67" s="1252"/>
      <c r="R67" s="1252"/>
      <c r="S67" s="1252"/>
      <c r="T67" s="1252"/>
      <c r="U67" s="1252"/>
      <c r="V67" s="125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15"/>
      <c r="B68" s="1215">
        <v>1</v>
      </c>
      <c r="C68" s="885"/>
      <c r="D68" s="885"/>
      <c r="E68" s="887"/>
      <c r="F68" s="887"/>
      <c r="G68" s="887"/>
      <c r="H68" s="887"/>
      <c r="I68" s="882"/>
      <c r="J68" s="881"/>
      <c r="K68" s="884"/>
      <c r="L68" s="595" t="str">
        <f>mergeValue(A68) &amp;"."&amp; mergeValue(B68)</f>
        <v>1.1</v>
      </c>
      <c r="M68" s="548" t="s">
        <v>16</v>
      </c>
      <c r="N68" s="648"/>
      <c r="O68" s="1251"/>
      <c r="P68" s="1252"/>
      <c r="Q68" s="1252"/>
      <c r="R68" s="1252"/>
      <c r="S68" s="1252"/>
      <c r="T68" s="1252"/>
      <c r="U68" s="1252"/>
      <c r="V68" s="125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15"/>
      <c r="B69" s="1215"/>
      <c r="C69" s="1215">
        <v>1</v>
      </c>
      <c r="D69" s="885"/>
      <c r="E69" s="887"/>
      <c r="F69" s="887"/>
      <c r="G69" s="887"/>
      <c r="H69" s="887"/>
      <c r="I69" s="889"/>
      <c r="J69" s="881"/>
      <c r="K69" s="884"/>
      <c r="L69" s="595" t="str">
        <f>mergeValue(A69) &amp;"."&amp; mergeValue(B69)&amp;"."&amp; mergeValue(C69)</f>
        <v>1.1.1</v>
      </c>
      <c r="M69" s="549" t="s">
        <v>7</v>
      </c>
      <c r="N69" s="648"/>
      <c r="O69" s="1251"/>
      <c r="P69" s="1252"/>
      <c r="Q69" s="1252"/>
      <c r="R69" s="1252"/>
      <c r="S69" s="1252"/>
      <c r="T69" s="1252"/>
      <c r="U69" s="1252"/>
      <c r="V69" s="1253"/>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15"/>
      <c r="B70" s="1215"/>
      <c r="C70" s="1215"/>
      <c r="D70" s="1215">
        <v>1</v>
      </c>
      <c r="E70" s="887"/>
      <c r="F70" s="887"/>
      <c r="G70" s="887"/>
      <c r="H70" s="887"/>
      <c r="I70" s="889"/>
      <c r="J70" s="881"/>
      <c r="K70" s="884"/>
      <c r="L70" s="595" t="str">
        <f>mergeValue(A70) &amp;"."&amp; mergeValue(B70)&amp;"."&amp; mergeValue(C70)&amp;"."&amp; mergeValue(D70)</f>
        <v>1.1.1.1</v>
      </c>
      <c r="M70" s="550" t="s">
        <v>22</v>
      </c>
      <c r="N70" s="648"/>
      <c r="O70" s="1251"/>
      <c r="P70" s="1252"/>
      <c r="Q70" s="1252"/>
      <c r="R70" s="1252"/>
      <c r="S70" s="1252"/>
      <c r="T70" s="1252"/>
      <c r="U70" s="1252"/>
      <c r="V70" s="1253"/>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15"/>
      <c r="B71" s="1215"/>
      <c r="C71" s="1215"/>
      <c r="D71" s="1215"/>
      <c r="E71" s="1215">
        <v>1</v>
      </c>
      <c r="F71" s="887"/>
      <c r="G71" s="887"/>
      <c r="H71" s="885">
        <v>1</v>
      </c>
      <c r="I71" s="1215">
        <v>1</v>
      </c>
      <c r="J71" s="887"/>
      <c r="K71" s="892"/>
      <c r="L71" s="595" t="str">
        <f>mergeValue(A71) &amp;"."&amp; mergeValue(B71)&amp;"."&amp; mergeValue(C71)&amp;"."&amp; mergeValue(D71)&amp;"."&amp; mergeValue(E71)</f>
        <v>1.1.1.1.1</v>
      </c>
      <c r="M71" s="556" t="s">
        <v>9</v>
      </c>
      <c r="N71" s="648"/>
      <c r="O71" s="1218"/>
      <c r="P71" s="1219"/>
      <c r="Q71" s="1219"/>
      <c r="R71" s="1219"/>
      <c r="S71" s="1219"/>
      <c r="T71" s="1219"/>
      <c r="U71" s="1219"/>
      <c r="V71" s="1220"/>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15"/>
      <c r="B72" s="1215"/>
      <c r="C72" s="1215"/>
      <c r="D72" s="1215"/>
      <c r="E72" s="1215"/>
      <c r="F72" s="1215">
        <v>1</v>
      </c>
      <c r="G72" s="885"/>
      <c r="H72" s="885"/>
      <c r="I72" s="1215"/>
      <c r="J72" s="1215">
        <v>1</v>
      </c>
      <c r="K72" s="893"/>
      <c r="L72" s="595" t="str">
        <f>mergeValue(A72) &amp;"."&amp; mergeValue(B72)&amp;"."&amp; mergeValue(C72)&amp;"."&amp; mergeValue(D72)&amp;"."&amp; mergeValue(E72)&amp;"."&amp; mergeValue(F72)</f>
        <v>1.1.1.1.1.1</v>
      </c>
      <c r="M72" s="557" t="s">
        <v>10</v>
      </c>
      <c r="N72" s="648"/>
      <c r="O72" s="1218"/>
      <c r="P72" s="1219"/>
      <c r="Q72" s="1219"/>
      <c r="R72" s="1219"/>
      <c r="S72" s="1219"/>
      <c r="T72" s="1219"/>
      <c r="U72" s="1219"/>
      <c r="V72" s="1220"/>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15"/>
      <c r="B73" s="1215"/>
      <c r="C73" s="1215"/>
      <c r="D73" s="1215"/>
      <c r="E73" s="1215"/>
      <c r="F73" s="1215"/>
      <c r="G73" s="885">
        <v>1</v>
      </c>
      <c r="H73" s="885"/>
      <c r="I73" s="1215"/>
      <c r="J73" s="1215"/>
      <c r="K73" s="893">
        <v>1</v>
      </c>
      <c r="L73" s="595" t="str">
        <f>mergeValue(A73) &amp;"."&amp; mergeValue(B73)&amp;"."&amp; mergeValue(C73)&amp;"."&amp; mergeValue(D73)&amp;"."&amp; mergeValue(E73)&amp;"."&amp; mergeValue(F73)&amp;"."&amp; mergeValue(G73)</f>
        <v>1.1.1.1.1.1.1</v>
      </c>
      <c r="M73" s="1071"/>
      <c r="N73" s="648"/>
      <c r="O73" s="564"/>
      <c r="P73" s="564"/>
      <c r="Q73" s="1096"/>
      <c r="R73" s="1221"/>
      <c r="S73" s="1222" t="s">
        <v>84</v>
      </c>
      <c r="T73" s="1221"/>
      <c r="U73" s="1222" t="s">
        <v>84</v>
      </c>
      <c r="V73" s="564"/>
      <c r="W73" s="1214"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15"/>
      <c r="B74" s="1215"/>
      <c r="C74" s="1215"/>
      <c r="D74" s="1215"/>
      <c r="E74" s="1215"/>
      <c r="F74" s="1215"/>
      <c r="G74" s="885"/>
      <c r="H74" s="885"/>
      <c r="I74" s="1215"/>
      <c r="J74" s="1215"/>
      <c r="K74" s="893"/>
      <c r="L74" s="602"/>
      <c r="M74" s="648"/>
      <c r="N74" s="648"/>
      <c r="O74" s="564"/>
      <c r="P74" s="564"/>
      <c r="Q74" s="586" t="str">
        <f>R73 &amp; "-" &amp; T73</f>
        <v>-</v>
      </c>
      <c r="R74" s="1221"/>
      <c r="S74" s="1222"/>
      <c r="T74" s="1221"/>
      <c r="U74" s="1222"/>
      <c r="V74" s="564"/>
      <c r="W74" s="1214"/>
      <c r="X74" s="587"/>
      <c r="Y74" s="591"/>
      <c r="Z74" s="591" t="str">
        <f t="shared" si="2"/>
        <v/>
      </c>
      <c r="AA74" s="591"/>
      <c r="AB74" s="591"/>
      <c r="AC74" s="591"/>
      <c r="AD74" s="587"/>
      <c r="AE74" s="587"/>
      <c r="AF74" s="587"/>
      <c r="AG74" s="587"/>
      <c r="AH74" s="587"/>
      <c r="AI74" s="587"/>
      <c r="AJ74" s="587"/>
    </row>
    <row r="75" spans="1:36" s="525" customFormat="1" ht="15" customHeight="1">
      <c r="A75" s="1215"/>
      <c r="B75" s="1215"/>
      <c r="C75" s="1215"/>
      <c r="D75" s="1215"/>
      <c r="E75" s="1215"/>
      <c r="F75" s="1215"/>
      <c r="G75" s="887"/>
      <c r="H75" s="885"/>
      <c r="I75" s="1215"/>
      <c r="J75" s="1215"/>
      <c r="K75" s="892"/>
      <c r="L75" s="540"/>
      <c r="M75" s="559" t="s">
        <v>25</v>
      </c>
      <c r="N75" s="566"/>
      <c r="O75" s="566"/>
      <c r="P75" s="566"/>
      <c r="Q75" s="566"/>
      <c r="R75" s="566"/>
      <c r="S75" s="566"/>
      <c r="T75" s="566"/>
      <c r="U75" s="566"/>
      <c r="V75" s="562"/>
      <c r="W75" s="1214"/>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15"/>
      <c r="B76" s="1215"/>
      <c r="C76" s="1215"/>
      <c r="D76" s="1215"/>
      <c r="E76" s="1215"/>
      <c r="F76" s="887"/>
      <c r="G76" s="887"/>
      <c r="H76" s="885"/>
      <c r="I76" s="1215"/>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15"/>
      <c r="B77" s="1215"/>
      <c r="C77" s="1215"/>
      <c r="D77" s="1215"/>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15"/>
      <c r="B78" s="1215"/>
      <c r="C78" s="1215"/>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15"/>
      <c r="B79" s="1215"/>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15"/>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15">
        <v>1</v>
      </c>
      <c r="B85" s="921"/>
      <c r="C85" s="921"/>
      <c r="D85" s="921"/>
      <c r="E85" s="922"/>
      <c r="F85" s="923"/>
      <c r="G85" s="921"/>
      <c r="H85" s="921"/>
      <c r="I85" s="924"/>
      <c r="J85" s="919"/>
      <c r="K85" s="928">
        <v>1</v>
      </c>
      <c r="L85" s="595">
        <f>mergeValue(A85)</f>
        <v>1</v>
      </c>
      <c r="M85" s="643" t="s">
        <v>20</v>
      </c>
      <c r="N85" s="582"/>
      <c r="O85" s="1308"/>
      <c r="P85" s="1309"/>
      <c r="Q85" s="1309"/>
      <c r="R85" s="1309"/>
      <c r="S85" s="1309"/>
      <c r="T85" s="1309"/>
      <c r="U85" s="1309"/>
      <c r="V85" s="1310"/>
      <c r="W85" s="632" t="s">
        <v>658</v>
      </c>
      <c r="X85" s="587"/>
      <c r="Y85" s="587"/>
      <c r="Z85" s="587"/>
      <c r="AA85" s="587"/>
      <c r="AB85" s="587"/>
      <c r="AC85" s="587"/>
      <c r="AD85" s="587"/>
      <c r="AE85" s="587"/>
      <c r="AF85" s="587"/>
      <c r="AG85" s="587"/>
      <c r="AH85" s="587"/>
      <c r="AI85" s="587"/>
    </row>
    <row r="86" spans="1:36" s="525" customFormat="1" ht="22.5">
      <c r="A86" s="1215"/>
      <c r="B86" s="1215">
        <v>1</v>
      </c>
      <c r="C86" s="921"/>
      <c r="D86" s="921"/>
      <c r="E86" s="923"/>
      <c r="F86" s="923"/>
      <c r="G86" s="921"/>
      <c r="H86" s="921"/>
      <c r="I86" s="918"/>
      <c r="J86" s="917"/>
      <c r="K86" s="928">
        <v>1</v>
      </c>
      <c r="L86" s="595" t="str">
        <f>mergeValue(A86) &amp;"."&amp; mergeValue(B86)</f>
        <v>1.1</v>
      </c>
      <c r="M86" s="548" t="s">
        <v>16</v>
      </c>
      <c r="N86" s="582"/>
      <c r="O86" s="1308"/>
      <c r="P86" s="1309"/>
      <c r="Q86" s="1309"/>
      <c r="R86" s="1309"/>
      <c r="S86" s="1309"/>
      <c r="T86" s="1309"/>
      <c r="U86" s="1309"/>
      <c r="V86" s="1310"/>
      <c r="W86" s="632" t="s">
        <v>477</v>
      </c>
      <c r="X86" s="587"/>
      <c r="Y86" s="587"/>
      <c r="Z86" s="587"/>
      <c r="AA86" s="587"/>
      <c r="AB86" s="587"/>
      <c r="AC86" s="587"/>
      <c r="AD86" s="587"/>
      <c r="AE86" s="587"/>
      <c r="AF86" s="587"/>
      <c r="AG86" s="587"/>
      <c r="AH86" s="587"/>
      <c r="AI86" s="587"/>
    </row>
    <row r="87" spans="1:36" s="525" customFormat="1" ht="22.5">
      <c r="A87" s="1215"/>
      <c r="B87" s="1215"/>
      <c r="C87" s="1215">
        <v>1</v>
      </c>
      <c r="D87" s="921"/>
      <c r="E87" s="923"/>
      <c r="F87" s="923"/>
      <c r="G87" s="921"/>
      <c r="H87" s="921"/>
      <c r="I87" s="925"/>
      <c r="J87" s="917"/>
      <c r="K87" s="928">
        <v>1</v>
      </c>
      <c r="L87" s="595" t="str">
        <f>mergeValue(A87) &amp;"."&amp; mergeValue(B87)&amp;"."&amp; mergeValue(C87)</f>
        <v>1.1.1</v>
      </c>
      <c r="M87" s="549" t="s">
        <v>7</v>
      </c>
      <c r="N87" s="582"/>
      <c r="O87" s="1308"/>
      <c r="P87" s="1309"/>
      <c r="Q87" s="1309"/>
      <c r="R87" s="1309"/>
      <c r="S87" s="1309"/>
      <c r="T87" s="1309"/>
      <c r="U87" s="1309"/>
      <c r="V87" s="1310"/>
      <c r="W87" s="632" t="s">
        <v>633</v>
      </c>
      <c r="X87" s="587"/>
      <c r="Y87" s="587"/>
      <c r="Z87" s="587"/>
      <c r="AA87" s="587"/>
      <c r="AB87" s="587"/>
      <c r="AC87" s="587"/>
      <c r="AD87" s="587"/>
      <c r="AE87" s="587"/>
      <c r="AF87" s="587"/>
      <c r="AG87" s="587"/>
      <c r="AH87" s="587"/>
      <c r="AI87" s="587"/>
    </row>
    <row r="88" spans="1:36" s="525" customFormat="1" ht="22.5">
      <c r="A88" s="1215"/>
      <c r="B88" s="1215"/>
      <c r="C88" s="1215"/>
      <c r="D88" s="1215">
        <v>1</v>
      </c>
      <c r="E88" s="923"/>
      <c r="F88" s="923"/>
      <c r="G88" s="921"/>
      <c r="H88" s="921"/>
      <c r="I88" s="1215">
        <v>1</v>
      </c>
      <c r="J88" s="917"/>
      <c r="K88" s="928">
        <v>1</v>
      </c>
      <c r="L88" s="595" t="str">
        <f>mergeValue(A88) &amp;"."&amp; mergeValue(B88)&amp;"."&amp; mergeValue(C88)&amp;"."&amp; mergeValue(D88)</f>
        <v>1.1.1.1</v>
      </c>
      <c r="M88" s="550" t="s">
        <v>22</v>
      </c>
      <c r="N88" s="582"/>
      <c r="O88" s="1308"/>
      <c r="P88" s="1309"/>
      <c r="Q88" s="1309"/>
      <c r="R88" s="1309"/>
      <c r="S88" s="1309"/>
      <c r="T88" s="1309"/>
      <c r="U88" s="1309"/>
      <c r="V88" s="1310"/>
      <c r="W88" s="632" t="s">
        <v>634</v>
      </c>
      <c r="X88" s="587"/>
      <c r="Y88" s="587"/>
      <c r="Z88" s="587"/>
      <c r="AA88" s="587"/>
      <c r="AB88" s="587"/>
      <c r="AC88" s="587"/>
      <c r="AD88" s="587"/>
      <c r="AE88" s="587"/>
      <c r="AF88" s="587"/>
      <c r="AG88" s="587"/>
      <c r="AH88" s="587"/>
      <c r="AI88" s="587"/>
    </row>
    <row r="89" spans="1:36" s="525" customFormat="1" ht="11.25" hidden="1" customHeight="1">
      <c r="A89" s="1215"/>
      <c r="B89" s="1215"/>
      <c r="C89" s="1215"/>
      <c r="D89" s="1215"/>
      <c r="E89" s="1215">
        <v>1</v>
      </c>
      <c r="F89" s="923"/>
      <c r="G89" s="921"/>
      <c r="H89" s="921"/>
      <c r="I89" s="1215"/>
      <c r="J89" s="923"/>
      <c r="K89" s="928">
        <v>1</v>
      </c>
      <c r="L89" s="595"/>
      <c r="M89" s="556"/>
      <c r="N89" s="583"/>
      <c r="O89" s="1312"/>
      <c r="P89" s="1331"/>
      <c r="Q89" s="1331"/>
      <c r="R89" s="1331"/>
      <c r="S89" s="1331"/>
      <c r="T89" s="1331"/>
      <c r="U89" s="1331"/>
      <c r="V89" s="1332"/>
      <c r="W89" s="561"/>
      <c r="X89" s="587"/>
      <c r="Y89" s="587"/>
      <c r="Z89" s="587"/>
      <c r="AA89" s="587"/>
      <c r="AB89" s="587"/>
      <c r="AC89" s="587"/>
      <c r="AD89" s="587"/>
      <c r="AE89" s="587"/>
      <c r="AF89" s="587"/>
      <c r="AG89" s="587"/>
      <c r="AH89" s="587"/>
      <c r="AI89" s="587"/>
    </row>
    <row r="90" spans="1:36" s="525" customFormat="1" ht="90">
      <c r="A90" s="1215"/>
      <c r="B90" s="1215"/>
      <c r="C90" s="1215"/>
      <c r="D90" s="1215"/>
      <c r="E90" s="1215"/>
      <c r="F90" s="1215">
        <v>1</v>
      </c>
      <c r="G90" s="921"/>
      <c r="H90" s="921"/>
      <c r="I90" s="1215"/>
      <c r="J90" s="1262"/>
      <c r="K90" s="928">
        <v>1</v>
      </c>
      <c r="L90" s="595" t="str">
        <f>mergeValue(A90) &amp;"."&amp; mergeValue(B90)&amp;"."&amp; mergeValue(C90)&amp;"."&amp; mergeValue(D90)&amp;"."&amp;  mergeValue(F90)</f>
        <v>1.1.1.1.1</v>
      </c>
      <c r="M90" s="556" t="s">
        <v>10</v>
      </c>
      <c r="N90" s="583"/>
      <c r="O90" s="1218"/>
      <c r="P90" s="1219"/>
      <c r="Q90" s="1219"/>
      <c r="R90" s="1219"/>
      <c r="S90" s="1219"/>
      <c r="T90" s="1219"/>
      <c r="U90" s="1219"/>
      <c r="V90" s="1220"/>
      <c r="W90" s="632" t="s">
        <v>635</v>
      </c>
      <c r="X90" s="587"/>
      <c r="Y90" s="591" t="str">
        <f>strCheckUnique(Z90:Z93)</f>
        <v/>
      </c>
      <c r="Z90" s="587"/>
      <c r="AA90" s="591"/>
      <c r="AB90" s="587"/>
      <c r="AC90" s="587"/>
      <c r="AD90" s="587"/>
      <c r="AE90" s="587"/>
      <c r="AF90" s="587"/>
      <c r="AG90" s="587"/>
      <c r="AH90" s="587"/>
      <c r="AI90" s="587"/>
    </row>
    <row r="91" spans="1:36" s="525" customFormat="1" ht="192" customHeight="1">
      <c r="A91" s="1215"/>
      <c r="B91" s="1215"/>
      <c r="C91" s="1215"/>
      <c r="D91" s="1215"/>
      <c r="E91" s="1215"/>
      <c r="F91" s="1215"/>
      <c r="G91" s="921">
        <v>1</v>
      </c>
      <c r="H91" s="921"/>
      <c r="I91" s="1215"/>
      <c r="J91" s="1262"/>
      <c r="K91" s="920"/>
      <c r="L91" s="595" t="str">
        <f>mergeValue(A91) &amp;"."&amp; mergeValue(B91)&amp;"."&amp; mergeValue(C91)&amp;"."&amp; mergeValue(D91)&amp;"."&amp;  mergeValue(F91)&amp;"."&amp;  mergeValue(G91)</f>
        <v>1.1.1.1.1.1</v>
      </c>
      <c r="M91" s="1071"/>
      <c r="N91" s="588"/>
      <c r="O91" s="564"/>
      <c r="P91" s="564"/>
      <c r="Q91" s="564"/>
      <c r="R91" s="1250"/>
      <c r="S91" s="1222" t="s">
        <v>84</v>
      </c>
      <c r="T91" s="1250"/>
      <c r="U91" s="1222" t="s">
        <v>84</v>
      </c>
      <c r="V91" s="539"/>
      <c r="W91" s="1214"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15"/>
      <c r="B92" s="1215"/>
      <c r="C92" s="1215"/>
      <c r="D92" s="1215"/>
      <c r="E92" s="1215"/>
      <c r="F92" s="1215"/>
      <c r="G92" s="921"/>
      <c r="H92" s="921"/>
      <c r="I92" s="1215"/>
      <c r="J92" s="1262"/>
      <c r="K92" s="928">
        <v>1</v>
      </c>
      <c r="L92" s="602"/>
      <c r="M92" s="648"/>
      <c r="N92" s="588"/>
      <c r="O92" s="564"/>
      <c r="P92" s="564"/>
      <c r="Q92" s="586" t="str">
        <f>R91 &amp; "-" &amp; T91</f>
        <v>-</v>
      </c>
      <c r="R92" s="1250"/>
      <c r="S92" s="1222"/>
      <c r="T92" s="1250"/>
      <c r="U92" s="1222"/>
      <c r="V92" s="539"/>
      <c r="W92" s="1214"/>
      <c r="X92" s="587"/>
      <c r="Y92" s="591"/>
      <c r="Z92" s="591"/>
      <c r="AA92" s="591"/>
      <c r="AB92" s="591"/>
      <c r="AC92" s="591"/>
      <c r="AD92" s="587"/>
      <c r="AE92" s="587"/>
      <c r="AF92" s="587"/>
      <c r="AG92" s="587"/>
      <c r="AH92" s="587"/>
      <c r="AI92" s="587"/>
    </row>
    <row r="93" spans="1:36" s="524" customFormat="1" ht="15" customHeight="1">
      <c r="A93" s="1215"/>
      <c r="B93" s="1215"/>
      <c r="C93" s="1215"/>
      <c r="D93" s="1215"/>
      <c r="E93" s="1215"/>
      <c r="F93" s="1215"/>
      <c r="G93" s="921"/>
      <c r="H93" s="921"/>
      <c r="I93" s="1215"/>
      <c r="J93" s="1262"/>
      <c r="K93" s="928">
        <v>1</v>
      </c>
      <c r="L93" s="540"/>
      <c r="M93" s="558" t="s">
        <v>25</v>
      </c>
      <c r="N93" s="553"/>
      <c r="O93" s="547"/>
      <c r="P93" s="547"/>
      <c r="Q93" s="547"/>
      <c r="R93" s="575"/>
      <c r="S93" s="566"/>
      <c r="T93" s="565"/>
      <c r="U93" s="553"/>
      <c r="V93" s="562"/>
      <c r="W93" s="1214"/>
      <c r="X93" s="589"/>
      <c r="Y93" s="589"/>
      <c r="Z93" s="589"/>
      <c r="AA93" s="589"/>
      <c r="AB93" s="589"/>
      <c r="AC93" s="589"/>
      <c r="AD93" s="589"/>
      <c r="AE93" s="589"/>
      <c r="AF93" s="589"/>
      <c r="AG93" s="589"/>
      <c r="AH93" s="589"/>
      <c r="AI93" s="589"/>
    </row>
    <row r="94" spans="1:36" s="524" customFormat="1" ht="15" customHeight="1">
      <c r="A94" s="1215"/>
      <c r="B94" s="1215"/>
      <c r="C94" s="1215"/>
      <c r="D94" s="1215"/>
      <c r="E94" s="1215"/>
      <c r="F94" s="923"/>
      <c r="G94" s="923"/>
      <c r="H94" s="921"/>
      <c r="I94" s="1215"/>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15"/>
      <c r="B95" s="1215"/>
      <c r="C95" s="1215"/>
      <c r="D95" s="1215"/>
      <c r="E95" s="923"/>
      <c r="F95" s="923"/>
      <c r="G95" s="923"/>
      <c r="H95" s="921"/>
      <c r="I95" s="1215"/>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15"/>
      <c r="B96" s="1215"/>
      <c r="C96" s="1215"/>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15"/>
      <c r="B97" s="1215"/>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15"/>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15">
        <v>1</v>
      </c>
      <c r="B103" s="1081"/>
      <c r="C103" s="1081"/>
      <c r="D103" s="1081"/>
      <c r="E103" s="1082"/>
      <c r="F103" s="1083"/>
      <c r="G103" s="1081"/>
      <c r="H103" s="1081"/>
      <c r="I103" s="1062"/>
      <c r="J103" s="1067"/>
      <c r="K103" s="1067"/>
      <c r="L103" s="595">
        <f>mergeValue(A103)</f>
        <v>1</v>
      </c>
      <c r="M103" s="643" t="s">
        <v>20</v>
      </c>
      <c r="N103" s="582"/>
      <c r="O103" s="1308"/>
      <c r="P103" s="1309"/>
      <c r="Q103" s="1309"/>
      <c r="R103" s="1309"/>
      <c r="S103" s="1309"/>
      <c r="T103" s="1309"/>
      <c r="U103" s="1309"/>
      <c r="V103" s="1309"/>
      <c r="W103" s="1309"/>
      <c r="X103" s="1309"/>
      <c r="Y103" s="1309"/>
      <c r="Z103" s="1309"/>
      <c r="AA103" s="1310"/>
      <c r="AB103" s="632" t="s">
        <v>476</v>
      </c>
      <c r="AC103" s="587"/>
      <c r="AD103" s="587"/>
      <c r="AE103" s="587"/>
      <c r="AF103" s="587"/>
      <c r="AG103" s="587"/>
      <c r="AH103" s="587"/>
      <c r="AI103" s="587"/>
      <c r="AJ103" s="587"/>
      <c r="AK103" s="587"/>
      <c r="AL103" s="587"/>
      <c r="AM103" s="587"/>
      <c r="AN103" s="587"/>
    </row>
    <row r="104" spans="1:40" s="525" customFormat="1" ht="22.5">
      <c r="A104" s="1215"/>
      <c r="B104" s="1215">
        <v>1</v>
      </c>
      <c r="C104" s="1081"/>
      <c r="D104" s="1081"/>
      <c r="E104" s="1083"/>
      <c r="F104" s="1083"/>
      <c r="G104" s="1081"/>
      <c r="H104" s="1081"/>
      <c r="I104" s="1069"/>
      <c r="J104" s="1064"/>
      <c r="K104" s="1063"/>
      <c r="L104" s="595" t="str">
        <f>mergeValue(A104) &amp;"."&amp; mergeValue(B104)</f>
        <v>1.1</v>
      </c>
      <c r="M104" s="548" t="s">
        <v>16</v>
      </c>
      <c r="N104" s="582"/>
      <c r="O104" s="1308"/>
      <c r="P104" s="1309"/>
      <c r="Q104" s="1309"/>
      <c r="R104" s="1309"/>
      <c r="S104" s="1309"/>
      <c r="T104" s="1309"/>
      <c r="U104" s="1309"/>
      <c r="V104" s="1309"/>
      <c r="W104" s="1309"/>
      <c r="X104" s="1309"/>
      <c r="Y104" s="1309"/>
      <c r="Z104" s="1309"/>
      <c r="AA104" s="1310"/>
      <c r="AB104" s="632" t="s">
        <v>477</v>
      </c>
      <c r="AC104" s="587"/>
      <c r="AD104" s="587"/>
      <c r="AE104" s="587"/>
      <c r="AF104" s="587"/>
      <c r="AG104" s="587"/>
      <c r="AH104" s="587"/>
      <c r="AI104" s="587"/>
      <c r="AJ104" s="587"/>
      <c r="AK104" s="587"/>
      <c r="AL104" s="587"/>
      <c r="AM104" s="587"/>
      <c r="AN104" s="587"/>
    </row>
    <row r="105" spans="1:40" s="525" customFormat="1" ht="22.5">
      <c r="A105" s="1215"/>
      <c r="B105" s="1215"/>
      <c r="C105" s="1215">
        <v>1</v>
      </c>
      <c r="D105" s="1081"/>
      <c r="E105" s="1083"/>
      <c r="F105" s="1083"/>
      <c r="G105" s="1081"/>
      <c r="H105" s="1081"/>
      <c r="I105" s="1069"/>
      <c r="J105" s="1064"/>
      <c r="K105" s="1063"/>
      <c r="L105" s="595" t="str">
        <f>mergeValue(A105) &amp;"."&amp; mergeValue(B105)&amp;"."&amp; mergeValue(C105)</f>
        <v>1.1.1</v>
      </c>
      <c r="M105" s="549" t="s">
        <v>7</v>
      </c>
      <c r="N105" s="582"/>
      <c r="O105" s="1308"/>
      <c r="P105" s="1309"/>
      <c r="Q105" s="1309"/>
      <c r="R105" s="1309"/>
      <c r="S105" s="1309"/>
      <c r="T105" s="1309"/>
      <c r="U105" s="1309"/>
      <c r="V105" s="1309"/>
      <c r="W105" s="1309"/>
      <c r="X105" s="1309"/>
      <c r="Y105" s="1309"/>
      <c r="Z105" s="1309"/>
      <c r="AA105" s="1310"/>
      <c r="AB105" s="632" t="s">
        <v>633</v>
      </c>
      <c r="AC105" s="587"/>
      <c r="AD105" s="587"/>
      <c r="AE105" s="587"/>
      <c r="AF105" s="587"/>
      <c r="AG105" s="587"/>
      <c r="AH105" s="587"/>
      <c r="AI105" s="587"/>
      <c r="AJ105" s="587"/>
      <c r="AK105" s="587"/>
      <c r="AL105" s="587"/>
      <c r="AM105" s="587"/>
      <c r="AN105" s="587"/>
    </row>
    <row r="106" spans="1:40" s="525" customFormat="1" ht="22.5">
      <c r="A106" s="1215"/>
      <c r="B106" s="1215"/>
      <c r="C106" s="1215"/>
      <c r="D106" s="1215">
        <v>1</v>
      </c>
      <c r="E106" s="1083"/>
      <c r="F106" s="1083"/>
      <c r="G106" s="1081"/>
      <c r="H106" s="1081"/>
      <c r="I106" s="1069"/>
      <c r="J106" s="1064"/>
      <c r="K106" s="1063"/>
      <c r="L106" s="595" t="str">
        <f>mergeValue(A106) &amp;"."&amp; mergeValue(B106)&amp;"."&amp; mergeValue(C106)&amp;"."&amp; mergeValue(D106)</f>
        <v>1.1.1.1</v>
      </c>
      <c r="M106" s="550" t="s">
        <v>22</v>
      </c>
      <c r="N106" s="582"/>
      <c r="O106" s="1308"/>
      <c r="P106" s="1309"/>
      <c r="Q106" s="1309"/>
      <c r="R106" s="1309"/>
      <c r="S106" s="1309"/>
      <c r="T106" s="1309"/>
      <c r="U106" s="1309"/>
      <c r="V106" s="1309"/>
      <c r="W106" s="1309"/>
      <c r="X106" s="1309"/>
      <c r="Y106" s="1309"/>
      <c r="Z106" s="1309"/>
      <c r="AA106" s="1310"/>
      <c r="AB106" s="632" t="s">
        <v>634</v>
      </c>
      <c r="AC106" s="587"/>
      <c r="AD106" s="587"/>
      <c r="AE106" s="587"/>
      <c r="AF106" s="587"/>
      <c r="AG106" s="587"/>
      <c r="AH106" s="587"/>
      <c r="AI106" s="587"/>
      <c r="AJ106" s="587"/>
      <c r="AK106" s="587"/>
      <c r="AL106" s="587"/>
      <c r="AM106" s="587"/>
      <c r="AN106" s="587"/>
    </row>
    <row r="107" spans="1:40" s="525" customFormat="1" ht="0.2" customHeight="1">
      <c r="A107" s="1215"/>
      <c r="B107" s="1215"/>
      <c r="C107" s="1215"/>
      <c r="D107" s="1215"/>
      <c r="E107" s="1215">
        <v>1</v>
      </c>
      <c r="F107" s="1083"/>
      <c r="G107" s="1081"/>
      <c r="H107" s="1081"/>
      <c r="I107" s="1068"/>
      <c r="J107" s="1064"/>
      <c r="K107" s="1063"/>
      <c r="L107" s="595"/>
      <c r="M107" s="556"/>
      <c r="N107" s="583"/>
      <c r="O107" s="1312"/>
      <c r="P107" s="1331"/>
      <c r="Q107" s="1331"/>
      <c r="R107" s="1331"/>
      <c r="S107" s="1331"/>
      <c r="T107" s="1331"/>
      <c r="U107" s="1331"/>
      <c r="V107" s="1331"/>
      <c r="W107" s="1331"/>
      <c r="X107" s="1331"/>
      <c r="Y107" s="1331"/>
      <c r="Z107" s="1331"/>
      <c r="AA107" s="1332"/>
      <c r="AB107" s="632"/>
      <c r="AC107" s="587"/>
      <c r="AD107" s="587"/>
      <c r="AE107" s="587"/>
      <c r="AF107" s="587"/>
      <c r="AG107" s="587"/>
      <c r="AH107" s="587"/>
      <c r="AI107" s="587"/>
      <c r="AJ107" s="587"/>
      <c r="AK107" s="587"/>
      <c r="AL107" s="587"/>
      <c r="AM107" s="587"/>
      <c r="AN107" s="587"/>
    </row>
    <row r="108" spans="1:40" s="525" customFormat="1" ht="90">
      <c r="A108" s="1215"/>
      <c r="B108" s="1215"/>
      <c r="C108" s="1215"/>
      <c r="D108" s="1215"/>
      <c r="E108" s="1215"/>
      <c r="F108" s="1215">
        <v>1</v>
      </c>
      <c r="G108" s="1081"/>
      <c r="H108" s="1081"/>
      <c r="I108" s="1270"/>
      <c r="J108" s="1064"/>
      <c r="K108" s="1063"/>
      <c r="L108" s="595" t="str">
        <f>mergeValue(A108) &amp;"."&amp; mergeValue(B108)&amp;"."&amp; mergeValue(C108)&amp;"."&amp; mergeValue(D108)&amp;"."&amp; mergeValue(F108)</f>
        <v>1.1.1.1.1</v>
      </c>
      <c r="M108" s="557" t="s">
        <v>10</v>
      </c>
      <c r="N108" s="583"/>
      <c r="O108" s="1218"/>
      <c r="P108" s="1219"/>
      <c r="Q108" s="1219"/>
      <c r="R108" s="1219"/>
      <c r="S108" s="1219"/>
      <c r="T108" s="1219"/>
      <c r="U108" s="1219"/>
      <c r="V108" s="1219"/>
      <c r="W108" s="1219"/>
      <c r="X108" s="1219"/>
      <c r="Y108" s="1219"/>
      <c r="Z108" s="1219"/>
      <c r="AA108" s="1220"/>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15"/>
      <c r="B109" s="1215"/>
      <c r="C109" s="1215"/>
      <c r="D109" s="1215"/>
      <c r="E109" s="1215"/>
      <c r="F109" s="1215"/>
      <c r="G109" s="1215">
        <v>1</v>
      </c>
      <c r="H109" s="1081"/>
      <c r="I109" s="1270"/>
      <c r="J109" s="1271"/>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50"/>
      <c r="X109" s="1222" t="s">
        <v>84</v>
      </c>
      <c r="Y109" s="1250"/>
      <c r="Z109" s="1222"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15"/>
      <c r="B110" s="1215"/>
      <c r="C110" s="1215"/>
      <c r="D110" s="1215"/>
      <c r="E110" s="1215"/>
      <c r="F110" s="1215"/>
      <c r="G110" s="1215"/>
      <c r="H110" s="1081">
        <v>1</v>
      </c>
      <c r="I110" s="1270"/>
      <c r="J110" s="1271"/>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0"/>
      <c r="X110" s="1222"/>
      <c r="Y110" s="1250"/>
      <c r="Z110" s="1222"/>
      <c r="AA110" s="672"/>
      <c r="AB110" s="1214"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15"/>
      <c r="B111" s="1215"/>
      <c r="C111" s="1215"/>
      <c r="D111" s="1215"/>
      <c r="E111" s="1215"/>
      <c r="F111" s="1215"/>
      <c r="G111" s="1215"/>
      <c r="H111" s="1081"/>
      <c r="I111" s="1270"/>
      <c r="J111" s="1271"/>
      <c r="K111" s="1070"/>
      <c r="L111" s="602"/>
      <c r="M111" s="648"/>
      <c r="N111" s="648"/>
      <c r="O111" s="564"/>
      <c r="P111" s="495"/>
      <c r="Q111" s="495"/>
      <c r="R111" s="495"/>
      <c r="S111" s="495"/>
      <c r="T111" s="495"/>
      <c r="U111" s="561"/>
      <c r="V111" s="586"/>
      <c r="W111" s="1221"/>
      <c r="X111" s="1222"/>
      <c r="Y111" s="1221"/>
      <c r="Z111" s="1222"/>
      <c r="AA111" s="539"/>
      <c r="AB111" s="1214"/>
      <c r="AC111" s="587"/>
      <c r="AD111" s="587"/>
      <c r="AE111" s="587"/>
      <c r="AF111" s="591">
        <f ca="1">OFFSET(AF111,-1,0)</f>
        <v>0</v>
      </c>
      <c r="AG111" s="587"/>
      <c r="AH111" s="587"/>
      <c r="AI111" s="587"/>
      <c r="AJ111" s="587"/>
      <c r="AK111" s="587"/>
      <c r="AL111" s="587"/>
      <c r="AM111" s="587"/>
      <c r="AN111" s="587"/>
    </row>
    <row r="112" spans="1:40" s="524" customFormat="1" ht="15" customHeight="1">
      <c r="A112" s="1215"/>
      <c r="B112" s="1215"/>
      <c r="C112" s="1215"/>
      <c r="D112" s="1215"/>
      <c r="E112" s="1215"/>
      <c r="F112" s="1215"/>
      <c r="G112" s="1215"/>
      <c r="H112" s="1081"/>
      <c r="I112" s="1270"/>
      <c r="J112" s="1271"/>
      <c r="K112" s="1072"/>
      <c r="L112" s="540"/>
      <c r="M112" s="559" t="s">
        <v>41</v>
      </c>
      <c r="N112" s="553"/>
      <c r="O112" s="547"/>
      <c r="P112" s="547"/>
      <c r="Q112" s="547"/>
      <c r="R112" s="547"/>
      <c r="S112" s="547"/>
      <c r="T112" s="547"/>
      <c r="U112" s="547"/>
      <c r="V112" s="547"/>
      <c r="W112" s="565"/>
      <c r="X112" s="566"/>
      <c r="Y112" s="565"/>
      <c r="Z112" s="553"/>
      <c r="AA112" s="562"/>
      <c r="AB112" s="1214"/>
      <c r="AC112" s="589"/>
      <c r="AD112" s="589"/>
      <c r="AE112" s="589"/>
      <c r="AF112" s="589"/>
      <c r="AG112" s="589"/>
      <c r="AH112" s="589"/>
      <c r="AI112" s="589"/>
      <c r="AJ112" s="589"/>
      <c r="AK112" s="589"/>
      <c r="AL112" s="589"/>
      <c r="AM112" s="589"/>
      <c r="AN112" s="589"/>
    </row>
    <row r="113" spans="1:40" s="524" customFormat="1" ht="15" customHeight="1">
      <c r="A113" s="1215"/>
      <c r="B113" s="1215"/>
      <c r="C113" s="1215"/>
      <c r="D113" s="1215"/>
      <c r="E113" s="1215"/>
      <c r="F113" s="1215"/>
      <c r="G113" s="1081"/>
      <c r="H113" s="1081"/>
      <c r="I113" s="1270"/>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15"/>
      <c r="B114" s="1215"/>
      <c r="C114" s="1215"/>
      <c r="D114" s="1215"/>
      <c r="E114" s="1215"/>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15"/>
      <c r="B115" s="1215"/>
      <c r="C115" s="1215"/>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15"/>
      <c r="B116" s="1215"/>
      <c r="C116" s="1215"/>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15"/>
      <c r="B117" s="1215"/>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15"/>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15">
        <v>1</v>
      </c>
      <c r="B125" s="942"/>
      <c r="C125" s="942"/>
      <c r="D125" s="942"/>
      <c r="E125" s="943"/>
      <c r="F125" s="944"/>
      <c r="G125" s="944"/>
      <c r="H125" s="944"/>
      <c r="I125" s="945"/>
      <c r="J125" s="940"/>
      <c r="K125" s="947"/>
      <c r="L125" s="595">
        <f>mergeValue(A125)</f>
        <v>1</v>
      </c>
      <c r="M125" s="643" t="s">
        <v>20</v>
      </c>
      <c r="N125" s="582"/>
      <c r="O125" s="1260"/>
      <c r="P125" s="1260"/>
      <c r="Q125" s="1260"/>
      <c r="R125" s="1260"/>
      <c r="S125" s="1260"/>
      <c r="T125" s="1260"/>
      <c r="U125" s="1260"/>
      <c r="V125" s="1260"/>
      <c r="W125" s="632" t="s">
        <v>658</v>
      </c>
      <c r="X125" s="587"/>
      <c r="Y125" s="587"/>
      <c r="Z125" s="587"/>
      <c r="AA125" s="587"/>
      <c r="AB125" s="587"/>
      <c r="AC125" s="587"/>
      <c r="AD125" s="587"/>
      <c r="AE125" s="587"/>
      <c r="AF125" s="587"/>
      <c r="AG125" s="587"/>
      <c r="AH125" s="587"/>
    </row>
    <row r="126" spans="1:40" s="525" customFormat="1" ht="22.5">
      <c r="A126" s="1215"/>
      <c r="B126" s="1215">
        <v>1</v>
      </c>
      <c r="C126" s="942"/>
      <c r="D126" s="942"/>
      <c r="E126" s="944"/>
      <c r="F126" s="944"/>
      <c r="G126" s="944"/>
      <c r="H126" s="944"/>
      <c r="I126" s="939"/>
      <c r="J126" s="938"/>
      <c r="K126" s="941"/>
      <c r="L126" s="595" t="str">
        <f>mergeValue(A126) &amp;"."&amp; mergeValue(B126)</f>
        <v>1.1</v>
      </c>
      <c r="M126" s="548" t="s">
        <v>16</v>
      </c>
      <c r="N126" s="582"/>
      <c r="O126" s="1260"/>
      <c r="P126" s="1260"/>
      <c r="Q126" s="1260"/>
      <c r="R126" s="1260"/>
      <c r="S126" s="1260"/>
      <c r="T126" s="1260"/>
      <c r="U126" s="1260"/>
      <c r="V126" s="1260"/>
      <c r="W126" s="632" t="s">
        <v>477</v>
      </c>
      <c r="X126" s="587"/>
      <c r="Y126" s="587"/>
      <c r="Z126" s="587"/>
      <c r="AA126" s="587"/>
      <c r="AB126" s="587"/>
      <c r="AC126" s="587"/>
      <c r="AD126" s="587"/>
      <c r="AE126" s="587"/>
      <c r="AF126" s="587"/>
      <c r="AG126" s="587"/>
      <c r="AH126" s="587"/>
    </row>
    <row r="127" spans="1:40" s="525" customFormat="1" ht="22.5">
      <c r="A127" s="1215"/>
      <c r="B127" s="1215"/>
      <c r="C127" s="1215">
        <v>1</v>
      </c>
      <c r="D127" s="942"/>
      <c r="E127" s="944"/>
      <c r="F127" s="944"/>
      <c r="G127" s="944"/>
      <c r="H127" s="944"/>
      <c r="I127" s="946"/>
      <c r="J127" s="938"/>
      <c r="K127" s="941"/>
      <c r="L127" s="595" t="str">
        <f>mergeValue(A127) &amp;"."&amp; mergeValue(B127)&amp;"."&amp; mergeValue(C127)</f>
        <v>1.1.1</v>
      </c>
      <c r="M127" s="549" t="s">
        <v>7</v>
      </c>
      <c r="N127" s="582"/>
      <c r="O127" s="1260"/>
      <c r="P127" s="1260"/>
      <c r="Q127" s="1260"/>
      <c r="R127" s="1260"/>
      <c r="S127" s="1260"/>
      <c r="T127" s="1260"/>
      <c r="U127" s="1260"/>
      <c r="V127" s="1260"/>
      <c r="W127" s="632" t="s">
        <v>633</v>
      </c>
      <c r="X127" s="587"/>
      <c r="Y127" s="587"/>
      <c r="Z127" s="587"/>
      <c r="AA127" s="587"/>
      <c r="AB127" s="587"/>
      <c r="AC127" s="587"/>
      <c r="AD127" s="587"/>
      <c r="AE127" s="587"/>
      <c r="AF127" s="587"/>
      <c r="AG127" s="587"/>
      <c r="AH127" s="587"/>
    </row>
    <row r="128" spans="1:40" s="525" customFormat="1" ht="22.5">
      <c r="A128" s="1215"/>
      <c r="B128" s="1215"/>
      <c r="C128" s="1215"/>
      <c r="D128" s="1215">
        <v>1</v>
      </c>
      <c r="E128" s="944"/>
      <c r="F128" s="944"/>
      <c r="G128" s="944"/>
      <c r="H128" s="944"/>
      <c r="I128" s="946"/>
      <c r="J128" s="938"/>
      <c r="K128" s="941"/>
      <c r="L128" s="595" t="str">
        <f>mergeValue(A128) &amp;"."&amp; mergeValue(B128)&amp;"."&amp; mergeValue(C128)&amp;"."&amp; mergeValue(D128)</f>
        <v>1.1.1.1</v>
      </c>
      <c r="M128" s="550" t="s">
        <v>22</v>
      </c>
      <c r="N128" s="582"/>
      <c r="O128" s="1260"/>
      <c r="P128" s="1260"/>
      <c r="Q128" s="1260"/>
      <c r="R128" s="1260"/>
      <c r="S128" s="1260"/>
      <c r="T128" s="1260"/>
      <c r="U128" s="1260"/>
      <c r="V128" s="1260"/>
      <c r="W128" s="632" t="s">
        <v>634</v>
      </c>
      <c r="X128" s="587"/>
      <c r="Y128" s="587"/>
      <c r="Z128" s="587"/>
      <c r="AA128" s="587"/>
      <c r="AB128" s="587"/>
      <c r="AC128" s="587"/>
      <c r="AD128" s="587"/>
      <c r="AE128" s="587"/>
      <c r="AF128" s="587"/>
      <c r="AG128" s="587"/>
      <c r="AH128" s="587"/>
    </row>
    <row r="129" spans="1:34" s="525" customFormat="1" ht="11.25" hidden="1" customHeight="1">
      <c r="A129" s="1215"/>
      <c r="B129" s="1215"/>
      <c r="C129" s="1215"/>
      <c r="D129" s="1215"/>
      <c r="E129" s="1215">
        <v>1</v>
      </c>
      <c r="F129" s="944"/>
      <c r="G129" s="944"/>
      <c r="H129" s="942">
        <v>1</v>
      </c>
      <c r="I129" s="1215">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15"/>
      <c r="B130" s="1215"/>
      <c r="C130" s="1215"/>
      <c r="D130" s="1215"/>
      <c r="E130" s="1215"/>
      <c r="F130" s="1215">
        <v>1</v>
      </c>
      <c r="G130" s="942"/>
      <c r="H130" s="942"/>
      <c r="I130" s="1215"/>
      <c r="J130" s="1215">
        <v>1</v>
      </c>
      <c r="K130" s="950"/>
      <c r="L130" s="595" t="str">
        <f>mergeValue(A130) &amp;"."&amp; mergeValue(B130)&amp;"."&amp; mergeValue(C130)&amp;"."&amp; mergeValue(D130)&amp;"."&amp;  mergeValue(F130)</f>
        <v>1.1.1.1.1</v>
      </c>
      <c r="M130" s="557" t="s">
        <v>10</v>
      </c>
      <c r="N130" s="583"/>
      <c r="O130" s="1217"/>
      <c r="P130" s="1217"/>
      <c r="Q130" s="1217"/>
      <c r="R130" s="1217"/>
      <c r="S130" s="1217"/>
      <c r="T130" s="1217"/>
      <c r="U130" s="1217"/>
      <c r="V130" s="1217"/>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15"/>
      <c r="B131" s="1215"/>
      <c r="C131" s="1215"/>
      <c r="D131" s="1215"/>
      <c r="E131" s="1215"/>
      <c r="F131" s="1215"/>
      <c r="G131" s="942">
        <v>1</v>
      </c>
      <c r="H131" s="942"/>
      <c r="I131" s="1215"/>
      <c r="J131" s="1215"/>
      <c r="K131" s="950">
        <v>1</v>
      </c>
      <c r="L131" s="595" t="str">
        <f>mergeValue(A131) &amp;"."&amp; mergeValue(B131)&amp;"."&amp; mergeValue(C131)&amp;"."&amp; mergeValue(D131)&amp;"."&amp; mergeValue(F131)&amp;"."&amp; mergeValue(G131)</f>
        <v>1.1.1.1.1.1</v>
      </c>
      <c r="M131" s="1071"/>
      <c r="N131" s="588"/>
      <c r="O131" s="564"/>
      <c r="P131" s="564"/>
      <c r="Q131" s="1096"/>
      <c r="R131" s="1250"/>
      <c r="S131" s="1222" t="s">
        <v>84</v>
      </c>
      <c r="T131" s="1250"/>
      <c r="U131" s="1222" t="s">
        <v>85</v>
      </c>
      <c r="V131" s="580"/>
      <c r="W131" s="1214"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15"/>
      <c r="B132" s="1215"/>
      <c r="C132" s="1215"/>
      <c r="D132" s="1215"/>
      <c r="E132" s="1215"/>
      <c r="F132" s="1215"/>
      <c r="G132" s="942"/>
      <c r="H132" s="942"/>
      <c r="I132" s="1215"/>
      <c r="J132" s="1215"/>
      <c r="K132" s="950"/>
      <c r="L132" s="602"/>
      <c r="M132" s="648"/>
      <c r="N132" s="588"/>
      <c r="O132" s="564"/>
      <c r="P132" s="564"/>
      <c r="Q132" s="586" t="str">
        <f>R131 &amp; "-" &amp; T131</f>
        <v>-</v>
      </c>
      <c r="R132" s="1221"/>
      <c r="S132" s="1222"/>
      <c r="T132" s="1221"/>
      <c r="U132" s="1222"/>
      <c r="V132" s="580"/>
      <c r="W132" s="1214"/>
      <c r="X132" s="587"/>
      <c r="Y132" s="587"/>
      <c r="Z132" s="587"/>
      <c r="AA132" s="587"/>
      <c r="AB132" s="587"/>
      <c r="AC132" s="587"/>
      <c r="AD132" s="587"/>
      <c r="AE132" s="587"/>
      <c r="AF132" s="587"/>
      <c r="AG132" s="587"/>
      <c r="AH132" s="587"/>
    </row>
    <row r="133" spans="1:34" s="524" customFormat="1" ht="15" customHeight="1">
      <c r="A133" s="1215"/>
      <c r="B133" s="1215"/>
      <c r="C133" s="1215"/>
      <c r="D133" s="1215"/>
      <c r="E133" s="1215"/>
      <c r="F133" s="1215"/>
      <c r="G133" s="944"/>
      <c r="H133" s="942"/>
      <c r="I133" s="1215"/>
      <c r="J133" s="1215"/>
      <c r="K133" s="949"/>
      <c r="L133" s="540"/>
      <c r="M133" s="558" t="s">
        <v>25</v>
      </c>
      <c r="N133" s="553"/>
      <c r="O133" s="547"/>
      <c r="P133" s="547"/>
      <c r="Q133" s="547"/>
      <c r="R133" s="575"/>
      <c r="S133" s="566"/>
      <c r="T133" s="565"/>
      <c r="U133" s="553"/>
      <c r="V133" s="562"/>
      <c r="W133" s="1214"/>
      <c r="X133" s="589"/>
      <c r="Y133" s="589"/>
      <c r="Z133" s="589"/>
      <c r="AA133" s="589"/>
      <c r="AB133" s="589"/>
      <c r="AC133" s="589"/>
      <c r="AD133" s="589"/>
      <c r="AE133" s="589"/>
      <c r="AF133" s="589"/>
      <c r="AG133" s="589"/>
      <c r="AH133" s="589"/>
    </row>
    <row r="134" spans="1:34" s="524" customFormat="1" ht="15" customHeight="1">
      <c r="A134" s="1215"/>
      <c r="B134" s="1215"/>
      <c r="C134" s="1215"/>
      <c r="D134" s="1215"/>
      <c r="E134" s="1215"/>
      <c r="F134" s="944"/>
      <c r="G134" s="944"/>
      <c r="H134" s="942"/>
      <c r="I134" s="1215"/>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15"/>
      <c r="B135" s="1215"/>
      <c r="C135" s="1215"/>
      <c r="D135" s="1215"/>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15"/>
      <c r="B136" s="1215"/>
      <c r="C136" s="1215"/>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15"/>
      <c r="B137" s="1215"/>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15"/>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15">
        <v>1</v>
      </c>
      <c r="B143" s="960"/>
      <c r="C143" s="960"/>
      <c r="D143" s="960"/>
      <c r="E143" s="961"/>
      <c r="F143" s="962"/>
      <c r="G143" s="962"/>
      <c r="H143" s="962"/>
      <c r="I143" s="963"/>
      <c r="J143" s="958"/>
      <c r="K143" s="965"/>
      <c r="L143" s="595">
        <f>mergeValue(A143)</f>
        <v>1</v>
      </c>
      <c r="M143" s="643" t="s">
        <v>20</v>
      </c>
      <c r="N143" s="582"/>
      <c r="O143" s="1260"/>
      <c r="P143" s="1260"/>
      <c r="Q143" s="1260"/>
      <c r="R143" s="1260"/>
      <c r="S143" s="1260"/>
      <c r="T143" s="1260"/>
      <c r="U143" s="1260"/>
      <c r="V143" s="1260"/>
      <c r="W143" s="632" t="s">
        <v>658</v>
      </c>
      <c r="X143" s="587"/>
      <c r="Y143" s="587"/>
      <c r="Z143" s="587"/>
      <c r="AA143" s="587"/>
      <c r="AB143" s="587"/>
      <c r="AC143" s="587"/>
      <c r="AD143" s="587"/>
      <c r="AE143" s="587"/>
      <c r="AF143" s="587"/>
      <c r="AG143" s="587"/>
      <c r="AH143" s="587"/>
    </row>
    <row r="144" spans="1:34" s="525" customFormat="1" ht="22.5">
      <c r="A144" s="1215"/>
      <c r="B144" s="1215">
        <v>1</v>
      </c>
      <c r="C144" s="960"/>
      <c r="D144" s="960"/>
      <c r="E144" s="962"/>
      <c r="F144" s="962"/>
      <c r="G144" s="962"/>
      <c r="H144" s="962"/>
      <c r="I144" s="957"/>
      <c r="J144" s="956"/>
      <c r="K144" s="959"/>
      <c r="L144" s="595" t="str">
        <f>mergeValue(A144) &amp;"."&amp; mergeValue(B144)</f>
        <v>1.1</v>
      </c>
      <c r="M144" s="548" t="s">
        <v>16</v>
      </c>
      <c r="N144" s="582"/>
      <c r="O144" s="1260"/>
      <c r="P144" s="1260"/>
      <c r="Q144" s="1260"/>
      <c r="R144" s="1260"/>
      <c r="S144" s="1260"/>
      <c r="T144" s="1260"/>
      <c r="U144" s="1260"/>
      <c r="V144" s="1260"/>
      <c r="W144" s="632" t="s">
        <v>477</v>
      </c>
      <c r="X144" s="587"/>
      <c r="Y144" s="587"/>
      <c r="Z144" s="587"/>
      <c r="AA144" s="587"/>
      <c r="AB144" s="587"/>
      <c r="AC144" s="587"/>
      <c r="AD144" s="587"/>
      <c r="AE144" s="587"/>
      <c r="AF144" s="587"/>
      <c r="AG144" s="587"/>
      <c r="AH144" s="587"/>
    </row>
    <row r="145" spans="1:35" s="525" customFormat="1" ht="22.5">
      <c r="A145" s="1215"/>
      <c r="B145" s="1215"/>
      <c r="C145" s="1215">
        <v>1</v>
      </c>
      <c r="D145" s="960"/>
      <c r="E145" s="962"/>
      <c r="F145" s="962"/>
      <c r="G145" s="962"/>
      <c r="H145" s="962"/>
      <c r="I145" s="964"/>
      <c r="J145" s="956"/>
      <c r="K145" s="959"/>
      <c r="L145" s="595" t="str">
        <f>mergeValue(A145) &amp;"."&amp; mergeValue(B145)&amp;"."&amp; mergeValue(C145)</f>
        <v>1.1.1</v>
      </c>
      <c r="M145" s="549" t="s">
        <v>7</v>
      </c>
      <c r="N145" s="582"/>
      <c r="O145" s="1260"/>
      <c r="P145" s="1260"/>
      <c r="Q145" s="1260"/>
      <c r="R145" s="1260"/>
      <c r="S145" s="1260"/>
      <c r="T145" s="1260"/>
      <c r="U145" s="1260"/>
      <c r="V145" s="1260"/>
      <c r="W145" s="632" t="s">
        <v>633</v>
      </c>
      <c r="X145" s="587"/>
      <c r="Y145" s="587"/>
      <c r="Z145" s="587"/>
      <c r="AA145" s="587"/>
      <c r="AB145" s="587"/>
      <c r="AC145" s="587"/>
      <c r="AD145" s="587"/>
      <c r="AE145" s="587"/>
      <c r="AF145" s="587"/>
      <c r="AG145" s="587"/>
      <c r="AH145" s="587"/>
    </row>
    <row r="146" spans="1:35" s="525" customFormat="1" ht="22.5">
      <c r="A146" s="1215"/>
      <c r="B146" s="1215"/>
      <c r="C146" s="1215"/>
      <c r="D146" s="1215">
        <v>1</v>
      </c>
      <c r="E146" s="962"/>
      <c r="F146" s="962"/>
      <c r="G146" s="962"/>
      <c r="H146" s="962"/>
      <c r="I146" s="964"/>
      <c r="J146" s="956"/>
      <c r="K146" s="959"/>
      <c r="L146" s="595" t="str">
        <f>mergeValue(A146) &amp;"."&amp; mergeValue(B146)&amp;"."&amp; mergeValue(C146)&amp;"."&amp; mergeValue(D146)</f>
        <v>1.1.1.1</v>
      </c>
      <c r="M146" s="550" t="s">
        <v>22</v>
      </c>
      <c r="N146" s="582"/>
      <c r="O146" s="1260"/>
      <c r="P146" s="1260"/>
      <c r="Q146" s="1260"/>
      <c r="R146" s="1260"/>
      <c r="S146" s="1260"/>
      <c r="T146" s="1260"/>
      <c r="U146" s="1260"/>
      <c r="V146" s="1260"/>
      <c r="W146" s="632" t="s">
        <v>634</v>
      </c>
      <c r="X146" s="587"/>
      <c r="Y146" s="587"/>
      <c r="Z146" s="587"/>
      <c r="AA146" s="587"/>
      <c r="AB146" s="587"/>
      <c r="AC146" s="587"/>
      <c r="AD146" s="587"/>
      <c r="AE146" s="587"/>
      <c r="AF146" s="587"/>
      <c r="AG146" s="587"/>
      <c r="AH146" s="587"/>
    </row>
    <row r="147" spans="1:35" s="525" customFormat="1" ht="11.25" hidden="1" customHeight="1">
      <c r="A147" s="1215"/>
      <c r="B147" s="1215"/>
      <c r="C147" s="1215"/>
      <c r="D147" s="1215"/>
      <c r="E147" s="1215">
        <v>1</v>
      </c>
      <c r="F147" s="962"/>
      <c r="G147" s="962"/>
      <c r="H147" s="960">
        <v>1</v>
      </c>
      <c r="I147" s="1215">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15"/>
      <c r="B148" s="1215"/>
      <c r="C148" s="1215"/>
      <c r="D148" s="1215"/>
      <c r="E148" s="1215"/>
      <c r="F148" s="1215">
        <v>1</v>
      </c>
      <c r="G148" s="960"/>
      <c r="H148" s="960"/>
      <c r="I148" s="1215"/>
      <c r="J148" s="1215">
        <v>1</v>
      </c>
      <c r="K148" s="968"/>
      <c r="L148" s="595" t="str">
        <f>mergeValue(A148) &amp;"."&amp; mergeValue(B148)&amp;"."&amp; mergeValue(C148)&amp;"."&amp; mergeValue(D148)&amp;"."&amp;  mergeValue(F148)</f>
        <v>1.1.1.1.1</v>
      </c>
      <c r="M148" s="557" t="s">
        <v>10</v>
      </c>
      <c r="N148" s="583"/>
      <c r="O148" s="1217"/>
      <c r="P148" s="1217"/>
      <c r="Q148" s="1217"/>
      <c r="R148" s="1217"/>
      <c r="S148" s="1217"/>
      <c r="T148" s="1217"/>
      <c r="U148" s="1217"/>
      <c r="V148" s="1217"/>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15"/>
      <c r="B149" s="1215"/>
      <c r="C149" s="1215"/>
      <c r="D149" s="1215"/>
      <c r="E149" s="1215"/>
      <c r="F149" s="1215"/>
      <c r="G149" s="960">
        <v>1</v>
      </c>
      <c r="H149" s="960"/>
      <c r="I149" s="1215"/>
      <c r="J149" s="1215"/>
      <c r="K149" s="968">
        <v>1</v>
      </c>
      <c r="L149" s="595" t="str">
        <f>mergeValue(A149) &amp;"."&amp; mergeValue(B149)&amp;"."&amp; mergeValue(C149)&amp;"."&amp; mergeValue(D149)&amp;"."&amp; mergeValue(F149)&amp;"."&amp; mergeValue(G149)</f>
        <v>1.1.1.1.1.1</v>
      </c>
      <c r="M149" s="1071"/>
      <c r="N149" s="588"/>
      <c r="O149" s="564"/>
      <c r="P149" s="564"/>
      <c r="Q149" s="1096"/>
      <c r="R149" s="1250"/>
      <c r="S149" s="1222" t="s">
        <v>84</v>
      </c>
      <c r="T149" s="1250"/>
      <c r="U149" s="1222" t="s">
        <v>85</v>
      </c>
      <c r="V149" s="580"/>
      <c r="W149" s="1214"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15"/>
      <c r="B150" s="1215"/>
      <c r="C150" s="1215"/>
      <c r="D150" s="1215"/>
      <c r="E150" s="1215"/>
      <c r="F150" s="1215"/>
      <c r="G150" s="960"/>
      <c r="H150" s="960"/>
      <c r="I150" s="1215"/>
      <c r="J150" s="1215"/>
      <c r="K150" s="968"/>
      <c r="L150" s="602"/>
      <c r="M150" s="648"/>
      <c r="N150" s="588"/>
      <c r="O150" s="564"/>
      <c r="P150" s="564"/>
      <c r="Q150" s="586" t="str">
        <f>R149 &amp; "-" &amp; T149</f>
        <v>-</v>
      </c>
      <c r="R150" s="1221"/>
      <c r="S150" s="1222"/>
      <c r="T150" s="1221"/>
      <c r="U150" s="1222"/>
      <c r="V150" s="580"/>
      <c r="W150" s="1214"/>
      <c r="X150" s="587"/>
      <c r="Y150" s="587"/>
      <c r="Z150" s="587"/>
      <c r="AA150" s="587"/>
      <c r="AB150" s="587"/>
      <c r="AC150" s="587"/>
      <c r="AD150" s="587"/>
      <c r="AE150" s="587"/>
      <c r="AF150" s="587"/>
      <c r="AG150" s="587"/>
      <c r="AH150" s="587"/>
    </row>
    <row r="151" spans="1:35" s="524" customFormat="1" ht="15" customHeight="1">
      <c r="A151" s="1215"/>
      <c r="B151" s="1215"/>
      <c r="C151" s="1215"/>
      <c r="D151" s="1215"/>
      <c r="E151" s="1215"/>
      <c r="F151" s="1215"/>
      <c r="G151" s="962"/>
      <c r="H151" s="960"/>
      <c r="I151" s="1215"/>
      <c r="J151" s="1215"/>
      <c r="K151" s="967"/>
      <c r="L151" s="540"/>
      <c r="M151" s="558" t="s">
        <v>25</v>
      </c>
      <c r="N151" s="553"/>
      <c r="O151" s="547"/>
      <c r="P151" s="547"/>
      <c r="Q151" s="547"/>
      <c r="R151" s="575"/>
      <c r="S151" s="566"/>
      <c r="T151" s="565"/>
      <c r="U151" s="553"/>
      <c r="V151" s="562"/>
      <c r="W151" s="1214"/>
      <c r="X151" s="589"/>
      <c r="Y151" s="589"/>
      <c r="Z151" s="589"/>
      <c r="AA151" s="589"/>
      <c r="AB151" s="589"/>
      <c r="AC151" s="589"/>
      <c r="AD151" s="589"/>
      <c r="AE151" s="589"/>
      <c r="AF151" s="589"/>
      <c r="AG151" s="589"/>
      <c r="AH151" s="589"/>
    </row>
    <row r="152" spans="1:35" s="524" customFormat="1" ht="15" customHeight="1">
      <c r="A152" s="1215"/>
      <c r="B152" s="1215"/>
      <c r="C152" s="1215"/>
      <c r="D152" s="1215"/>
      <c r="E152" s="1215"/>
      <c r="F152" s="962"/>
      <c r="G152" s="962"/>
      <c r="H152" s="960"/>
      <c r="I152" s="1215"/>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15"/>
      <c r="B153" s="1215"/>
      <c r="C153" s="1215"/>
      <c r="D153" s="1215"/>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15"/>
      <c r="B154" s="1215"/>
      <c r="C154" s="1215"/>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15"/>
      <c r="B155" s="1215"/>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15"/>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15">
        <v>1</v>
      </c>
      <c r="B161" s="903"/>
      <c r="C161" s="903"/>
      <c r="D161" s="903"/>
      <c r="E161" s="904"/>
      <c r="F161" s="905"/>
      <c r="G161" s="905"/>
      <c r="H161" s="905"/>
      <c r="I161" s="906"/>
      <c r="J161" s="901"/>
      <c r="K161" s="908"/>
      <c r="L161" s="595">
        <f>mergeValue(A161)</f>
        <v>1</v>
      </c>
      <c r="M161" s="643" t="s">
        <v>20</v>
      </c>
      <c r="N161" s="582"/>
      <c r="O161" s="1308"/>
      <c r="P161" s="1309"/>
      <c r="Q161" s="1309"/>
      <c r="R161" s="1309"/>
      <c r="S161" s="1309"/>
      <c r="T161" s="1309"/>
      <c r="U161" s="1309"/>
      <c r="V161" s="1310"/>
      <c r="W161" s="632" t="s">
        <v>476</v>
      </c>
      <c r="X161" s="587"/>
      <c r="Y161" s="587"/>
      <c r="Z161" s="587"/>
      <c r="AA161" s="587"/>
      <c r="AB161" s="587"/>
      <c r="AC161" s="587"/>
      <c r="AD161" s="587"/>
      <c r="AE161" s="587"/>
      <c r="AF161" s="587"/>
      <c r="AG161" s="587"/>
    </row>
    <row r="162" spans="1:33" s="525" customFormat="1" ht="22.5">
      <c r="A162" s="1215"/>
      <c r="B162" s="1215">
        <v>1</v>
      </c>
      <c r="C162" s="903"/>
      <c r="D162" s="903"/>
      <c r="E162" s="905"/>
      <c r="F162" s="905"/>
      <c r="G162" s="905"/>
      <c r="H162" s="905"/>
      <c r="I162" s="900"/>
      <c r="J162" s="899"/>
      <c r="K162" s="902"/>
      <c r="L162" s="595" t="str">
        <f>mergeValue(A162) &amp;"."&amp; mergeValue(B162)</f>
        <v>1.1</v>
      </c>
      <c r="M162" s="548" t="s">
        <v>16</v>
      </c>
      <c r="N162" s="582"/>
      <c r="O162" s="1308"/>
      <c r="P162" s="1309"/>
      <c r="Q162" s="1309"/>
      <c r="R162" s="1309"/>
      <c r="S162" s="1309"/>
      <c r="T162" s="1309"/>
      <c r="U162" s="1309"/>
      <c r="V162" s="1310"/>
      <c r="W162" s="632" t="s">
        <v>477</v>
      </c>
      <c r="X162" s="587"/>
      <c r="Y162" s="587"/>
      <c r="Z162" s="587"/>
      <c r="AA162" s="587"/>
      <c r="AB162" s="587"/>
      <c r="AC162" s="587"/>
      <c r="AD162" s="587"/>
      <c r="AE162" s="587"/>
      <c r="AF162" s="587"/>
      <c r="AG162" s="587"/>
    </row>
    <row r="163" spans="1:33" s="525" customFormat="1" ht="22.5">
      <c r="A163" s="1215"/>
      <c r="B163" s="1215"/>
      <c r="C163" s="1215">
        <v>1</v>
      </c>
      <c r="D163" s="903"/>
      <c r="E163" s="905"/>
      <c r="F163" s="905"/>
      <c r="G163" s="905"/>
      <c r="H163" s="905"/>
      <c r="I163" s="907"/>
      <c r="J163" s="899"/>
      <c r="K163" s="902"/>
      <c r="L163" s="595" t="str">
        <f>mergeValue(A163) &amp;"."&amp; mergeValue(B163)&amp;"."&amp; mergeValue(C163)</f>
        <v>1.1.1</v>
      </c>
      <c r="M163" s="549" t="s">
        <v>7</v>
      </c>
      <c r="N163" s="582"/>
      <c r="O163" s="1308"/>
      <c r="P163" s="1309"/>
      <c r="Q163" s="1309"/>
      <c r="R163" s="1309"/>
      <c r="S163" s="1309"/>
      <c r="T163" s="1309"/>
      <c r="U163" s="1309"/>
      <c r="V163" s="1310"/>
      <c r="W163" s="632" t="s">
        <v>633</v>
      </c>
      <c r="X163" s="587"/>
      <c r="Y163" s="587"/>
      <c r="Z163" s="587"/>
      <c r="AA163" s="587"/>
      <c r="AB163" s="587"/>
      <c r="AC163" s="587"/>
      <c r="AD163" s="587"/>
      <c r="AE163" s="587"/>
      <c r="AF163" s="587"/>
      <c r="AG163" s="587"/>
    </row>
    <row r="164" spans="1:33" s="525" customFormat="1" ht="22.5">
      <c r="A164" s="1215"/>
      <c r="B164" s="1215"/>
      <c r="C164" s="1215"/>
      <c r="D164" s="1215">
        <v>1</v>
      </c>
      <c r="E164" s="905"/>
      <c r="F164" s="905"/>
      <c r="G164" s="905"/>
      <c r="H164" s="905"/>
      <c r="I164" s="907"/>
      <c r="J164" s="899"/>
      <c r="K164" s="902"/>
      <c r="L164" s="595" t="str">
        <f>mergeValue(A164) &amp;"."&amp; mergeValue(B164)&amp;"."&amp; mergeValue(C164)&amp;"."&amp; mergeValue(D164)</f>
        <v>1.1.1.1</v>
      </c>
      <c r="M164" s="550" t="s">
        <v>22</v>
      </c>
      <c r="N164" s="582"/>
      <c r="O164" s="1308"/>
      <c r="P164" s="1309"/>
      <c r="Q164" s="1309"/>
      <c r="R164" s="1309"/>
      <c r="S164" s="1309"/>
      <c r="T164" s="1309"/>
      <c r="U164" s="1309"/>
      <c r="V164" s="1310"/>
      <c r="W164" s="632" t="s">
        <v>634</v>
      </c>
      <c r="X164" s="587"/>
      <c r="Y164" s="587"/>
      <c r="Z164" s="587"/>
      <c r="AA164" s="587"/>
      <c r="AB164" s="587"/>
      <c r="AC164" s="587"/>
      <c r="AD164" s="587"/>
      <c r="AE164" s="587"/>
      <c r="AF164" s="587"/>
      <c r="AG164" s="587"/>
    </row>
    <row r="165" spans="1:33" s="525" customFormat="1" ht="101.25">
      <c r="A165" s="1215"/>
      <c r="B165" s="1215"/>
      <c r="C165" s="1215"/>
      <c r="D165" s="1215"/>
      <c r="E165" s="1215">
        <v>1</v>
      </c>
      <c r="F165" s="905"/>
      <c r="G165" s="905"/>
      <c r="H165" s="903">
        <v>1</v>
      </c>
      <c r="I165" s="1215">
        <v>1</v>
      </c>
      <c r="J165" s="905"/>
      <c r="K165" s="910"/>
      <c r="L165" s="595" t="str">
        <f>mergeValue(A165) &amp;"."&amp; mergeValue(B165)&amp;"."&amp; mergeValue(C165)&amp;"."&amp; mergeValue(D165)&amp;"."&amp; mergeValue(E165)</f>
        <v>1.1.1.1.1</v>
      </c>
      <c r="M165" s="556" t="s">
        <v>9</v>
      </c>
      <c r="N165" s="583"/>
      <c r="O165" s="1218"/>
      <c r="P165" s="1219"/>
      <c r="Q165" s="1219"/>
      <c r="R165" s="1219"/>
      <c r="S165" s="1219"/>
      <c r="T165" s="1219"/>
      <c r="U165" s="1219"/>
      <c r="V165" s="1220"/>
      <c r="W165" s="632" t="s">
        <v>638</v>
      </c>
      <c r="X165" s="587"/>
      <c r="Y165" s="587"/>
      <c r="Z165" s="587"/>
      <c r="AA165" s="587"/>
      <c r="AB165" s="587"/>
      <c r="AC165" s="587"/>
      <c r="AD165" s="587"/>
      <c r="AE165" s="587"/>
      <c r="AF165" s="587"/>
      <c r="AG165" s="587"/>
    </row>
    <row r="166" spans="1:33" s="525" customFormat="1" ht="90">
      <c r="A166" s="1215"/>
      <c r="B166" s="1215"/>
      <c r="C166" s="1215"/>
      <c r="D166" s="1215"/>
      <c r="E166" s="1215"/>
      <c r="F166" s="1215">
        <v>1</v>
      </c>
      <c r="G166" s="903"/>
      <c r="H166" s="903"/>
      <c r="I166" s="1215"/>
      <c r="J166" s="1215">
        <v>1</v>
      </c>
      <c r="K166" s="911"/>
      <c r="L166" s="595" t="str">
        <f>mergeValue(A166) &amp;"."&amp; mergeValue(B166)&amp;"."&amp; mergeValue(C166)&amp;"."&amp; mergeValue(D166)&amp;"."&amp; mergeValue(E166)&amp;"."&amp; mergeValue(F166)</f>
        <v>1.1.1.1.1.1</v>
      </c>
      <c r="M166" s="557" t="s">
        <v>10</v>
      </c>
      <c r="N166" s="583"/>
      <c r="O166" s="1218"/>
      <c r="P166" s="1219"/>
      <c r="Q166" s="1219"/>
      <c r="R166" s="1219"/>
      <c r="S166" s="1219"/>
      <c r="T166" s="1219"/>
      <c r="U166" s="1219"/>
      <c r="V166" s="1220"/>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15"/>
      <c r="B167" s="1215"/>
      <c r="C167" s="1215"/>
      <c r="D167" s="1215"/>
      <c r="E167" s="1215"/>
      <c r="F167" s="1215"/>
      <c r="G167" s="903">
        <v>1</v>
      </c>
      <c r="H167" s="903"/>
      <c r="I167" s="1215"/>
      <c r="J167" s="1215"/>
      <c r="K167" s="911">
        <v>1</v>
      </c>
      <c r="L167" s="595" t="str">
        <f>mergeValue(A167) &amp;"."&amp; mergeValue(B167)&amp;"."&amp; mergeValue(C167)&amp;"."&amp; mergeValue(D167)&amp;"."&amp; mergeValue(E167)&amp;"."&amp; mergeValue(F167)&amp;"."&amp; mergeValue(G167)</f>
        <v>1.1.1.1.1.1.1</v>
      </c>
      <c r="M167" s="1071"/>
      <c r="N167" s="588"/>
      <c r="O167" s="1080"/>
      <c r="P167" s="564"/>
      <c r="Q167" s="564"/>
      <c r="R167" s="1250"/>
      <c r="S167" s="1222" t="s">
        <v>84</v>
      </c>
      <c r="T167" s="1250"/>
      <c r="U167" s="1222" t="s">
        <v>84</v>
      </c>
      <c r="V167" s="580"/>
      <c r="W167" s="1214"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15"/>
      <c r="B168" s="1215"/>
      <c r="C168" s="1215"/>
      <c r="D168" s="1215"/>
      <c r="E168" s="1215"/>
      <c r="F168" s="1215"/>
      <c r="G168" s="903"/>
      <c r="H168" s="903"/>
      <c r="I168" s="1215"/>
      <c r="J168" s="1215"/>
      <c r="K168" s="911"/>
      <c r="L168" s="602"/>
      <c r="M168" s="648"/>
      <c r="N168" s="588"/>
      <c r="O168" s="586"/>
      <c r="P168" s="564"/>
      <c r="Q168" s="586" t="str">
        <f>R167 &amp; "-" &amp; T167</f>
        <v>-</v>
      </c>
      <c r="R168" s="1221"/>
      <c r="S168" s="1222"/>
      <c r="T168" s="1221"/>
      <c r="U168" s="1222"/>
      <c r="V168" s="580"/>
      <c r="W168" s="1214"/>
      <c r="X168" s="587"/>
      <c r="Y168" s="587"/>
      <c r="Z168" s="587"/>
      <c r="AA168" s="587"/>
      <c r="AB168" s="587"/>
      <c r="AC168" s="587"/>
      <c r="AD168" s="587"/>
      <c r="AE168" s="587"/>
      <c r="AF168" s="587"/>
      <c r="AG168" s="587"/>
    </row>
    <row r="169" spans="1:33" s="524" customFormat="1" ht="15" customHeight="1">
      <c r="A169" s="1215"/>
      <c r="B169" s="1215"/>
      <c r="C169" s="1215"/>
      <c r="D169" s="1215"/>
      <c r="E169" s="1215"/>
      <c r="F169" s="1215"/>
      <c r="G169" s="905"/>
      <c r="H169" s="903"/>
      <c r="I169" s="1215"/>
      <c r="J169" s="1215"/>
      <c r="K169" s="910"/>
      <c r="L169" s="540"/>
      <c r="M169" s="559" t="s">
        <v>25</v>
      </c>
      <c r="N169" s="553"/>
      <c r="O169" s="547"/>
      <c r="P169" s="547"/>
      <c r="Q169" s="547"/>
      <c r="R169" s="575"/>
      <c r="S169" s="566"/>
      <c r="T169" s="565"/>
      <c r="U169" s="553"/>
      <c r="V169" s="562"/>
      <c r="W169" s="1214"/>
      <c r="X169" s="589"/>
      <c r="Y169" s="589"/>
      <c r="Z169" s="589"/>
      <c r="AA169" s="589"/>
      <c r="AB169" s="589"/>
      <c r="AC169" s="589"/>
      <c r="AD169" s="589"/>
      <c r="AE169" s="589"/>
      <c r="AF169" s="589"/>
      <c r="AG169" s="589"/>
    </row>
    <row r="170" spans="1:33" s="524" customFormat="1" ht="15" customHeight="1">
      <c r="A170" s="1215"/>
      <c r="B170" s="1215"/>
      <c r="C170" s="1215"/>
      <c r="D170" s="1215"/>
      <c r="E170" s="1215"/>
      <c r="F170" s="905"/>
      <c r="G170" s="905"/>
      <c r="H170" s="903"/>
      <c r="I170" s="1215"/>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15"/>
      <c r="B171" s="1215"/>
      <c r="C171" s="1215"/>
      <c r="D171" s="1215"/>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15"/>
      <c r="B172" s="1215"/>
      <c r="C172" s="1215"/>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15"/>
      <c r="B173" s="1215"/>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15"/>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15">
        <v>1</v>
      </c>
      <c r="B179" s="982"/>
      <c r="C179" s="982"/>
      <c r="D179" s="982"/>
      <c r="E179" s="982"/>
      <c r="F179" s="982"/>
      <c r="G179" s="983"/>
      <c r="H179" s="983"/>
      <c r="I179" s="985"/>
      <c r="J179" s="977"/>
      <c r="K179" s="977"/>
      <c r="L179" s="726">
        <f>mergeValue(A179)</f>
        <v>1</v>
      </c>
      <c r="M179" s="643" t="s">
        <v>20</v>
      </c>
      <c r="N179" s="718"/>
      <c r="O179" s="1308"/>
      <c r="P179" s="1309"/>
      <c r="Q179" s="1309"/>
      <c r="R179" s="1309"/>
      <c r="S179" s="1309"/>
      <c r="T179" s="1309"/>
      <c r="U179" s="1309"/>
      <c r="V179" s="1309"/>
      <c r="W179" s="1310"/>
      <c r="X179" s="719" t="s">
        <v>476</v>
      </c>
      <c r="Y179" s="721"/>
      <c r="Z179" s="721"/>
      <c r="AA179" s="721"/>
      <c r="AB179" s="721"/>
      <c r="AC179" s="721"/>
      <c r="AD179" s="721"/>
      <c r="AE179" s="721"/>
      <c r="AF179" s="721"/>
      <c r="AG179" s="721"/>
    </row>
    <row r="180" spans="1:47" s="687" customFormat="1" ht="22.5">
      <c r="A180" s="1215"/>
      <c r="B180" s="1215">
        <v>1</v>
      </c>
      <c r="C180" s="982"/>
      <c r="D180" s="982"/>
      <c r="E180" s="982"/>
      <c r="F180" s="982"/>
      <c r="G180" s="987"/>
      <c r="H180" s="984"/>
      <c r="I180" s="989"/>
      <c r="J180" s="974"/>
      <c r="K180" s="973"/>
      <c r="L180" s="726" t="str">
        <f>mergeValue(A180) &amp;"."&amp; mergeValue(B180)</f>
        <v>1.1</v>
      </c>
      <c r="M180" s="694" t="s">
        <v>16</v>
      </c>
      <c r="N180" s="718"/>
      <c r="O180" s="1308"/>
      <c r="P180" s="1309"/>
      <c r="Q180" s="1309"/>
      <c r="R180" s="1309"/>
      <c r="S180" s="1309"/>
      <c r="T180" s="1309"/>
      <c r="U180" s="1309"/>
      <c r="V180" s="1309"/>
      <c r="W180" s="1310"/>
      <c r="X180" s="719" t="s">
        <v>477</v>
      </c>
      <c r="Y180" s="721"/>
      <c r="Z180" s="721"/>
      <c r="AA180" s="721"/>
      <c r="AB180" s="721"/>
      <c r="AC180" s="721"/>
      <c r="AD180" s="721"/>
      <c r="AE180" s="721"/>
      <c r="AF180" s="721"/>
      <c r="AG180" s="721"/>
    </row>
    <row r="181" spans="1:47" s="687" customFormat="1" ht="22.5">
      <c r="A181" s="1215"/>
      <c r="B181" s="1215"/>
      <c r="C181" s="1215">
        <v>1</v>
      </c>
      <c r="D181" s="982"/>
      <c r="E181" s="982"/>
      <c r="F181" s="982"/>
      <c r="G181" s="987"/>
      <c r="H181" s="984"/>
      <c r="I181" s="990"/>
      <c r="J181" s="974"/>
      <c r="K181" s="973"/>
      <c r="L181" s="726" t="str">
        <f>mergeValue(A181) &amp;"."&amp; mergeValue(B181)&amp;"."&amp; mergeValue(C181)</f>
        <v>1.1.1</v>
      </c>
      <c r="M181" s="695" t="s">
        <v>7</v>
      </c>
      <c r="N181" s="718"/>
      <c r="O181" s="1308"/>
      <c r="P181" s="1309"/>
      <c r="Q181" s="1309"/>
      <c r="R181" s="1309"/>
      <c r="S181" s="1309"/>
      <c r="T181" s="1309"/>
      <c r="U181" s="1309"/>
      <c r="V181" s="1309"/>
      <c r="W181" s="1310"/>
      <c r="X181" s="719" t="s">
        <v>633</v>
      </c>
      <c r="Y181" s="721"/>
      <c r="Z181" s="721"/>
      <c r="AA181" s="721"/>
      <c r="AB181" s="721"/>
      <c r="AC181" s="721"/>
      <c r="AD181" s="721"/>
      <c r="AE181" s="721"/>
      <c r="AF181" s="721"/>
      <c r="AG181" s="721"/>
    </row>
    <row r="182" spans="1:47" s="687" customFormat="1" ht="22.5">
      <c r="A182" s="1215"/>
      <c r="B182" s="1215"/>
      <c r="C182" s="1215"/>
      <c r="D182" s="1215">
        <v>1</v>
      </c>
      <c r="E182" s="982"/>
      <c r="F182" s="982"/>
      <c r="G182" s="987"/>
      <c r="H182" s="984"/>
      <c r="I182" s="990"/>
      <c r="J182" s="988"/>
      <c r="K182" s="973"/>
      <c r="L182" s="726" t="str">
        <f>mergeValue(A182) &amp;"."&amp; mergeValue(B182)&amp;"."&amp; mergeValue(C182)&amp;"."&amp; mergeValue(D182)</f>
        <v>1.1.1.1</v>
      </c>
      <c r="M182" s="696" t="s">
        <v>22</v>
      </c>
      <c r="N182" s="718"/>
      <c r="O182" s="1308"/>
      <c r="P182" s="1309"/>
      <c r="Q182" s="1309"/>
      <c r="R182" s="1309"/>
      <c r="S182" s="1309"/>
      <c r="T182" s="1309"/>
      <c r="U182" s="1309"/>
      <c r="V182" s="1309"/>
      <c r="W182" s="1310"/>
      <c r="X182" s="719" t="s">
        <v>687</v>
      </c>
      <c r="Y182" s="721"/>
      <c r="Z182" s="721"/>
      <c r="AA182" s="721"/>
      <c r="AB182" s="721"/>
      <c r="AC182" s="721"/>
      <c r="AD182" s="721"/>
      <c r="AE182" s="721"/>
      <c r="AF182" s="721"/>
      <c r="AG182" s="721"/>
    </row>
    <row r="183" spans="1:47" s="687" customFormat="1" ht="56.25" customHeight="1">
      <c r="A183" s="1215"/>
      <c r="B183" s="1215"/>
      <c r="C183" s="1215"/>
      <c r="D183" s="1215"/>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15"/>
      <c r="B184" s="1215"/>
      <c r="C184" s="1215"/>
      <c r="D184" s="1215"/>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15"/>
      <c r="B185" s="1215"/>
      <c r="C185" s="1215"/>
      <c r="D185" s="1215"/>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15"/>
      <c r="B186" s="1215"/>
      <c r="C186" s="1215"/>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15"/>
      <c r="B187" s="1215"/>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15"/>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15">
        <v>1</v>
      </c>
      <c r="B193" s="1017"/>
      <c r="C193" s="1017"/>
      <c r="D193" s="1017"/>
      <c r="E193" s="1017"/>
      <c r="F193" s="1010"/>
      <c r="G193" s="1016"/>
      <c r="H193" s="1016"/>
      <c r="I193" s="998"/>
      <c r="J193" s="997"/>
      <c r="K193" s="997"/>
      <c r="L193" s="726">
        <f>mergeValue(A193)</f>
        <v>1</v>
      </c>
      <c r="M193" s="643" t="s">
        <v>20</v>
      </c>
      <c r="N193" s="1305"/>
      <c r="O193" s="1306"/>
      <c r="P193" s="1306"/>
      <c r="Q193" s="1306"/>
      <c r="R193" s="1306"/>
      <c r="S193" s="1306"/>
      <c r="T193" s="1306"/>
      <c r="U193" s="1306"/>
      <c r="V193" s="1306"/>
      <c r="W193" s="1306"/>
      <c r="X193" s="1306"/>
      <c r="Y193" s="1306"/>
      <c r="Z193" s="1306"/>
      <c r="AA193" s="1306"/>
      <c r="AB193" s="1306"/>
      <c r="AC193" s="1306"/>
      <c r="AD193" s="1306"/>
      <c r="AE193" s="1306"/>
      <c r="AF193" s="1307"/>
      <c r="AG193" s="719" t="s">
        <v>476</v>
      </c>
      <c r="AH193" s="721"/>
      <c r="AI193" s="721"/>
      <c r="AJ193" s="721"/>
      <c r="AK193" s="721"/>
      <c r="AL193" s="721"/>
      <c r="AM193" s="721"/>
      <c r="AN193" s="721"/>
      <c r="AO193" s="721"/>
      <c r="AP193" s="721"/>
      <c r="AQ193" s="721"/>
      <c r="AR193" s="721"/>
    </row>
    <row r="194" spans="1:46" s="687" customFormat="1" ht="22.5">
      <c r="A194" s="1215"/>
      <c r="B194" s="1215">
        <v>1</v>
      </c>
      <c r="C194" s="1017"/>
      <c r="D194" s="1017"/>
      <c r="E194" s="1017"/>
      <c r="F194" s="1010"/>
      <c r="G194" s="1019"/>
      <c r="H194" s="1020"/>
      <c r="I194" s="999"/>
      <c r="J194" s="994"/>
      <c r="K194" s="992"/>
      <c r="L194" s="726" t="str">
        <f>mergeValue(A194) &amp;"."&amp; mergeValue(B194)</f>
        <v>1.1</v>
      </c>
      <c r="M194" s="694" t="s">
        <v>16</v>
      </c>
      <c r="N194" s="1302"/>
      <c r="O194" s="1303"/>
      <c r="P194" s="1303"/>
      <c r="Q194" s="1303"/>
      <c r="R194" s="1303"/>
      <c r="S194" s="1303"/>
      <c r="T194" s="1303"/>
      <c r="U194" s="1303"/>
      <c r="V194" s="1303"/>
      <c r="W194" s="1303"/>
      <c r="X194" s="1303"/>
      <c r="Y194" s="1303"/>
      <c r="Z194" s="1303"/>
      <c r="AA194" s="1303"/>
      <c r="AB194" s="1303"/>
      <c r="AC194" s="1303"/>
      <c r="AD194" s="1303"/>
      <c r="AE194" s="1303"/>
      <c r="AF194" s="1304"/>
      <c r="AG194" s="719" t="s">
        <v>477</v>
      </c>
      <c r="AH194" s="721"/>
      <c r="AI194" s="721"/>
      <c r="AJ194" s="721"/>
      <c r="AK194" s="721"/>
      <c r="AL194" s="721"/>
      <c r="AM194" s="721"/>
      <c r="AN194" s="721"/>
      <c r="AO194" s="721"/>
      <c r="AP194" s="721"/>
      <c r="AQ194" s="721"/>
      <c r="AR194" s="721"/>
    </row>
    <row r="195" spans="1:46" s="687" customFormat="1" ht="22.5">
      <c r="A195" s="1215"/>
      <c r="B195" s="1215"/>
      <c r="C195" s="1215">
        <v>1</v>
      </c>
      <c r="D195" s="1017"/>
      <c r="E195" s="1017"/>
      <c r="F195" s="1010"/>
      <c r="G195" s="1019"/>
      <c r="H195" s="1020"/>
      <c r="I195" s="999"/>
      <c r="J195" s="994"/>
      <c r="K195" s="992"/>
      <c r="L195" s="726" t="str">
        <f>mergeValue(A195) &amp;"."&amp; mergeValue(B195)&amp;"."&amp; mergeValue(C195)</f>
        <v>1.1.1</v>
      </c>
      <c r="M195" s="695" t="s">
        <v>7</v>
      </c>
      <c r="N195" s="1302"/>
      <c r="O195" s="1303"/>
      <c r="P195" s="1303"/>
      <c r="Q195" s="1303"/>
      <c r="R195" s="1303"/>
      <c r="S195" s="1303"/>
      <c r="T195" s="1303"/>
      <c r="U195" s="1303"/>
      <c r="V195" s="1303"/>
      <c r="W195" s="1303"/>
      <c r="X195" s="1303"/>
      <c r="Y195" s="1303"/>
      <c r="Z195" s="1303"/>
      <c r="AA195" s="1303"/>
      <c r="AB195" s="1303"/>
      <c r="AC195" s="1303"/>
      <c r="AD195" s="1303"/>
      <c r="AE195" s="1303"/>
      <c r="AF195" s="1304"/>
      <c r="AG195" s="719" t="s">
        <v>633</v>
      </c>
      <c r="AH195" s="721"/>
      <c r="AI195" s="721"/>
      <c r="AJ195" s="721"/>
      <c r="AK195" s="721"/>
      <c r="AL195" s="721"/>
      <c r="AM195" s="721"/>
      <c r="AN195" s="721"/>
      <c r="AO195" s="721"/>
      <c r="AP195" s="721"/>
      <c r="AQ195" s="721"/>
      <c r="AR195" s="721"/>
    </row>
    <row r="196" spans="1:46" s="687" customFormat="1" ht="15" customHeight="1">
      <c r="A196" s="1215"/>
      <c r="B196" s="1215"/>
      <c r="C196" s="1215"/>
      <c r="D196" s="1215">
        <v>1</v>
      </c>
      <c r="E196" s="1017"/>
      <c r="F196" s="1010"/>
      <c r="G196" s="1019"/>
      <c r="H196" s="1020"/>
      <c r="I196" s="999"/>
      <c r="J196" s="994"/>
      <c r="K196" s="992"/>
      <c r="L196" s="726" t="str">
        <f>mergeValue(A196) &amp;"."&amp; mergeValue(B196)&amp;"."&amp; mergeValue(C196)&amp;"."&amp; mergeValue(D196)</f>
        <v>1.1.1.1</v>
      </c>
      <c r="M196" s="696" t="s">
        <v>22</v>
      </c>
      <c r="N196" s="1302"/>
      <c r="O196" s="1303"/>
      <c r="P196" s="1303"/>
      <c r="Q196" s="1303"/>
      <c r="R196" s="1303"/>
      <c r="S196" s="1303"/>
      <c r="T196" s="1303"/>
      <c r="U196" s="1303"/>
      <c r="V196" s="1303"/>
      <c r="W196" s="1303"/>
      <c r="X196" s="1303"/>
      <c r="Y196" s="1303"/>
      <c r="Z196" s="1303"/>
      <c r="AA196" s="1303"/>
      <c r="AB196" s="1303"/>
      <c r="AC196" s="1303"/>
      <c r="AD196" s="1303"/>
      <c r="AE196" s="1303"/>
      <c r="AF196" s="1304"/>
      <c r="AG196" s="719" t="s">
        <v>680</v>
      </c>
      <c r="AH196" s="721"/>
      <c r="AI196" s="721"/>
      <c r="AJ196" s="721"/>
      <c r="AK196" s="721"/>
      <c r="AL196" s="721"/>
      <c r="AM196" s="721"/>
      <c r="AN196" s="721"/>
      <c r="AO196" s="721"/>
      <c r="AP196" s="721"/>
      <c r="AQ196" s="721"/>
      <c r="AR196" s="721"/>
    </row>
    <row r="197" spans="1:46" s="687" customFormat="1" ht="17.100000000000001" customHeight="1">
      <c r="A197" s="1215"/>
      <c r="B197" s="1215"/>
      <c r="C197" s="1215"/>
      <c r="D197" s="1215"/>
      <c r="E197" s="1215">
        <v>1</v>
      </c>
      <c r="F197" s="1010"/>
      <c r="G197" s="1019"/>
      <c r="H197" s="1020"/>
      <c r="I197" s="1021"/>
      <c r="J197" s="1011"/>
      <c r="K197" s="1156"/>
      <c r="L197" s="1279" t="str">
        <f>mergeValue(A197) &amp;"."&amp; mergeValue(B197)&amp;"."&amp; mergeValue(C197)&amp;"."&amp; mergeValue(D197)&amp;"."&amp; mergeValue(E197)</f>
        <v>1.1.1.1.1</v>
      </c>
      <c r="M197" s="1280"/>
      <c r="N197" s="1222" t="s">
        <v>85</v>
      </c>
      <c r="O197" s="1287"/>
      <c r="P197" s="1285">
        <v>1</v>
      </c>
      <c r="Q197" s="1333"/>
      <c r="R197" s="1222" t="s">
        <v>85</v>
      </c>
      <c r="S197" s="1287"/>
      <c r="T197" s="1285">
        <v>1</v>
      </c>
      <c r="U197" s="1333"/>
      <c r="V197" s="1222" t="s">
        <v>85</v>
      </c>
      <c r="W197" s="703"/>
      <c r="X197" s="691">
        <v>1</v>
      </c>
      <c r="Y197" s="1098"/>
      <c r="Z197" s="673"/>
      <c r="AA197" s="673"/>
      <c r="AB197" s="1250"/>
      <c r="AC197" s="1222" t="s">
        <v>84</v>
      </c>
      <c r="AD197" s="1250"/>
      <c r="AE197" s="1222" t="s">
        <v>84</v>
      </c>
      <c r="AF197" s="717"/>
      <c r="AG197" s="1282"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15"/>
      <c r="B198" s="1215"/>
      <c r="C198" s="1215"/>
      <c r="D198" s="1215"/>
      <c r="E198" s="1215"/>
      <c r="F198" s="1010"/>
      <c r="G198" s="1019"/>
      <c r="H198" s="1020"/>
      <c r="I198" s="1021"/>
      <c r="J198" s="1011"/>
      <c r="K198" s="1156"/>
      <c r="L198" s="1279"/>
      <c r="M198" s="1280"/>
      <c r="N198" s="1222"/>
      <c r="O198" s="1287"/>
      <c r="P198" s="1285"/>
      <c r="Q198" s="1333"/>
      <c r="R198" s="1222"/>
      <c r="S198" s="1287"/>
      <c r="T198" s="1285"/>
      <c r="U198" s="1333"/>
      <c r="V198" s="1222"/>
      <c r="W198" s="728"/>
      <c r="X198" s="707"/>
      <c r="Y198" s="707"/>
      <c r="Z198" s="709"/>
      <c r="AA198" s="605" t="str">
        <f>AB197 &amp; "-" &amp; AD197</f>
        <v>-</v>
      </c>
      <c r="AB198" s="1221"/>
      <c r="AC198" s="1222"/>
      <c r="AD198" s="1221"/>
      <c r="AE198" s="1222"/>
      <c r="AF198" s="675"/>
      <c r="AG198" s="1283"/>
      <c r="AH198" s="721"/>
      <c r="AI198" s="724"/>
      <c r="AJ198" s="724"/>
      <c r="AK198" s="724"/>
      <c r="AL198" s="724"/>
      <c r="AM198" s="724"/>
      <c r="AN198" s="724"/>
      <c r="AO198" s="721"/>
      <c r="AP198" s="721"/>
      <c r="AQ198" s="721"/>
      <c r="AR198" s="721"/>
    </row>
    <row r="199" spans="1:46" s="687" customFormat="1" ht="17.100000000000001" customHeight="1">
      <c r="A199" s="1215"/>
      <c r="B199" s="1215"/>
      <c r="C199" s="1215"/>
      <c r="D199" s="1215"/>
      <c r="E199" s="1215"/>
      <c r="F199" s="1010"/>
      <c r="G199" s="1019"/>
      <c r="H199" s="1020"/>
      <c r="I199" s="1021"/>
      <c r="J199" s="1011"/>
      <c r="K199" s="1156"/>
      <c r="L199" s="1279"/>
      <c r="M199" s="1280"/>
      <c r="N199" s="1222"/>
      <c r="O199" s="1287"/>
      <c r="P199" s="1285"/>
      <c r="Q199" s="1333"/>
      <c r="R199" s="1222"/>
      <c r="S199" s="604"/>
      <c r="T199" s="700"/>
      <c r="U199" s="707"/>
      <c r="V199" s="708"/>
      <c r="W199" s="708"/>
      <c r="X199" s="708"/>
      <c r="Y199" s="708"/>
      <c r="Z199" s="709"/>
      <c r="AA199" s="709"/>
      <c r="AB199" s="710"/>
      <c r="AC199" s="706"/>
      <c r="AD199" s="706"/>
      <c r="AE199" s="710"/>
      <c r="AF199" s="706"/>
      <c r="AG199" s="1283"/>
      <c r="AH199" s="721"/>
      <c r="AI199" s="724"/>
      <c r="AJ199" s="724"/>
      <c r="AK199" s="724"/>
      <c r="AL199" s="724"/>
      <c r="AM199" s="724"/>
      <c r="AN199" s="724"/>
      <c r="AO199" s="721"/>
      <c r="AP199" s="721"/>
      <c r="AQ199" s="721"/>
      <c r="AR199" s="721"/>
    </row>
    <row r="200" spans="1:46" s="687" customFormat="1" ht="17.100000000000001" customHeight="1">
      <c r="A200" s="1215"/>
      <c r="B200" s="1215"/>
      <c r="C200" s="1215"/>
      <c r="D200" s="1215"/>
      <c r="E200" s="1215"/>
      <c r="F200" s="1010"/>
      <c r="G200" s="1019"/>
      <c r="H200" s="1020"/>
      <c r="I200" s="1021"/>
      <c r="J200" s="1011"/>
      <c r="K200" s="1156"/>
      <c r="L200" s="1279"/>
      <c r="M200" s="1280"/>
      <c r="N200" s="1222"/>
      <c r="O200" s="711"/>
      <c r="P200" s="713"/>
      <c r="Q200" s="712"/>
      <c r="R200" s="708"/>
      <c r="S200" s="708"/>
      <c r="T200" s="708"/>
      <c r="U200" s="708"/>
      <c r="V200" s="708"/>
      <c r="W200" s="708"/>
      <c r="X200" s="708"/>
      <c r="Y200" s="708"/>
      <c r="Z200" s="709"/>
      <c r="AA200" s="709"/>
      <c r="AB200" s="710"/>
      <c r="AC200" s="706"/>
      <c r="AD200" s="706"/>
      <c r="AE200" s="710"/>
      <c r="AF200" s="706"/>
      <c r="AG200" s="1283"/>
      <c r="AH200" s="721"/>
      <c r="AI200" s="724"/>
      <c r="AJ200" s="724"/>
      <c r="AK200" s="724"/>
      <c r="AL200" s="724"/>
      <c r="AM200" s="724"/>
      <c r="AN200" s="724"/>
      <c r="AO200" s="721"/>
      <c r="AP200" s="721"/>
      <c r="AQ200" s="721"/>
      <c r="AR200" s="721"/>
    </row>
    <row r="201" spans="1:46" s="686" customFormat="1" ht="15" customHeight="1">
      <c r="A201" s="1215"/>
      <c r="B201" s="1215"/>
      <c r="C201" s="1215"/>
      <c r="D201" s="1215"/>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84"/>
      <c r="AH201" s="723"/>
      <c r="AI201" s="723"/>
      <c r="AJ201" s="725"/>
      <c r="AK201" s="725"/>
      <c r="AL201" s="725"/>
      <c r="AM201" s="725"/>
      <c r="AN201" s="725"/>
      <c r="AO201" s="723"/>
      <c r="AP201" s="723"/>
      <c r="AQ201" s="723"/>
      <c r="AR201" s="723"/>
    </row>
    <row r="202" spans="1:46" s="686" customFormat="1" ht="15" customHeight="1">
      <c r="A202" s="1215"/>
      <c r="B202" s="1215"/>
      <c r="C202" s="1215"/>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15"/>
      <c r="B203" s="1215"/>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15"/>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7"/>
      <c r="R207" s="157"/>
      <c r="S207" s="157"/>
      <c r="T207" s="157"/>
      <c r="U207" s="1217"/>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7"/>
      <c r="R208" s="157"/>
      <c r="S208" s="157"/>
      <c r="T208" s="157"/>
      <c r="U208" s="1217"/>
      <c r="V208" s="157"/>
      <c r="W208" s="157"/>
      <c r="X208" s="157"/>
      <c r="Y208" s="157"/>
      <c r="Z208" s="157"/>
      <c r="AA208" s="157"/>
      <c r="AB208" s="157"/>
      <c r="AC208" s="157"/>
    </row>
    <row r="209" spans="1:83" ht="15" customHeight="1">
      <c r="G209" s="156"/>
      <c r="H209" s="157"/>
      <c r="I209" s="157"/>
      <c r="J209" s="85"/>
      <c r="K209" s="157"/>
      <c r="L209" s="157"/>
      <c r="M209" s="157"/>
      <c r="N209" s="157"/>
      <c r="O209" s="157"/>
      <c r="Q209" s="1217"/>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1" t="s">
        <v>85</v>
      </c>
      <c r="O211" s="1287"/>
      <c r="P211" s="1285">
        <v>1</v>
      </c>
      <c r="Q211" s="1312"/>
      <c r="R211" s="1222" t="s">
        <v>84</v>
      </c>
      <c r="S211" s="1313"/>
      <c r="T211" s="1300">
        <v>1</v>
      </c>
      <c r="U211" s="1218"/>
      <c r="V211" s="1222"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1"/>
      <c r="O212" s="1287"/>
      <c r="P212" s="1285"/>
      <c r="Q212" s="1312"/>
      <c r="R212" s="1222"/>
      <c r="S212" s="1314"/>
      <c r="T212" s="1301"/>
      <c r="U212" s="1218"/>
      <c r="V212" s="1222"/>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1"/>
      <c r="O213" s="1287"/>
      <c r="P213" s="1285"/>
      <c r="Q213" s="1312"/>
      <c r="R213" s="1222"/>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2"/>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15">
        <v>1</v>
      </c>
      <c r="B220" s="885"/>
      <c r="C220" s="885"/>
      <c r="D220" s="885"/>
      <c r="E220" s="886"/>
      <c r="F220" s="887"/>
      <c r="G220" s="887"/>
      <c r="H220" s="887"/>
      <c r="I220" s="888"/>
      <c r="J220" s="883"/>
      <c r="K220" s="890"/>
      <c r="L220" s="783">
        <f>mergeValue(A220)</f>
        <v>1</v>
      </c>
      <c r="M220" s="643" t="s">
        <v>20</v>
      </c>
      <c r="N220" s="648"/>
      <c r="O220" s="1251"/>
      <c r="P220" s="1252"/>
      <c r="Q220" s="1252"/>
      <c r="R220" s="1252"/>
      <c r="S220" s="1252"/>
      <c r="T220" s="1252"/>
      <c r="U220" s="1252"/>
      <c r="V220" s="125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15"/>
      <c r="B221" s="1215">
        <v>1</v>
      </c>
      <c r="C221" s="885"/>
      <c r="D221" s="885"/>
      <c r="E221" s="887"/>
      <c r="F221" s="887"/>
      <c r="G221" s="887"/>
      <c r="H221" s="887"/>
      <c r="I221" s="882"/>
      <c r="J221" s="881"/>
      <c r="K221" s="884"/>
      <c r="L221" s="783" t="str">
        <f>mergeValue(A221) &amp;"."&amp; mergeValue(B221)</f>
        <v>1.1</v>
      </c>
      <c r="M221" s="694" t="s">
        <v>16</v>
      </c>
      <c r="N221" s="648"/>
      <c r="O221" s="1251"/>
      <c r="P221" s="1252"/>
      <c r="Q221" s="1252"/>
      <c r="R221" s="1252"/>
      <c r="S221" s="1252"/>
      <c r="T221" s="1252"/>
      <c r="U221" s="1252"/>
      <c r="V221" s="125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15"/>
      <c r="B222" s="1215"/>
      <c r="C222" s="1215">
        <v>1</v>
      </c>
      <c r="D222" s="885"/>
      <c r="E222" s="887"/>
      <c r="F222" s="887"/>
      <c r="G222" s="887"/>
      <c r="H222" s="887"/>
      <c r="I222" s="889"/>
      <c r="J222" s="881"/>
      <c r="K222" s="884"/>
      <c r="L222" s="783" t="str">
        <f>mergeValue(A222) &amp;"."&amp; mergeValue(B222)&amp;"."&amp; mergeValue(C222)</f>
        <v>1.1.1</v>
      </c>
      <c r="M222" s="695" t="s">
        <v>7</v>
      </c>
      <c r="N222" s="648"/>
      <c r="O222" s="1251"/>
      <c r="P222" s="1252"/>
      <c r="Q222" s="1252"/>
      <c r="R222" s="1252"/>
      <c r="S222" s="1252"/>
      <c r="T222" s="1252"/>
      <c r="U222" s="1252"/>
      <c r="V222" s="1253"/>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15"/>
      <c r="B223" s="1215"/>
      <c r="C223" s="1215"/>
      <c r="D223" s="1215">
        <v>1</v>
      </c>
      <c r="E223" s="887"/>
      <c r="F223" s="887"/>
      <c r="G223" s="887"/>
      <c r="H223" s="887"/>
      <c r="I223" s="889"/>
      <c r="J223" s="881"/>
      <c r="K223" s="884"/>
      <c r="L223" s="783" t="str">
        <f>mergeValue(A223) &amp;"."&amp; mergeValue(B223)&amp;"."&amp; mergeValue(C223)&amp;"."&amp; mergeValue(D223)</f>
        <v>1.1.1.1</v>
      </c>
      <c r="M223" s="696" t="s">
        <v>22</v>
      </c>
      <c r="N223" s="648"/>
      <c r="O223" s="1251"/>
      <c r="P223" s="1252"/>
      <c r="Q223" s="1252"/>
      <c r="R223" s="1252"/>
      <c r="S223" s="1252"/>
      <c r="T223" s="1252"/>
      <c r="U223" s="1252"/>
      <c r="V223" s="1253"/>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15"/>
      <c r="B224" s="1215"/>
      <c r="C224" s="1215"/>
      <c r="D224" s="1215"/>
      <c r="E224" s="1215">
        <v>1</v>
      </c>
      <c r="F224" s="887"/>
      <c r="G224" s="887"/>
      <c r="H224" s="885">
        <v>1</v>
      </c>
      <c r="I224" s="1215">
        <v>1</v>
      </c>
      <c r="J224" s="887"/>
      <c r="K224" s="892"/>
      <c r="L224" s="783" t="str">
        <f>mergeValue(A224) &amp;"."&amp; mergeValue(B224)&amp;"."&amp; mergeValue(C224)&amp;"."&amp; mergeValue(D224)&amp;"."&amp; mergeValue(E224)</f>
        <v>1.1.1.1.1</v>
      </c>
      <c r="M224" s="556" t="s">
        <v>9</v>
      </c>
      <c r="N224" s="648"/>
      <c r="O224" s="1218"/>
      <c r="P224" s="1219"/>
      <c r="Q224" s="1219"/>
      <c r="R224" s="1219"/>
      <c r="S224" s="1219"/>
      <c r="T224" s="1219"/>
      <c r="U224" s="1219"/>
      <c r="V224" s="1220"/>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15"/>
      <c r="B225" s="1215"/>
      <c r="C225" s="1215"/>
      <c r="D225" s="1215"/>
      <c r="E225" s="1215"/>
      <c r="F225" s="1215">
        <v>1</v>
      </c>
      <c r="G225" s="885"/>
      <c r="H225" s="885"/>
      <c r="I225" s="1215"/>
      <c r="J225" s="1215">
        <v>1</v>
      </c>
      <c r="K225" s="893"/>
      <c r="L225" s="783" t="str">
        <f>mergeValue(A225) &amp;"."&amp; mergeValue(B225)&amp;"."&amp; mergeValue(C225)&amp;"."&amp; mergeValue(D225)&amp;"."&amp; mergeValue(E225)&amp;"."&amp; mergeValue(F225)</f>
        <v>1.1.1.1.1.1</v>
      </c>
      <c r="M225" s="557" t="s">
        <v>10</v>
      </c>
      <c r="N225" s="648"/>
      <c r="O225" s="1218"/>
      <c r="P225" s="1219"/>
      <c r="Q225" s="1219"/>
      <c r="R225" s="1219"/>
      <c r="S225" s="1219"/>
      <c r="T225" s="1219"/>
      <c r="U225" s="1219"/>
      <c r="V225" s="1220"/>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15"/>
      <c r="B226" s="1215"/>
      <c r="C226" s="1215"/>
      <c r="D226" s="1215"/>
      <c r="E226" s="1215"/>
      <c r="F226" s="1215"/>
      <c r="G226" s="885">
        <v>1</v>
      </c>
      <c r="H226" s="885"/>
      <c r="I226" s="1215"/>
      <c r="J226" s="1215"/>
      <c r="K226" s="893">
        <v>1</v>
      </c>
      <c r="L226" s="783" t="str">
        <f>mergeValue(A226) &amp;"."&amp; mergeValue(B226)&amp;"."&amp; mergeValue(C226)&amp;"."&amp; mergeValue(D226)&amp;"."&amp; mergeValue(E226)&amp;"."&amp; mergeValue(F226)&amp;"."&amp; mergeValue(G226)</f>
        <v>1.1.1.1.1.1.1</v>
      </c>
      <c r="M226" s="1071"/>
      <c r="N226" s="648"/>
      <c r="O226" s="765"/>
      <c r="P226" s="765"/>
      <c r="Q226" s="765"/>
      <c r="R226" s="1221"/>
      <c r="S226" s="1222" t="s">
        <v>84</v>
      </c>
      <c r="T226" s="1221"/>
      <c r="U226" s="1222" t="s">
        <v>84</v>
      </c>
      <c r="V226" s="765"/>
      <c r="W226" s="1214" t="s">
        <v>655</v>
      </c>
      <c r="X226" s="810" t="str">
        <f>strCheckDate(O227:V227)</f>
        <v/>
      </c>
      <c r="Y226" s="831"/>
      <c r="Z226" s="831" t="str">
        <f t="shared" si="3"/>
        <v/>
      </c>
      <c r="AA226" s="831"/>
      <c r="AB226" s="831"/>
      <c r="AC226" s="831"/>
      <c r="AD226" s="810"/>
      <c r="AE226" s="810"/>
      <c r="AF226" s="810"/>
      <c r="AG226" s="810"/>
      <c r="AH226" s="810"/>
      <c r="AI226" s="810"/>
      <c r="AJ226" s="810"/>
    </row>
    <row r="227" spans="1:43" s="801" customFormat="1" ht="14.25" hidden="1" customHeight="1">
      <c r="A227" s="1215"/>
      <c r="B227" s="1215"/>
      <c r="C227" s="1215"/>
      <c r="D227" s="1215"/>
      <c r="E227" s="1215"/>
      <c r="F227" s="1215"/>
      <c r="G227" s="885"/>
      <c r="H227" s="885"/>
      <c r="I227" s="1215"/>
      <c r="J227" s="1215"/>
      <c r="K227" s="893"/>
      <c r="L227" s="802"/>
      <c r="M227" s="648"/>
      <c r="N227" s="648"/>
      <c r="O227" s="765"/>
      <c r="P227" s="765"/>
      <c r="Q227" s="771" t="str">
        <f>R226 &amp; "-" &amp; T226</f>
        <v>-</v>
      </c>
      <c r="R227" s="1221"/>
      <c r="S227" s="1222"/>
      <c r="T227" s="1221"/>
      <c r="U227" s="1222"/>
      <c r="V227" s="765"/>
      <c r="W227" s="1214"/>
      <c r="X227" s="810"/>
      <c r="Y227" s="831"/>
      <c r="Z227" s="831" t="str">
        <f t="shared" si="3"/>
        <v/>
      </c>
      <c r="AA227" s="831"/>
      <c r="AB227" s="831"/>
      <c r="AC227" s="831"/>
      <c r="AD227" s="810"/>
      <c r="AE227" s="810"/>
      <c r="AF227" s="810"/>
      <c r="AG227" s="810"/>
      <c r="AH227" s="810"/>
      <c r="AI227" s="810"/>
      <c r="AJ227" s="810"/>
    </row>
    <row r="228" spans="1:43" s="801" customFormat="1" ht="15" customHeight="1">
      <c r="A228" s="1215"/>
      <c r="B228" s="1215"/>
      <c r="C228" s="1215"/>
      <c r="D228" s="1215"/>
      <c r="E228" s="1215"/>
      <c r="F228" s="1215"/>
      <c r="G228" s="887"/>
      <c r="H228" s="885"/>
      <c r="I228" s="1215"/>
      <c r="J228" s="1215"/>
      <c r="K228" s="892"/>
      <c r="L228" s="690"/>
      <c r="M228" s="559" t="s">
        <v>25</v>
      </c>
      <c r="N228" s="767"/>
      <c r="O228" s="767"/>
      <c r="P228" s="767"/>
      <c r="Q228" s="767"/>
      <c r="R228" s="767"/>
      <c r="S228" s="767"/>
      <c r="T228" s="767"/>
      <c r="U228" s="767"/>
      <c r="V228" s="764"/>
      <c r="W228" s="1214"/>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15"/>
      <c r="B229" s="1215"/>
      <c r="C229" s="1215"/>
      <c r="D229" s="1215"/>
      <c r="E229" s="1215"/>
      <c r="F229" s="887"/>
      <c r="G229" s="887"/>
      <c r="H229" s="885"/>
      <c r="I229" s="1215"/>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15"/>
      <c r="B230" s="1215"/>
      <c r="C230" s="1215"/>
      <c r="D230" s="1215"/>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15"/>
      <c r="B231" s="1215"/>
      <c r="C231" s="1215"/>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15"/>
      <c r="B232" s="1215"/>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15"/>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15">
        <v>1</v>
      </c>
      <c r="B238" s="1017"/>
      <c r="C238" s="1017"/>
      <c r="D238" s="1017"/>
      <c r="E238" s="983"/>
      <c r="F238" s="1028"/>
      <c r="G238" s="1028"/>
      <c r="H238" s="1028"/>
      <c r="I238" s="985"/>
      <c r="J238" s="981"/>
      <c r="K238" s="965"/>
      <c r="L238" s="1032">
        <f>mergeValue(A238)</f>
        <v>1</v>
      </c>
      <c r="M238" s="643" t="s">
        <v>20</v>
      </c>
      <c r="N238" s="648"/>
      <c r="O238" s="1251"/>
      <c r="P238" s="1252"/>
      <c r="Q238" s="1252"/>
      <c r="R238" s="1252"/>
      <c r="S238" s="1252"/>
      <c r="T238" s="1252"/>
      <c r="U238" s="1252"/>
      <c r="V238" s="1252"/>
      <c r="W238" s="1252"/>
      <c r="X238" s="1252"/>
      <c r="Y238" s="1252"/>
      <c r="Z238" s="1252"/>
      <c r="AA238" s="1252"/>
      <c r="AB238" s="1252"/>
      <c r="AC238" s="1253"/>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15"/>
      <c r="B239" s="1215">
        <v>1</v>
      </c>
      <c r="C239" s="1017"/>
      <c r="D239" s="1017"/>
      <c r="E239" s="1028"/>
      <c r="F239" s="1028"/>
      <c r="G239" s="1028"/>
      <c r="H239" s="1028"/>
      <c r="I239" s="1023"/>
      <c r="J239" s="956"/>
      <c r="K239" s="959"/>
      <c r="L239" s="1032" t="str">
        <f>mergeValue(A239) &amp;"."&amp; mergeValue(B239)</f>
        <v>1.1</v>
      </c>
      <c r="M239" s="694" t="s">
        <v>16</v>
      </c>
      <c r="N239" s="648"/>
      <c r="O239" s="1251"/>
      <c r="P239" s="1252"/>
      <c r="Q239" s="1252"/>
      <c r="R239" s="1252"/>
      <c r="S239" s="1252"/>
      <c r="T239" s="1252"/>
      <c r="U239" s="1252"/>
      <c r="V239" s="1252"/>
      <c r="W239" s="1252"/>
      <c r="X239" s="1252"/>
      <c r="Y239" s="1252"/>
      <c r="Z239" s="1252"/>
      <c r="AA239" s="1252"/>
      <c r="AB239" s="1252"/>
      <c r="AC239" s="1253"/>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15"/>
      <c r="B240" s="1215"/>
      <c r="C240" s="1215">
        <v>1</v>
      </c>
      <c r="D240" s="1017"/>
      <c r="E240" s="1028"/>
      <c r="F240" s="1028"/>
      <c r="G240" s="1028"/>
      <c r="H240" s="1028"/>
      <c r="I240" s="964"/>
      <c r="J240" s="956"/>
      <c r="K240" s="959"/>
      <c r="L240" s="1032" t="str">
        <f>mergeValue(A240) &amp;"."&amp; mergeValue(B240)&amp;"."&amp; mergeValue(C240)</f>
        <v>1.1.1</v>
      </c>
      <c r="M240" s="695" t="s">
        <v>7</v>
      </c>
      <c r="N240" s="648"/>
      <c r="O240" s="1251"/>
      <c r="P240" s="1252"/>
      <c r="Q240" s="1252"/>
      <c r="R240" s="1252"/>
      <c r="S240" s="1252"/>
      <c r="T240" s="1252"/>
      <c r="U240" s="1252"/>
      <c r="V240" s="1252"/>
      <c r="W240" s="1252"/>
      <c r="X240" s="1252"/>
      <c r="Y240" s="1252"/>
      <c r="Z240" s="1252"/>
      <c r="AA240" s="1252"/>
      <c r="AB240" s="1252"/>
      <c r="AC240" s="1253"/>
      <c r="AD240" s="632" t="s">
        <v>633</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15"/>
      <c r="B241" s="1215"/>
      <c r="C241" s="1215"/>
      <c r="D241" s="1215">
        <v>1</v>
      </c>
      <c r="E241" s="1028"/>
      <c r="F241" s="1028"/>
      <c r="G241" s="1028"/>
      <c r="H241" s="1028"/>
      <c r="I241" s="964"/>
      <c r="J241" s="956"/>
      <c r="K241" s="959"/>
      <c r="L241" s="1032" t="str">
        <f>mergeValue(A241) &amp;"."&amp; mergeValue(B241)&amp;"."&amp; mergeValue(C241)&amp;"."&amp; mergeValue(D241)</f>
        <v>1.1.1.1</v>
      </c>
      <c r="M241" s="696" t="s">
        <v>22</v>
      </c>
      <c r="N241" s="648"/>
      <c r="O241" s="1251"/>
      <c r="P241" s="1252"/>
      <c r="Q241" s="1252"/>
      <c r="R241" s="1252"/>
      <c r="S241" s="1252"/>
      <c r="T241" s="1252"/>
      <c r="U241" s="1252"/>
      <c r="V241" s="1252"/>
      <c r="W241" s="1252"/>
      <c r="X241" s="1252"/>
      <c r="Y241" s="1252"/>
      <c r="Z241" s="1252"/>
      <c r="AA241" s="1252"/>
      <c r="AB241" s="1252"/>
      <c r="AC241" s="1253"/>
      <c r="AD241" s="632" t="s">
        <v>634</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15"/>
      <c r="B242" s="1215"/>
      <c r="C242" s="1215"/>
      <c r="D242" s="1215"/>
      <c r="E242" s="1215">
        <v>1</v>
      </c>
      <c r="F242" s="1028"/>
      <c r="G242" s="1028"/>
      <c r="H242" s="1017">
        <v>1</v>
      </c>
      <c r="I242" s="1215">
        <v>1</v>
      </c>
      <c r="J242" s="1028"/>
      <c r="K242" s="967"/>
      <c r="L242" s="1032" t="str">
        <f>mergeValue(A242) &amp;"."&amp; mergeValue(B242)&amp;"."&amp; mergeValue(C242)&amp;"."&amp; mergeValue(D242)&amp;"."&amp; mergeValue(E242)</f>
        <v>1.1.1.1.1</v>
      </c>
      <c r="M242" s="556" t="s">
        <v>9</v>
      </c>
      <c r="N242" s="648"/>
      <c r="O242" s="1218"/>
      <c r="P242" s="1219"/>
      <c r="Q242" s="1219"/>
      <c r="R242" s="1219"/>
      <c r="S242" s="1219"/>
      <c r="T242" s="1219"/>
      <c r="U242" s="1219"/>
      <c r="V242" s="1219"/>
      <c r="W242" s="1219"/>
      <c r="X242" s="1219"/>
      <c r="Y242" s="1219"/>
      <c r="Z242" s="1219"/>
      <c r="AA242" s="1219"/>
      <c r="AB242" s="1219"/>
      <c r="AC242" s="1220"/>
      <c r="AD242" s="632" t="s">
        <v>638</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15"/>
      <c r="B243" s="1215"/>
      <c r="C243" s="1215"/>
      <c r="D243" s="1215"/>
      <c r="E243" s="1215"/>
      <c r="F243" s="1215">
        <v>1</v>
      </c>
      <c r="G243" s="1017"/>
      <c r="H243" s="1017"/>
      <c r="I243" s="1215"/>
      <c r="J243" s="1215">
        <v>1</v>
      </c>
      <c r="K243" s="968"/>
      <c r="L243" s="1032" t="str">
        <f>mergeValue(A243) &amp;"."&amp; mergeValue(B243)&amp;"."&amp; mergeValue(C243)&amp;"."&amp; mergeValue(D243)&amp;"."&amp; mergeValue(E243)&amp;"."&amp; mergeValue(F243)</f>
        <v>1.1.1.1.1.1</v>
      </c>
      <c r="M243" s="557" t="s">
        <v>10</v>
      </c>
      <c r="N243" s="648"/>
      <c r="O243" s="1218"/>
      <c r="P243" s="1219"/>
      <c r="Q243" s="1219"/>
      <c r="R243" s="1219"/>
      <c r="S243" s="1219"/>
      <c r="T243" s="1219"/>
      <c r="U243" s="1219"/>
      <c r="V243" s="1219"/>
      <c r="W243" s="1219"/>
      <c r="X243" s="1219"/>
      <c r="Y243" s="1219"/>
      <c r="Z243" s="1219"/>
      <c r="AA243" s="1219"/>
      <c r="AB243" s="1219"/>
      <c r="AC243" s="1220"/>
      <c r="AD243" s="632" t="s">
        <v>636</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15"/>
      <c r="B244" s="1215"/>
      <c r="C244" s="1215"/>
      <c r="D244" s="1215"/>
      <c r="E244" s="1215"/>
      <c r="F244" s="1215"/>
      <c r="G244" s="1017">
        <v>1</v>
      </c>
      <c r="H244" s="1017"/>
      <c r="I244" s="1215"/>
      <c r="J244" s="1215"/>
      <c r="K244" s="968">
        <v>1</v>
      </c>
      <c r="L244" s="1032" t="str">
        <f>mergeValue(A244) &amp;"."&amp; mergeValue(B244)&amp;"."&amp; mergeValue(C244)&amp;"."&amp; mergeValue(D244)&amp;"."&amp; mergeValue(E244)&amp;"."&amp; mergeValue(F244)&amp;"."&amp; mergeValue(G244)</f>
        <v>1.1.1.1.1.1.1</v>
      </c>
      <c r="M244" s="1071"/>
      <c r="N244" s="648"/>
      <c r="O244" s="685"/>
      <c r="P244" s="765"/>
      <c r="Q244" s="1096"/>
      <c r="R244" s="1221"/>
      <c r="S244" s="1222" t="s">
        <v>84</v>
      </c>
      <c r="T244" s="1221"/>
      <c r="U244" s="1222" t="s">
        <v>84</v>
      </c>
      <c r="V244" s="685"/>
      <c r="W244" s="765"/>
      <c r="X244" s="1096"/>
      <c r="Y244" s="1221"/>
      <c r="Z244" s="1222" t="s">
        <v>84</v>
      </c>
      <c r="AA244" s="1221"/>
      <c r="AB244" s="1222" t="s">
        <v>85</v>
      </c>
      <c r="AC244" s="765"/>
      <c r="AD244" s="1232" t="s">
        <v>655</v>
      </c>
      <c r="AE244" s="1010" t="str">
        <f>strCheckDate(O245:AC245)</f>
        <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15"/>
      <c r="B245" s="1215"/>
      <c r="C245" s="1215"/>
      <c r="D245" s="1215"/>
      <c r="E245" s="1215"/>
      <c r="F245" s="1215"/>
      <c r="G245" s="1017"/>
      <c r="H245" s="1017"/>
      <c r="I245" s="1215"/>
      <c r="J245" s="1215"/>
      <c r="K245" s="968"/>
      <c r="L245" s="802"/>
      <c r="M245" s="648"/>
      <c r="N245" s="648"/>
      <c r="O245" s="765"/>
      <c r="P245" s="765"/>
      <c r="Q245" s="771" t="str">
        <f>R244 &amp; "-" &amp; T244</f>
        <v>-</v>
      </c>
      <c r="R245" s="1221"/>
      <c r="S245" s="1222"/>
      <c r="T245" s="1221"/>
      <c r="U245" s="1222"/>
      <c r="V245" s="765"/>
      <c r="W245" s="765"/>
      <c r="X245" s="771" t="str">
        <f>Y244 &amp; "-" &amp; AA244</f>
        <v>-</v>
      </c>
      <c r="Y245" s="1221"/>
      <c r="Z245" s="1222"/>
      <c r="AA245" s="1221"/>
      <c r="AB245" s="1222"/>
      <c r="AC245" s="765"/>
      <c r="AD245" s="1233"/>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15"/>
      <c r="B246" s="1215"/>
      <c r="C246" s="1215"/>
      <c r="D246" s="1215"/>
      <c r="E246" s="1215"/>
      <c r="F246" s="1215"/>
      <c r="G246" s="1028"/>
      <c r="H246" s="1017"/>
      <c r="I246" s="1215"/>
      <c r="J246" s="1215"/>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34"/>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15"/>
      <c r="B247" s="1215"/>
      <c r="C247" s="1215"/>
      <c r="D247" s="1215"/>
      <c r="E247" s="1215"/>
      <c r="F247" s="1028"/>
      <c r="G247" s="1028"/>
      <c r="H247" s="1017"/>
      <c r="I247" s="1215"/>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15"/>
      <c r="B248" s="1215"/>
      <c r="C248" s="1215"/>
      <c r="D248" s="1215"/>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15"/>
      <c r="B249" s="1215"/>
      <c r="C249" s="1215"/>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15"/>
      <c r="B250" s="1215"/>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15"/>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97"/>
      <c r="D297" s="1157">
        <v>1</v>
      </c>
      <c r="E297" s="1217"/>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7"/>
      <c r="D298" s="1157"/>
      <c r="E298" s="121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98"/>
      <c r="D302" s="249"/>
      <c r="E302" s="456"/>
      <c r="F302" s="1299"/>
      <c r="G302" s="1157">
        <v>0</v>
      </c>
      <c r="H302" s="1155"/>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8"/>
      <c r="D303" s="249"/>
      <c r="E303" s="456"/>
      <c r="F303" s="1299"/>
      <c r="G303" s="1157"/>
      <c r="H303" s="1155"/>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13">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13"/>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13"/>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13"/>
      <c r="B340" s="1213">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13"/>
      <c r="B341" s="1213"/>
      <c r="C341" s="1213">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13"/>
      <c r="B342" s="1213"/>
      <c r="C342" s="1213"/>
      <c r="D342" s="342">
        <v>1</v>
      </c>
      <c r="F342" s="335" t="str">
        <f>"4."&amp;mergeValue(A342) &amp;"."&amp;mergeValue(B342)&amp;"."&amp;mergeValue(C342)&amp;"."&amp;mergeValue(D342)</f>
        <v>4.1.1.1.1</v>
      </c>
      <c r="G342" s="420" t="s">
        <v>498</v>
      </c>
      <c r="H342" s="317"/>
      <c r="I342" s="1214" t="s">
        <v>591</v>
      </c>
      <c r="J342" s="334"/>
      <c r="K342" s="214"/>
      <c r="L342" s="214"/>
      <c r="M342" s="214"/>
      <c r="N342" s="214"/>
      <c r="O342" s="214"/>
      <c r="P342" s="214"/>
      <c r="Q342" s="214"/>
      <c r="R342" s="214"/>
      <c r="S342" s="214"/>
      <c r="T342" s="214"/>
    </row>
    <row r="343" spans="1:20" s="190" customFormat="1" ht="18.75">
      <c r="A343" s="1213"/>
      <c r="B343" s="1213"/>
      <c r="C343" s="1213"/>
      <c r="D343" s="342"/>
      <c r="F343" s="424"/>
      <c r="G343" s="425" t="s">
        <v>4</v>
      </c>
      <c r="H343" s="426"/>
      <c r="I343" s="1214"/>
      <c r="J343" s="334"/>
      <c r="K343" s="214"/>
      <c r="L343" s="214"/>
      <c r="M343" s="214"/>
      <c r="N343" s="214"/>
      <c r="O343" s="214"/>
      <c r="P343" s="214"/>
      <c r="Q343" s="214"/>
      <c r="R343" s="214"/>
      <c r="S343" s="214"/>
      <c r="T343" s="214"/>
    </row>
    <row r="344" spans="1:20" s="190" customFormat="1" ht="18.75">
      <c r="A344" s="1213"/>
      <c r="B344" s="1213"/>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3"/>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9">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E107:E114"/>
    <mergeCell ref="A103:A118"/>
    <mergeCell ref="B104:B117"/>
    <mergeCell ref="C105:C116"/>
    <mergeCell ref="D106:D114"/>
    <mergeCell ref="A143:A156"/>
    <mergeCell ref="A179:A188"/>
    <mergeCell ref="B180:B187"/>
    <mergeCell ref="C181:C186"/>
    <mergeCell ref="D182:D185"/>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R73:R74"/>
    <mergeCell ref="S73:S74"/>
    <mergeCell ref="T73:T74"/>
    <mergeCell ref="D70:D77"/>
    <mergeCell ref="E71:E76"/>
    <mergeCell ref="A85:A98"/>
    <mergeCell ref="B86:B97"/>
    <mergeCell ref="C87:C96"/>
    <mergeCell ref="D88:D95"/>
    <mergeCell ref="E89:E94"/>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34" t="s">
        <v>581</v>
      </c>
      <c r="BA1" s="1334"/>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0"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0"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0"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0"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0"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0"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0"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0"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0"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20"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0"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01.12.2022</v>
      </c>
      <c r="F29" s="274" t="str">
        <f>IF(periodEnd = "","", periodEnd)</f>
        <v>31.12.2023</v>
      </c>
      <c r="H29" s="275" t="s">
        <v>3023</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5"/>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4.8'!$G$23="",1,0)</f>
        <v>0</v>
      </c>
    </row>
    <row r="95" spans="1:1">
      <c r="A95" s="1034">
        <f>IF('Форма 4.8'!$G$28="",1,0)</f>
        <v>0</v>
      </c>
    </row>
    <row r="96" spans="1:1">
      <c r="A96" s="1034">
        <f>IF('Форма 4.8'!$E$34="",1,0)</f>
        <v>0</v>
      </c>
    </row>
    <row r="97" spans="1:1">
      <c r="A97" s="1034">
        <f>IF('Форма 4.8'!$H$34="",1,0)</f>
        <v>0</v>
      </c>
    </row>
    <row r="98" spans="1:1">
      <c r="A98" s="1034">
        <f>IF('Форма 4.8'!$G$31="",1,0)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IF('Форма 4.7'!$F$15="",1,0)</f>
        <v>0</v>
      </c>
    </row>
    <row r="109" spans="1:1">
      <c r="A109" s="1102">
        <f>IF('Форма 4.7'!$E$15="",1,0)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IF('Перечень тарифов'!$J$21="",1,0)</f>
        <v>0</v>
      </c>
    </row>
    <row r="118" spans="1:1">
      <c r="A118" s="1102">
        <f>IF('Перечень тарифов'!$J$25="",1,0)</f>
        <v>0</v>
      </c>
    </row>
    <row r="119" spans="1:1">
      <c r="A119" s="1102">
        <f>IF('Перечень тарифов'!$K$25="",1,0)</f>
        <v>0</v>
      </c>
    </row>
    <row r="120" spans="1:1">
      <c r="A120" s="1102">
        <f>IF('Перечень тарифов'!$O$25="",1,0)</f>
        <v>0</v>
      </c>
    </row>
    <row r="121" spans="1:1">
      <c r="A121" s="1102">
        <f>IF('Перечень тарифов'!$S$25="",1,0)</f>
        <v>0</v>
      </c>
    </row>
    <row r="122" spans="1:1">
      <c r="A122" s="1102">
        <f>IF('Перечень тарифов'!$R$21="",1,0)</f>
        <v>0</v>
      </c>
    </row>
    <row r="123" spans="1:1">
      <c r="A123" s="1102">
        <f>IF('Перечень тарифов'!$R$25="",1,0)</f>
        <v>0</v>
      </c>
    </row>
    <row r="124" spans="1:1">
      <c r="A124" s="1102">
        <f>IF('Форма 4.2.1 | Т-ТЭ | потр'!$O$24="",1,0)</f>
        <v>0</v>
      </c>
    </row>
    <row r="125" spans="1:1">
      <c r="A125" s="1102">
        <f>IF('Форма 4.2.1 | Т-ТЭ | потр'!$O$33="",1,0)</f>
        <v>0</v>
      </c>
    </row>
    <row r="126" spans="1:1">
      <c r="A126" s="1102">
        <f>IF('Форма 4.2.1 | Т-ТЭ | потр'!$O$34="",1,0)</f>
        <v>0</v>
      </c>
    </row>
    <row r="127" spans="1:1">
      <c r="A127" s="1102">
        <f>IF('Форма 4.2.1 | Т-ТЭ | потр'!$M$35="",1,0)</f>
        <v>0</v>
      </c>
    </row>
    <row r="128" spans="1:1">
      <c r="A128" s="1102">
        <f>IF('Форма 4.2.1 | Т-ТЭ | потр'!$O$35="",1,0)</f>
        <v>0</v>
      </c>
    </row>
    <row r="129" spans="1:1">
      <c r="A129" s="1102">
        <f>IF('Форма 4.2.1 | Т-ТЭ | потр'!$R$35="",1,0)</f>
        <v>0</v>
      </c>
    </row>
    <row r="130" spans="1:1">
      <c r="A130" s="1102">
        <f>IF('Форма 4.2.1 | Т-ТЭ | потр'!$T$35="",1,0)</f>
        <v>0</v>
      </c>
    </row>
    <row r="131" spans="1:1">
      <c r="A131" s="1102">
        <f>IF('Форма 4.2.1 | Т-ТЭ | потр'!$S$35="",1,0)</f>
        <v>0</v>
      </c>
    </row>
    <row r="132" spans="1:1">
      <c r="A132" s="1102">
        <f>IF('Форма 4.2.1 | Т-ТЭ | потр'!$U$35="",1,0)</f>
        <v>0</v>
      </c>
    </row>
    <row r="133" spans="1:1">
      <c r="A133" s="1102">
        <f>IF('Форма 4.2.1 | Т-ТЭ | потр'!$Y$24="",1,0)</f>
        <v>0</v>
      </c>
    </row>
    <row r="134" spans="1:1">
      <c r="A134" s="1102">
        <f>IF('Форма 4.2.1 | Т-ТЭ | потр'!$AA$24="",1,0)</f>
        <v>0</v>
      </c>
    </row>
    <row r="135" spans="1:1">
      <c r="A135" s="1102">
        <f>IF('Форма 4.2.1 | Т-ТЭ | потр'!$V$24="",1,0)</f>
        <v>0</v>
      </c>
    </row>
    <row r="136" spans="1:1">
      <c r="A136" s="1102">
        <f>IF('Форма 4.2.1 | Т-ТЭ | потр'!$Z$24="",1,0)</f>
        <v>0</v>
      </c>
    </row>
    <row r="137" spans="1:1">
      <c r="A137" s="1102">
        <f>IF('Форма 4.2.1 | Т-ТЭ | потр'!$AB$24="",1,0)</f>
        <v>0</v>
      </c>
    </row>
    <row r="138" spans="1:1">
      <c r="A138" s="1102">
        <f>IF('Форма 4.2.1 | Т-ТЭ | потр'!$Y$35="",1,0)</f>
        <v>0</v>
      </c>
    </row>
    <row r="139" spans="1:1">
      <c r="A139" s="1102">
        <f>IF('Форма 4.2.1 | Т-ТЭ | потр'!$AA$35="",1,0)</f>
        <v>0</v>
      </c>
    </row>
    <row r="140" spans="1:1">
      <c r="A140" s="1102">
        <f>IF('Форма 4.2.1 | Т-ТЭ | потр'!$V$35="",1,0)</f>
        <v>0</v>
      </c>
    </row>
    <row r="141" spans="1:1">
      <c r="A141" s="1102">
        <f>IF('Форма 4.2.1 | Т-ТЭ | потр'!$Z$35="",1,0)</f>
        <v>0</v>
      </c>
    </row>
    <row r="142" spans="1:1">
      <c r="A142" s="1102">
        <f>IF('Форма 4.2.1 | Т-ТЭ | потр'!$AB$35="",1,0)</f>
        <v>0</v>
      </c>
    </row>
    <row r="143" spans="1:1">
      <c r="A143" s="1102">
        <f>IF('Форма 4.8'!$G$19="",1,0)</f>
        <v>0</v>
      </c>
    </row>
    <row r="144" spans="1:1">
      <c r="A144" s="1102">
        <f>IF('Форма 4.8'!$G$24="",1,0)</f>
        <v>0</v>
      </c>
    </row>
    <row r="145" spans="1:1">
      <c r="A145" s="1102">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0"/>
  </cols>
  <sheetData>
    <row r="1" spans="1:3">
      <c r="A1" s="1120" t="s">
        <v>512</v>
      </c>
      <c r="B1" s="1120" t="s">
        <v>513</v>
      </c>
      <c r="C1" s="1120" t="s">
        <v>67</v>
      </c>
    </row>
    <row r="2" spans="1:3">
      <c r="A2" s="1120">
        <v>4189678</v>
      </c>
      <c r="B2" s="1120" t="s">
        <v>1426</v>
      </c>
      <c r="C2" s="1120" t="s">
        <v>1427</v>
      </c>
    </row>
    <row r="3" spans="1:3">
      <c r="A3" s="1120">
        <v>4190415</v>
      </c>
      <c r="B3" s="1120" t="s">
        <v>1428</v>
      </c>
      <c r="C3" s="1120"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2920</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330</v>
      </c>
      <c r="B1" s="1120" t="s">
        <v>331</v>
      </c>
    </row>
    <row r="2" spans="1:2">
      <c r="A2" s="1120">
        <v>4213775</v>
      </c>
      <c r="B2" s="1120" t="s">
        <v>612</v>
      </c>
    </row>
    <row r="3" spans="1:2">
      <c r="A3" s="1120">
        <v>4213784</v>
      </c>
      <c r="B3" s="1120" t="s">
        <v>771</v>
      </c>
    </row>
    <row r="4" spans="1:2">
      <c r="A4" s="1120">
        <v>4213781</v>
      </c>
      <c r="B4" s="1120" t="s">
        <v>770</v>
      </c>
    </row>
    <row r="5" spans="1:2">
      <c r="A5" s="1120">
        <v>4213776</v>
      </c>
      <c r="B5" s="1120" t="s">
        <v>613</v>
      </c>
    </row>
    <row r="6" spans="1:2">
      <c r="A6" s="1120">
        <v>4213777</v>
      </c>
      <c r="B6" s="1120" t="s">
        <v>614</v>
      </c>
    </row>
    <row r="7" spans="1:2">
      <c r="A7" s="1120">
        <v>4238670</v>
      </c>
      <c r="B7" s="1120" t="s">
        <v>761</v>
      </c>
    </row>
    <row r="8" spans="1:2">
      <c r="A8" s="1120">
        <v>4213778</v>
      </c>
      <c r="B8" s="1120" t="s">
        <v>615</v>
      </c>
    </row>
    <row r="9" spans="1:2">
      <c r="A9" s="1120">
        <v>4213780</v>
      </c>
      <c r="B9" s="1120" t="s">
        <v>616</v>
      </c>
    </row>
    <row r="10" spans="1:2">
      <c r="A10" s="1120">
        <v>4213779</v>
      </c>
      <c r="B10" s="1120" t="s">
        <v>619</v>
      </c>
    </row>
    <row r="11" spans="1:2">
      <c r="A11" s="1120">
        <v>4213783</v>
      </c>
      <c r="B11" s="1120" t="s">
        <v>618</v>
      </c>
    </row>
    <row r="12" spans="1:2">
      <c r="A12" s="1120">
        <v>4213782</v>
      </c>
      <c r="B12" s="1120"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38" sqref="F3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2" t="s">
        <v>769</v>
      </c>
      <c r="F5" s="1153"/>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2" t="s">
        <v>1429</v>
      </c>
      <c r="G11" s="381"/>
    </row>
    <row r="12" spans="1:12" ht="27">
      <c r="D12" s="24"/>
      <c r="E12" s="81" t="s">
        <v>473</v>
      </c>
      <c r="F12" s="1122" t="s">
        <v>1430</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23" t="s">
        <v>2909</v>
      </c>
      <c r="G18" s="383"/>
    </row>
    <row r="19" spans="1:9" ht="27">
      <c r="D19" s="24"/>
      <c r="E19" s="81" t="s">
        <v>596</v>
      </c>
      <c r="F19" s="330" t="s">
        <v>2911</v>
      </c>
      <c r="G19" s="383"/>
    </row>
    <row r="20" spans="1:9" ht="27">
      <c r="D20" s="24"/>
      <c r="E20" s="81" t="s">
        <v>595</v>
      </c>
      <c r="F20" s="329" t="s">
        <v>2912</v>
      </c>
      <c r="G20" s="383"/>
    </row>
    <row r="21" spans="1:9" ht="27">
      <c r="D21" s="24"/>
      <c r="E21" s="81" t="s">
        <v>501</v>
      </c>
      <c r="F21" s="1123" t="s">
        <v>2910</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1515</v>
      </c>
      <c r="G29" s="382"/>
    </row>
    <row r="30" spans="1:9" ht="27" hidden="1">
      <c r="C30" s="28"/>
      <c r="D30" s="29"/>
      <c r="E30" s="52" t="s">
        <v>203</v>
      </c>
      <c r="F30" s="333"/>
      <c r="G30" s="382"/>
    </row>
    <row r="31" spans="1:9" ht="27">
      <c r="C31" s="28"/>
      <c r="D31" s="29"/>
      <c r="E31" s="30" t="s">
        <v>53</v>
      </c>
      <c r="F31" s="332" t="s">
        <v>1516</v>
      </c>
      <c r="G31" s="382"/>
    </row>
    <row r="32" spans="1:9" ht="27">
      <c r="C32" s="28"/>
      <c r="D32" s="29"/>
      <c r="E32" s="30" t="s">
        <v>54</v>
      </c>
      <c r="F32" s="332" t="s">
        <v>1452</v>
      </c>
      <c r="G32" s="382"/>
      <c r="H32" s="31"/>
    </row>
    <row r="33" spans="1:9" s="372" customFormat="1" ht="6">
      <c r="A33" s="377"/>
      <c r="B33" s="367"/>
      <c r="C33" s="368"/>
      <c r="D33" s="378"/>
      <c r="E33" s="374"/>
      <c r="F33" s="379"/>
      <c r="G33" s="380"/>
      <c r="I33" s="373"/>
    </row>
    <row r="34" spans="1:9" ht="27">
      <c r="A34" s="199"/>
      <c r="D34" s="26"/>
      <c r="E34" s="799" t="s">
        <v>723</v>
      </c>
      <c r="F34" s="1124"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23" t="s">
        <v>2913</v>
      </c>
      <c r="G40" s="381"/>
    </row>
    <row r="41" spans="1:9" ht="27">
      <c r="A41" s="201"/>
      <c r="B41" s="92"/>
      <c r="D41" s="33"/>
      <c r="E41" s="41" t="s">
        <v>547</v>
      </c>
      <c r="F41" s="1123" t="s">
        <v>2914</v>
      </c>
      <c r="G41" s="381"/>
    </row>
    <row r="42" spans="1:9" ht="19.5">
      <c r="D42" s="24"/>
      <c r="E42" s="25"/>
      <c r="F42" s="445" t="s">
        <v>578</v>
      </c>
      <c r="G42" s="21"/>
    </row>
    <row r="43" spans="1:9" ht="27">
      <c r="A43" s="201"/>
      <c r="D43" s="21"/>
      <c r="E43" s="443" t="s">
        <v>87</v>
      </c>
      <c r="F43" s="449" t="s">
        <v>2915</v>
      </c>
      <c r="G43" s="381"/>
    </row>
    <row r="44" spans="1:9" ht="27">
      <c r="A44" s="201"/>
      <c r="B44" s="92"/>
      <c r="D44" s="33"/>
      <c r="E44" s="443" t="s">
        <v>88</v>
      </c>
      <c r="F44" s="449" t="s">
        <v>2916</v>
      </c>
      <c r="G44" s="381"/>
    </row>
    <row r="45" spans="1:9" ht="27">
      <c r="A45" s="201"/>
      <c r="B45" s="92"/>
      <c r="D45" s="33"/>
      <c r="E45" s="443" t="s">
        <v>579</v>
      </c>
      <c r="F45" s="449" t="s">
        <v>2917</v>
      </c>
      <c r="G45" s="381"/>
    </row>
    <row r="46" spans="1:9" ht="27">
      <c r="D46" s="24"/>
      <c r="E46" s="444" t="s">
        <v>580</v>
      </c>
      <c r="F46" s="449" t="s">
        <v>2918</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4"/>
      <c r="F54" s="1154"/>
      <c r="G54" s="1154"/>
      <c r="H54" s="1154"/>
      <c r="I54" s="1154"/>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330</v>
      </c>
      <c r="B1" s="1120" t="s">
        <v>332</v>
      </c>
    </row>
    <row r="2" spans="1:2">
      <c r="A2" s="1120">
        <v>4190064</v>
      </c>
      <c r="B2" s="1120" t="s">
        <v>1416</v>
      </c>
    </row>
    <row r="3" spans="1:2">
      <c r="A3" s="1120">
        <v>4190065</v>
      </c>
      <c r="B3" s="1120" t="s">
        <v>1417</v>
      </c>
    </row>
    <row r="4" spans="1:2">
      <c r="A4" s="1120">
        <v>4190066</v>
      </c>
      <c r="B4" s="1120" t="s">
        <v>1418</v>
      </c>
    </row>
    <row r="5" spans="1:2">
      <c r="A5" s="1120">
        <v>4190067</v>
      </c>
      <c r="B5" s="1120" t="s">
        <v>1419</v>
      </c>
    </row>
    <row r="6" spans="1:2">
      <c r="A6" s="1120">
        <v>4190068</v>
      </c>
      <c r="B6" s="1120" t="s">
        <v>1420</v>
      </c>
    </row>
    <row r="7" spans="1:2">
      <c r="A7" s="1120">
        <v>4190069</v>
      </c>
      <c r="B7" s="1120" t="s">
        <v>1421</v>
      </c>
    </row>
    <row r="8" spans="1:2">
      <c r="A8" s="1120">
        <v>4190070</v>
      </c>
      <c r="B8" s="1120" t="s">
        <v>1422</v>
      </c>
    </row>
    <row r="9" spans="1:2">
      <c r="A9" s="1120">
        <v>4190071</v>
      </c>
      <c r="B9" s="1120" t="s">
        <v>1423</v>
      </c>
    </row>
    <row r="10" spans="1:2">
      <c r="A10" s="1120">
        <v>4190072</v>
      </c>
      <c r="B10" s="1120" t="s">
        <v>1424</v>
      </c>
    </row>
    <row r="11" spans="1:2">
      <c r="A11" s="1120">
        <v>4190073</v>
      </c>
      <c r="B11" s="1120"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1431</v>
      </c>
      <c r="C1" s="5" t="s">
        <v>1432</v>
      </c>
      <c r="D1" s="5" t="s">
        <v>1433</v>
      </c>
      <c r="E1" s="5" t="s">
        <v>1434</v>
      </c>
      <c r="F1" s="5" t="s">
        <v>1435</v>
      </c>
      <c r="G1" s="5" t="s">
        <v>1436</v>
      </c>
      <c r="H1" s="5" t="s">
        <v>1437</v>
      </c>
      <c r="I1" s="5" t="s">
        <v>1438</v>
      </c>
    </row>
    <row r="2" spans="1:10">
      <c r="A2" s="5">
        <v>1</v>
      </c>
      <c r="B2" s="5" t="s">
        <v>1439</v>
      </c>
      <c r="C2" s="5" t="s">
        <v>169</v>
      </c>
      <c r="D2" s="5" t="s">
        <v>1440</v>
      </c>
      <c r="E2" s="5" t="s">
        <v>1441</v>
      </c>
      <c r="F2" s="5" t="s">
        <v>1442</v>
      </c>
      <c r="G2" s="5" t="s">
        <v>1443</v>
      </c>
      <c r="H2" s="5" t="s">
        <v>1444</v>
      </c>
      <c r="J2" s="5" t="s">
        <v>2908</v>
      </c>
    </row>
    <row r="3" spans="1:10">
      <c r="A3" s="5">
        <v>2</v>
      </c>
      <c r="B3" s="5" t="s">
        <v>1439</v>
      </c>
      <c r="C3" s="5" t="s">
        <v>169</v>
      </c>
      <c r="D3" s="5" t="s">
        <v>1445</v>
      </c>
      <c r="E3" s="5" t="s">
        <v>1446</v>
      </c>
      <c r="F3" s="5" t="s">
        <v>1442</v>
      </c>
      <c r="G3" s="5" t="s">
        <v>1447</v>
      </c>
      <c r="H3" s="5" t="s">
        <v>1448</v>
      </c>
      <c r="J3" s="5" t="s">
        <v>2908</v>
      </c>
    </row>
    <row r="4" spans="1:10">
      <c r="A4" s="5">
        <v>3</v>
      </c>
      <c r="B4" s="5" t="s">
        <v>1439</v>
      </c>
      <c r="C4" s="5" t="s">
        <v>169</v>
      </c>
      <c r="D4" s="5" t="s">
        <v>1449</v>
      </c>
      <c r="E4" s="5" t="s">
        <v>1450</v>
      </c>
      <c r="F4" s="5" t="s">
        <v>1451</v>
      </c>
      <c r="G4" s="5" t="s">
        <v>1452</v>
      </c>
      <c r="J4" s="5" t="s">
        <v>2908</v>
      </c>
    </row>
    <row r="5" spans="1:10">
      <c r="A5" s="5">
        <v>4</v>
      </c>
      <c r="B5" s="5" t="s">
        <v>1439</v>
      </c>
      <c r="C5" s="5" t="s">
        <v>169</v>
      </c>
      <c r="D5" s="5" t="s">
        <v>1453</v>
      </c>
      <c r="E5" s="5" t="s">
        <v>1454</v>
      </c>
      <c r="F5" s="5" t="s">
        <v>1455</v>
      </c>
      <c r="G5" s="5" t="s">
        <v>1456</v>
      </c>
      <c r="H5" s="5" t="s">
        <v>1457</v>
      </c>
      <c r="J5" s="5" t="s">
        <v>2908</v>
      </c>
    </row>
    <row r="6" spans="1:10">
      <c r="A6" s="5">
        <v>5</v>
      </c>
      <c r="B6" s="5" t="s">
        <v>1439</v>
      </c>
      <c r="C6" s="5" t="s">
        <v>169</v>
      </c>
      <c r="D6" s="5" t="s">
        <v>1458</v>
      </c>
      <c r="E6" s="5" t="s">
        <v>1459</v>
      </c>
      <c r="F6" s="5" t="s">
        <v>1460</v>
      </c>
      <c r="G6" s="5" t="s">
        <v>1461</v>
      </c>
      <c r="J6" s="5" t="s">
        <v>2908</v>
      </c>
    </row>
    <row r="7" spans="1:10">
      <c r="A7" s="5">
        <v>6</v>
      </c>
      <c r="B7" s="5" t="s">
        <v>1439</v>
      </c>
      <c r="C7" s="5" t="s">
        <v>169</v>
      </c>
      <c r="D7" s="5" t="s">
        <v>1462</v>
      </c>
      <c r="E7" s="5" t="s">
        <v>1463</v>
      </c>
      <c r="F7" s="5" t="s">
        <v>1464</v>
      </c>
      <c r="G7" s="5" t="s">
        <v>1465</v>
      </c>
      <c r="H7" s="5" t="s">
        <v>1466</v>
      </c>
      <c r="J7" s="5" t="s">
        <v>2908</v>
      </c>
    </row>
    <row r="8" spans="1:10">
      <c r="A8" s="5">
        <v>7</v>
      </c>
      <c r="B8" s="5" t="s">
        <v>1439</v>
      </c>
      <c r="C8" s="5" t="s">
        <v>169</v>
      </c>
      <c r="D8" s="5" t="s">
        <v>1467</v>
      </c>
      <c r="E8" s="5" t="s">
        <v>1468</v>
      </c>
      <c r="F8" s="5" t="s">
        <v>1469</v>
      </c>
      <c r="G8" s="5" t="s">
        <v>1470</v>
      </c>
      <c r="J8" s="5" t="s">
        <v>2908</v>
      </c>
    </row>
    <row r="9" spans="1:10">
      <c r="A9" s="5">
        <v>8</v>
      </c>
      <c r="B9" s="5" t="s">
        <v>1439</v>
      </c>
      <c r="C9" s="5" t="s">
        <v>169</v>
      </c>
      <c r="D9" s="5" t="s">
        <v>1471</v>
      </c>
      <c r="E9" s="5" t="s">
        <v>1472</v>
      </c>
      <c r="F9" s="5" t="s">
        <v>1473</v>
      </c>
      <c r="G9" s="5" t="s">
        <v>1474</v>
      </c>
      <c r="J9" s="5" t="s">
        <v>2908</v>
      </c>
    </row>
    <row r="10" spans="1:10">
      <c r="A10" s="5">
        <v>9</v>
      </c>
      <c r="B10" s="5" t="s">
        <v>1439</v>
      </c>
      <c r="C10" s="5" t="s">
        <v>169</v>
      </c>
      <c r="D10" s="5" t="s">
        <v>1475</v>
      </c>
      <c r="E10" s="5" t="s">
        <v>1476</v>
      </c>
      <c r="F10" s="5" t="s">
        <v>1477</v>
      </c>
      <c r="G10" s="5" t="s">
        <v>1478</v>
      </c>
      <c r="H10" s="5" t="s">
        <v>1479</v>
      </c>
      <c r="J10" s="5" t="s">
        <v>2908</v>
      </c>
    </row>
    <row r="11" spans="1:10">
      <c r="A11" s="5">
        <v>10</v>
      </c>
      <c r="B11" s="5" t="s">
        <v>1439</v>
      </c>
      <c r="C11" s="5" t="s">
        <v>169</v>
      </c>
      <c r="D11" s="5" t="s">
        <v>1480</v>
      </c>
      <c r="E11" s="5" t="s">
        <v>1481</v>
      </c>
      <c r="F11" s="5" t="s">
        <v>1482</v>
      </c>
      <c r="G11" s="5" t="s">
        <v>1447</v>
      </c>
      <c r="H11" s="5" t="s">
        <v>1483</v>
      </c>
      <c r="J11" s="5" t="s">
        <v>2908</v>
      </c>
    </row>
    <row r="12" spans="1:10">
      <c r="A12" s="5">
        <v>11</v>
      </c>
      <c r="B12" s="5" t="s">
        <v>1439</v>
      </c>
      <c r="C12" s="5" t="s">
        <v>169</v>
      </c>
      <c r="D12" s="5" t="s">
        <v>1484</v>
      </c>
      <c r="E12" s="5" t="s">
        <v>1485</v>
      </c>
      <c r="F12" s="5" t="s">
        <v>1486</v>
      </c>
      <c r="G12" s="5" t="s">
        <v>1487</v>
      </c>
      <c r="J12" s="5" t="s">
        <v>2908</v>
      </c>
    </row>
    <row r="13" spans="1:10">
      <c r="A13" s="5">
        <v>12</v>
      </c>
      <c r="B13" s="5" t="s">
        <v>1439</v>
      </c>
      <c r="C13" s="5" t="s">
        <v>169</v>
      </c>
      <c r="D13" s="5" t="s">
        <v>1488</v>
      </c>
      <c r="E13" s="5" t="s">
        <v>1489</v>
      </c>
      <c r="F13" s="5" t="s">
        <v>1490</v>
      </c>
      <c r="G13" s="5" t="s">
        <v>1461</v>
      </c>
      <c r="J13" s="5" t="s">
        <v>2908</v>
      </c>
    </row>
    <row r="14" spans="1:10">
      <c r="A14" s="5">
        <v>13</v>
      </c>
      <c r="B14" s="5" t="s">
        <v>1439</v>
      </c>
      <c r="C14" s="5" t="s">
        <v>169</v>
      </c>
      <c r="D14" s="5" t="s">
        <v>1491</v>
      </c>
      <c r="E14" s="5" t="s">
        <v>1492</v>
      </c>
      <c r="F14" s="5" t="s">
        <v>1493</v>
      </c>
      <c r="G14" s="5" t="s">
        <v>1494</v>
      </c>
      <c r="J14" s="5" t="s">
        <v>2908</v>
      </c>
    </row>
    <row r="15" spans="1:10">
      <c r="A15" s="5">
        <v>14</v>
      </c>
      <c r="B15" s="5" t="s">
        <v>1439</v>
      </c>
      <c r="C15" s="5" t="s">
        <v>169</v>
      </c>
      <c r="D15" s="5" t="s">
        <v>1495</v>
      </c>
      <c r="E15" s="5" t="s">
        <v>1496</v>
      </c>
      <c r="F15" s="5" t="s">
        <v>1497</v>
      </c>
      <c r="G15" s="5" t="s">
        <v>1498</v>
      </c>
      <c r="H15" s="5" t="s">
        <v>1499</v>
      </c>
      <c r="J15" s="5" t="s">
        <v>2908</v>
      </c>
    </row>
    <row r="16" spans="1:10">
      <c r="A16" s="5">
        <v>15</v>
      </c>
      <c r="B16" s="5" t="s">
        <v>1439</v>
      </c>
      <c r="C16" s="5" t="s">
        <v>169</v>
      </c>
      <c r="D16" s="5" t="s">
        <v>1500</v>
      </c>
      <c r="E16" s="5" t="s">
        <v>1501</v>
      </c>
      <c r="F16" s="5" t="s">
        <v>1502</v>
      </c>
      <c r="G16" s="5" t="s">
        <v>1503</v>
      </c>
      <c r="H16" s="5" t="s">
        <v>1504</v>
      </c>
      <c r="J16" s="5" t="s">
        <v>2908</v>
      </c>
    </row>
    <row r="17" spans="1:10">
      <c r="A17" s="5">
        <v>16</v>
      </c>
      <c r="B17" s="5" t="s">
        <v>1439</v>
      </c>
      <c r="C17" s="5" t="s">
        <v>169</v>
      </c>
      <c r="D17" s="5" t="s">
        <v>1505</v>
      </c>
      <c r="E17" s="5" t="s">
        <v>1506</v>
      </c>
      <c r="F17" s="5" t="s">
        <v>1507</v>
      </c>
      <c r="G17" s="5" t="s">
        <v>1508</v>
      </c>
      <c r="H17" s="5" t="s">
        <v>1509</v>
      </c>
      <c r="J17" s="5" t="s">
        <v>2908</v>
      </c>
    </row>
    <row r="18" spans="1:10">
      <c r="A18" s="5">
        <v>17</v>
      </c>
      <c r="B18" s="5" t="s">
        <v>1439</v>
      </c>
      <c r="C18" s="5" t="s">
        <v>169</v>
      </c>
      <c r="D18" s="5" t="s">
        <v>1547</v>
      </c>
      <c r="E18" s="5" t="s">
        <v>2945</v>
      </c>
      <c r="F18" s="5" t="s">
        <v>1548</v>
      </c>
      <c r="G18" s="5" t="s">
        <v>1508</v>
      </c>
      <c r="H18" s="5" t="s">
        <v>1549</v>
      </c>
      <c r="J18" s="5" t="s">
        <v>2908</v>
      </c>
    </row>
    <row r="19" spans="1:10">
      <c r="A19" s="5">
        <v>18</v>
      </c>
      <c r="B19" s="5" t="s">
        <v>1439</v>
      </c>
      <c r="C19" s="5" t="s">
        <v>169</v>
      </c>
      <c r="D19" s="5" t="s">
        <v>1510</v>
      </c>
      <c r="E19" s="5" t="s">
        <v>1511</v>
      </c>
      <c r="F19" s="5" t="s">
        <v>1512</v>
      </c>
      <c r="G19" s="5" t="s">
        <v>1465</v>
      </c>
      <c r="H19" s="5" t="s">
        <v>1513</v>
      </c>
      <c r="J19" s="5" t="s">
        <v>2908</v>
      </c>
    </row>
    <row r="20" spans="1:10">
      <c r="A20" s="5">
        <v>19</v>
      </c>
      <c r="B20" s="5" t="s">
        <v>1439</v>
      </c>
      <c r="C20" s="5" t="s">
        <v>169</v>
      </c>
      <c r="D20" s="5" t="s">
        <v>1514</v>
      </c>
      <c r="E20" s="5" t="s">
        <v>1515</v>
      </c>
      <c r="F20" s="5" t="s">
        <v>1516</v>
      </c>
      <c r="G20" s="5" t="s">
        <v>1452</v>
      </c>
      <c r="H20" s="5" t="s">
        <v>1517</v>
      </c>
      <c r="J20" s="5" t="s">
        <v>2908</v>
      </c>
    </row>
    <row r="21" spans="1:10">
      <c r="A21" s="5">
        <v>20</v>
      </c>
      <c r="B21" s="5" t="s">
        <v>1439</v>
      </c>
      <c r="C21" s="5" t="s">
        <v>169</v>
      </c>
      <c r="D21" s="5" t="s">
        <v>1518</v>
      </c>
      <c r="E21" s="5" t="s">
        <v>1519</v>
      </c>
      <c r="F21" s="5" t="s">
        <v>1520</v>
      </c>
      <c r="G21" s="5" t="s">
        <v>1521</v>
      </c>
      <c r="J21" s="5" t="s">
        <v>2908</v>
      </c>
    </row>
    <row r="22" spans="1:10">
      <c r="A22" s="5">
        <v>21</v>
      </c>
      <c r="B22" s="5" t="s">
        <v>1439</v>
      </c>
      <c r="C22" s="5" t="s">
        <v>169</v>
      </c>
      <c r="D22" s="5" t="s">
        <v>1522</v>
      </c>
      <c r="E22" s="5" t="s">
        <v>1523</v>
      </c>
      <c r="F22" s="5" t="s">
        <v>1520</v>
      </c>
      <c r="G22" s="5" t="s">
        <v>1524</v>
      </c>
      <c r="J22" s="5" t="s">
        <v>2908</v>
      </c>
    </row>
    <row r="23" spans="1:10">
      <c r="A23" s="5">
        <v>22</v>
      </c>
      <c r="B23" s="5" t="s">
        <v>1439</v>
      </c>
      <c r="C23" s="5" t="s">
        <v>169</v>
      </c>
      <c r="D23" s="5" t="s">
        <v>1525</v>
      </c>
      <c r="E23" s="5" t="s">
        <v>1526</v>
      </c>
      <c r="F23" s="5" t="s">
        <v>1527</v>
      </c>
      <c r="G23" s="5" t="s">
        <v>1528</v>
      </c>
      <c r="H23" s="5" t="s">
        <v>1529</v>
      </c>
      <c r="J23" s="5" t="s">
        <v>2908</v>
      </c>
    </row>
    <row r="24" spans="1:10">
      <c r="A24" s="5">
        <v>23</v>
      </c>
      <c r="B24" s="5" t="s">
        <v>1439</v>
      </c>
      <c r="C24" s="5" t="s">
        <v>169</v>
      </c>
      <c r="D24" s="5" t="s">
        <v>1530</v>
      </c>
      <c r="E24" s="5" t="s">
        <v>1531</v>
      </c>
      <c r="F24" s="5" t="s">
        <v>1532</v>
      </c>
      <c r="G24" s="5" t="s">
        <v>1470</v>
      </c>
      <c r="H24" s="5" t="s">
        <v>1533</v>
      </c>
      <c r="J24" s="5" t="s">
        <v>2908</v>
      </c>
    </row>
    <row r="25" spans="1:10">
      <c r="A25" s="5">
        <v>24</v>
      </c>
      <c r="B25" s="5" t="s">
        <v>1439</v>
      </c>
      <c r="C25" s="5" t="s">
        <v>169</v>
      </c>
      <c r="D25" s="5" t="s">
        <v>1534</v>
      </c>
      <c r="E25" s="5" t="s">
        <v>1535</v>
      </c>
      <c r="F25" s="5" t="s">
        <v>1536</v>
      </c>
      <c r="G25" s="5" t="s">
        <v>1537</v>
      </c>
      <c r="J25" s="5" t="s">
        <v>2908</v>
      </c>
    </row>
    <row r="26" spans="1:10">
      <c r="A26" s="5">
        <v>25</v>
      </c>
      <c r="B26" s="5" t="s">
        <v>1439</v>
      </c>
      <c r="C26" s="5" t="s">
        <v>169</v>
      </c>
      <c r="D26" s="5" t="s">
        <v>1538</v>
      </c>
      <c r="E26" s="5" t="s">
        <v>1539</v>
      </c>
      <c r="F26" s="5" t="s">
        <v>1540</v>
      </c>
      <c r="G26" s="5" t="s">
        <v>1541</v>
      </c>
      <c r="H26" s="5" t="s">
        <v>1542</v>
      </c>
      <c r="J26" s="5" t="s">
        <v>2908</v>
      </c>
    </row>
    <row r="27" spans="1:10">
      <c r="A27" s="5">
        <v>26</v>
      </c>
      <c r="B27" s="5" t="s">
        <v>1439</v>
      </c>
      <c r="C27" s="5" t="s">
        <v>169</v>
      </c>
      <c r="D27" s="5" t="s">
        <v>1543</v>
      </c>
      <c r="E27" s="5" t="s">
        <v>1544</v>
      </c>
      <c r="F27" s="5" t="s">
        <v>1545</v>
      </c>
      <c r="G27" s="5" t="s">
        <v>1546</v>
      </c>
      <c r="J27" s="5" t="s">
        <v>2908</v>
      </c>
    </row>
    <row r="28" spans="1:10">
      <c r="A28" s="5">
        <v>27</v>
      </c>
      <c r="B28" s="5" t="s">
        <v>1439</v>
      </c>
      <c r="C28" s="5" t="s">
        <v>169</v>
      </c>
      <c r="D28" s="5" t="s">
        <v>1550</v>
      </c>
      <c r="E28" s="5" t="s">
        <v>1551</v>
      </c>
      <c r="F28" s="5" t="s">
        <v>1552</v>
      </c>
      <c r="G28" s="5" t="s">
        <v>1461</v>
      </c>
      <c r="H28" s="5" t="s">
        <v>1553</v>
      </c>
      <c r="J28" s="5" t="s">
        <v>2908</v>
      </c>
    </row>
    <row r="29" spans="1:10">
      <c r="A29" s="5">
        <v>28</v>
      </c>
      <c r="B29" s="5" t="s">
        <v>1439</v>
      </c>
      <c r="C29" s="5" t="s">
        <v>169</v>
      </c>
      <c r="D29" s="5" t="s">
        <v>1554</v>
      </c>
      <c r="E29" s="5" t="s">
        <v>1555</v>
      </c>
      <c r="F29" s="5" t="s">
        <v>1556</v>
      </c>
      <c r="G29" s="5" t="s">
        <v>1557</v>
      </c>
      <c r="H29" s="5" t="s">
        <v>1558</v>
      </c>
      <c r="J29" s="5" t="s">
        <v>2908</v>
      </c>
    </row>
    <row r="30" spans="1:10">
      <c r="A30" s="5">
        <v>29</v>
      </c>
      <c r="B30" s="5" t="s">
        <v>1439</v>
      </c>
      <c r="C30" s="5" t="s">
        <v>169</v>
      </c>
      <c r="D30" s="5" t="s">
        <v>1559</v>
      </c>
      <c r="E30" s="5" t="s">
        <v>1560</v>
      </c>
      <c r="F30" s="5" t="s">
        <v>1493</v>
      </c>
      <c r="G30" s="5" t="s">
        <v>1508</v>
      </c>
      <c r="J30" s="5" t="s">
        <v>2908</v>
      </c>
    </row>
    <row r="31" spans="1:10">
      <c r="A31" s="5">
        <v>30</v>
      </c>
      <c r="B31" s="5" t="s">
        <v>1439</v>
      </c>
      <c r="C31" s="5" t="s">
        <v>169</v>
      </c>
      <c r="D31" s="5" t="s">
        <v>1561</v>
      </c>
      <c r="E31" s="5" t="s">
        <v>1562</v>
      </c>
      <c r="F31" s="5" t="s">
        <v>1563</v>
      </c>
      <c r="G31" s="5" t="s">
        <v>1456</v>
      </c>
      <c r="H31" s="5" t="s">
        <v>1564</v>
      </c>
      <c r="J31" s="5" t="s">
        <v>2908</v>
      </c>
    </row>
    <row r="32" spans="1:10">
      <c r="A32" s="5">
        <v>31</v>
      </c>
      <c r="B32" s="5" t="s">
        <v>1439</v>
      </c>
      <c r="C32" s="5" t="s">
        <v>169</v>
      </c>
      <c r="D32" s="5" t="s">
        <v>1565</v>
      </c>
      <c r="E32" s="5" t="s">
        <v>1566</v>
      </c>
      <c r="F32" s="5" t="s">
        <v>1567</v>
      </c>
      <c r="G32" s="5" t="s">
        <v>1568</v>
      </c>
      <c r="H32" s="5" t="s">
        <v>1569</v>
      </c>
      <c r="J32" s="5" t="s">
        <v>2908</v>
      </c>
    </row>
    <row r="33" spans="1:10">
      <c r="A33" s="5">
        <v>32</v>
      </c>
      <c r="B33" s="5" t="s">
        <v>1439</v>
      </c>
      <c r="C33" s="5" t="s">
        <v>169</v>
      </c>
      <c r="D33" s="5" t="s">
        <v>1570</v>
      </c>
      <c r="E33" s="5" t="s">
        <v>1571</v>
      </c>
      <c r="F33" s="5" t="s">
        <v>1572</v>
      </c>
      <c r="G33" s="5" t="s">
        <v>1573</v>
      </c>
      <c r="H33" s="5" t="s">
        <v>1574</v>
      </c>
      <c r="J33" s="5" t="s">
        <v>2908</v>
      </c>
    </row>
    <row r="34" spans="1:10">
      <c r="A34" s="5">
        <v>33</v>
      </c>
      <c r="B34" s="5" t="s">
        <v>1439</v>
      </c>
      <c r="C34" s="5" t="s">
        <v>169</v>
      </c>
      <c r="D34" s="5" t="s">
        <v>1575</v>
      </c>
      <c r="E34" s="5" t="s">
        <v>1576</v>
      </c>
      <c r="F34" s="5" t="s">
        <v>1577</v>
      </c>
      <c r="G34" s="5" t="s">
        <v>1578</v>
      </c>
      <c r="H34" s="5" t="s">
        <v>1579</v>
      </c>
      <c r="J34" s="5" t="s">
        <v>2908</v>
      </c>
    </row>
    <row r="35" spans="1:10">
      <c r="A35" s="5">
        <v>34</v>
      </c>
      <c r="B35" s="5" t="s">
        <v>1439</v>
      </c>
      <c r="C35" s="5" t="s">
        <v>169</v>
      </c>
      <c r="D35" s="5" t="s">
        <v>1580</v>
      </c>
      <c r="E35" s="5" t="s">
        <v>1581</v>
      </c>
      <c r="F35" s="5" t="s">
        <v>1582</v>
      </c>
      <c r="G35" s="5" t="s">
        <v>1568</v>
      </c>
      <c r="J35" s="5" t="s">
        <v>2908</v>
      </c>
    </row>
    <row r="36" spans="1:10">
      <c r="A36" s="5">
        <v>35</v>
      </c>
      <c r="B36" s="5" t="s">
        <v>1439</v>
      </c>
      <c r="C36" s="5" t="s">
        <v>169</v>
      </c>
      <c r="D36" s="5" t="s">
        <v>1583</v>
      </c>
      <c r="E36" s="5" t="s">
        <v>1584</v>
      </c>
      <c r="F36" s="5" t="s">
        <v>1585</v>
      </c>
      <c r="G36" s="5" t="s">
        <v>1586</v>
      </c>
      <c r="H36" s="5" t="s">
        <v>1587</v>
      </c>
      <c r="J36" s="5" t="s">
        <v>2908</v>
      </c>
    </row>
    <row r="37" spans="1:10">
      <c r="A37" s="5">
        <v>36</v>
      </c>
      <c r="B37" s="5" t="s">
        <v>1439</v>
      </c>
      <c r="C37" s="5" t="s">
        <v>169</v>
      </c>
      <c r="D37" s="5" t="s">
        <v>1588</v>
      </c>
      <c r="E37" s="5" t="s">
        <v>1589</v>
      </c>
      <c r="F37" s="5" t="s">
        <v>1590</v>
      </c>
      <c r="G37" s="5" t="s">
        <v>1591</v>
      </c>
      <c r="H37" s="5" t="s">
        <v>1592</v>
      </c>
      <c r="J37" s="5" t="s">
        <v>2908</v>
      </c>
    </row>
    <row r="38" spans="1:10">
      <c r="A38" s="5">
        <v>37</v>
      </c>
      <c r="B38" s="5" t="s">
        <v>1439</v>
      </c>
      <c r="C38" s="5" t="s">
        <v>169</v>
      </c>
      <c r="D38" s="5" t="s">
        <v>1593</v>
      </c>
      <c r="E38" s="5" t="s">
        <v>1594</v>
      </c>
      <c r="F38" s="5" t="s">
        <v>1595</v>
      </c>
      <c r="G38" s="5" t="s">
        <v>1596</v>
      </c>
      <c r="J38" s="5" t="s">
        <v>2908</v>
      </c>
    </row>
    <row r="39" spans="1:10">
      <c r="A39" s="5">
        <v>38</v>
      </c>
      <c r="B39" s="5" t="s">
        <v>1439</v>
      </c>
      <c r="C39" s="5" t="s">
        <v>169</v>
      </c>
      <c r="D39" s="5" t="s">
        <v>1597</v>
      </c>
      <c r="E39" s="5" t="s">
        <v>1598</v>
      </c>
      <c r="F39" s="5" t="s">
        <v>1599</v>
      </c>
      <c r="G39" s="5" t="s">
        <v>1600</v>
      </c>
      <c r="H39" s="5" t="s">
        <v>1601</v>
      </c>
      <c r="J39" s="5" t="s">
        <v>2908</v>
      </c>
    </row>
    <row r="40" spans="1:10">
      <c r="A40" s="5">
        <v>39</v>
      </c>
      <c r="B40" s="5" t="s">
        <v>1439</v>
      </c>
      <c r="C40" s="5" t="s">
        <v>169</v>
      </c>
      <c r="D40" s="5" t="s">
        <v>1602</v>
      </c>
      <c r="E40" s="5" t="s">
        <v>1603</v>
      </c>
      <c r="F40" s="5" t="s">
        <v>1604</v>
      </c>
      <c r="G40" s="5" t="s">
        <v>1605</v>
      </c>
      <c r="H40" s="5" t="s">
        <v>1601</v>
      </c>
      <c r="J40" s="5" t="s">
        <v>2908</v>
      </c>
    </row>
    <row r="41" spans="1:10">
      <c r="A41" s="5">
        <v>40</v>
      </c>
      <c r="B41" s="5" t="s">
        <v>1439</v>
      </c>
      <c r="C41" s="5" t="s">
        <v>169</v>
      </c>
      <c r="D41" s="5" t="s">
        <v>1606</v>
      </c>
      <c r="E41" s="5" t="s">
        <v>1607</v>
      </c>
      <c r="F41" s="5" t="s">
        <v>1608</v>
      </c>
      <c r="G41" s="5" t="s">
        <v>1609</v>
      </c>
      <c r="H41" s="5" t="s">
        <v>1610</v>
      </c>
      <c r="J41" s="5" t="s">
        <v>2908</v>
      </c>
    </row>
    <row r="42" spans="1:10">
      <c r="A42" s="5">
        <v>41</v>
      </c>
      <c r="B42" s="5" t="s">
        <v>1439</v>
      </c>
      <c r="C42" s="5" t="s">
        <v>169</v>
      </c>
      <c r="D42" s="5" t="s">
        <v>1611</v>
      </c>
      <c r="E42" s="5" t="s">
        <v>1612</v>
      </c>
      <c r="F42" s="5" t="s">
        <v>1613</v>
      </c>
      <c r="G42" s="5" t="s">
        <v>1614</v>
      </c>
      <c r="H42" s="5" t="s">
        <v>1615</v>
      </c>
      <c r="J42" s="5" t="s">
        <v>2908</v>
      </c>
    </row>
    <row r="43" spans="1:10">
      <c r="A43" s="5">
        <v>42</v>
      </c>
      <c r="B43" s="5" t="s">
        <v>1439</v>
      </c>
      <c r="C43" s="5" t="s">
        <v>169</v>
      </c>
      <c r="D43" s="5" t="s">
        <v>1616</v>
      </c>
      <c r="E43" s="5" t="s">
        <v>1617</v>
      </c>
      <c r="F43" s="5" t="s">
        <v>1618</v>
      </c>
      <c r="G43" s="5" t="s">
        <v>1619</v>
      </c>
      <c r="H43" s="5" t="s">
        <v>1620</v>
      </c>
      <c r="J43" s="5" t="s">
        <v>2908</v>
      </c>
    </row>
    <row r="44" spans="1:10">
      <c r="A44" s="5">
        <v>43</v>
      </c>
      <c r="B44" s="5" t="s">
        <v>1439</v>
      </c>
      <c r="C44" s="5" t="s">
        <v>169</v>
      </c>
      <c r="D44" s="5" t="s">
        <v>1621</v>
      </c>
      <c r="E44" s="5" t="s">
        <v>1622</v>
      </c>
      <c r="F44" s="5" t="s">
        <v>1623</v>
      </c>
      <c r="G44" s="5" t="s">
        <v>1624</v>
      </c>
      <c r="H44" s="5" t="s">
        <v>1625</v>
      </c>
      <c r="J44" s="5" t="s">
        <v>2908</v>
      </c>
    </row>
    <row r="45" spans="1:10">
      <c r="A45" s="5">
        <v>44</v>
      </c>
      <c r="B45" s="5" t="s">
        <v>1439</v>
      </c>
      <c r="C45" s="5" t="s">
        <v>169</v>
      </c>
      <c r="D45" s="5" t="s">
        <v>1626</v>
      </c>
      <c r="E45" s="5" t="s">
        <v>1627</v>
      </c>
      <c r="F45" s="5" t="s">
        <v>1628</v>
      </c>
      <c r="G45" s="5" t="s">
        <v>1508</v>
      </c>
      <c r="H45" s="5" t="s">
        <v>1629</v>
      </c>
      <c r="J45" s="5" t="s">
        <v>2908</v>
      </c>
    </row>
    <row r="46" spans="1:10">
      <c r="A46" s="5">
        <v>45</v>
      </c>
      <c r="B46" s="5" t="s">
        <v>1439</v>
      </c>
      <c r="C46" s="5" t="s">
        <v>169</v>
      </c>
      <c r="D46" s="5" t="s">
        <v>1630</v>
      </c>
      <c r="E46" s="5" t="s">
        <v>1631</v>
      </c>
      <c r="F46" s="5" t="s">
        <v>1632</v>
      </c>
      <c r="G46" s="5" t="s">
        <v>1633</v>
      </c>
      <c r="H46" s="5" t="s">
        <v>1634</v>
      </c>
      <c r="J46" s="5" t="s">
        <v>2908</v>
      </c>
    </row>
    <row r="47" spans="1:10">
      <c r="A47" s="5">
        <v>46</v>
      </c>
      <c r="B47" s="5" t="s">
        <v>1439</v>
      </c>
      <c r="C47" s="5" t="s">
        <v>169</v>
      </c>
      <c r="D47" s="5" t="s">
        <v>1635</v>
      </c>
      <c r="E47" s="5" t="s">
        <v>1636</v>
      </c>
      <c r="F47" s="5" t="s">
        <v>1637</v>
      </c>
      <c r="G47" s="5" t="s">
        <v>1638</v>
      </c>
      <c r="H47" s="5" t="s">
        <v>1639</v>
      </c>
      <c r="J47" s="5" t="s">
        <v>2908</v>
      </c>
    </row>
    <row r="48" spans="1:10">
      <c r="A48" s="5">
        <v>47</v>
      </c>
      <c r="B48" s="5" t="s">
        <v>1439</v>
      </c>
      <c r="C48" s="5" t="s">
        <v>169</v>
      </c>
      <c r="D48" s="5" t="s">
        <v>1640</v>
      </c>
      <c r="E48" s="5" t="s">
        <v>1641</v>
      </c>
      <c r="F48" s="5" t="s">
        <v>1642</v>
      </c>
      <c r="G48" s="5" t="s">
        <v>1494</v>
      </c>
      <c r="J48" s="5" t="s">
        <v>2908</v>
      </c>
    </row>
    <row r="49" spans="1:10">
      <c r="A49" s="5">
        <v>48</v>
      </c>
      <c r="B49" s="5" t="s">
        <v>1439</v>
      </c>
      <c r="C49" s="5" t="s">
        <v>169</v>
      </c>
      <c r="D49" s="5" t="s">
        <v>1643</v>
      </c>
      <c r="E49" s="5" t="s">
        <v>1644</v>
      </c>
      <c r="F49" s="5" t="s">
        <v>1645</v>
      </c>
      <c r="G49" s="5" t="s">
        <v>1461</v>
      </c>
      <c r="H49" s="5" t="s">
        <v>1646</v>
      </c>
      <c r="J49" s="5" t="s">
        <v>2908</v>
      </c>
    </row>
    <row r="50" spans="1:10">
      <c r="A50" s="5">
        <v>49</v>
      </c>
      <c r="B50" s="5" t="s">
        <v>1439</v>
      </c>
      <c r="C50" s="5" t="s">
        <v>169</v>
      </c>
      <c r="D50" s="5" t="s">
        <v>1647</v>
      </c>
      <c r="E50" s="5" t="s">
        <v>1648</v>
      </c>
      <c r="F50" s="5" t="s">
        <v>1649</v>
      </c>
      <c r="G50" s="5" t="s">
        <v>1650</v>
      </c>
      <c r="H50" s="5" t="s">
        <v>1651</v>
      </c>
      <c r="J50" s="5" t="s">
        <v>2908</v>
      </c>
    </row>
    <row r="51" spans="1:10">
      <c r="A51" s="5">
        <v>50</v>
      </c>
      <c r="B51" s="5" t="s">
        <v>1439</v>
      </c>
      <c r="C51" s="5" t="s">
        <v>169</v>
      </c>
      <c r="D51" s="5" t="s">
        <v>1652</v>
      </c>
      <c r="E51" s="5" t="s">
        <v>1653</v>
      </c>
      <c r="F51" s="5" t="s">
        <v>1654</v>
      </c>
      <c r="G51" s="5" t="s">
        <v>1655</v>
      </c>
      <c r="H51" s="5" t="s">
        <v>1656</v>
      </c>
      <c r="J51" s="5" t="s">
        <v>2908</v>
      </c>
    </row>
    <row r="52" spans="1:10">
      <c r="A52" s="5">
        <v>51</v>
      </c>
      <c r="B52" s="5" t="s">
        <v>1439</v>
      </c>
      <c r="C52" s="5" t="s">
        <v>169</v>
      </c>
      <c r="D52" s="5" t="s">
        <v>1657</v>
      </c>
      <c r="E52" s="5" t="s">
        <v>1658</v>
      </c>
      <c r="F52" s="5" t="s">
        <v>1659</v>
      </c>
      <c r="G52" s="5" t="s">
        <v>1660</v>
      </c>
      <c r="H52" s="5" t="s">
        <v>1661</v>
      </c>
      <c r="J52" s="5" t="s">
        <v>2908</v>
      </c>
    </row>
    <row r="53" spans="1:10">
      <c r="A53" s="5">
        <v>52</v>
      </c>
      <c r="B53" s="5" t="s">
        <v>1439</v>
      </c>
      <c r="C53" s="5" t="s">
        <v>169</v>
      </c>
      <c r="D53" s="5" t="s">
        <v>2946</v>
      </c>
      <c r="E53" s="5" t="s">
        <v>2947</v>
      </c>
      <c r="F53" s="5" t="s">
        <v>2948</v>
      </c>
      <c r="G53" s="5" t="s">
        <v>1665</v>
      </c>
      <c r="J53" s="5" t="s">
        <v>2908</v>
      </c>
    </row>
    <row r="54" spans="1:10">
      <c r="A54" s="5">
        <v>53</v>
      </c>
      <c r="B54" s="5" t="s">
        <v>1439</v>
      </c>
      <c r="C54" s="5" t="s">
        <v>169</v>
      </c>
      <c r="D54" s="5" t="s">
        <v>1662</v>
      </c>
      <c r="E54" s="5" t="s">
        <v>1663</v>
      </c>
      <c r="F54" s="5" t="s">
        <v>1664</v>
      </c>
      <c r="G54" s="5" t="s">
        <v>1665</v>
      </c>
      <c r="J54" s="5" t="s">
        <v>2908</v>
      </c>
    </row>
    <row r="55" spans="1:10">
      <c r="A55" s="5">
        <v>54</v>
      </c>
      <c r="B55" s="5" t="s">
        <v>1439</v>
      </c>
      <c r="C55" s="5" t="s">
        <v>169</v>
      </c>
      <c r="D55" s="5" t="s">
        <v>1666</v>
      </c>
      <c r="E55" s="5" t="s">
        <v>1667</v>
      </c>
      <c r="F55" s="5" t="s">
        <v>1668</v>
      </c>
      <c r="G55" s="5" t="s">
        <v>1586</v>
      </c>
      <c r="J55" s="5" t="s">
        <v>2908</v>
      </c>
    </row>
    <row r="56" spans="1:10">
      <c r="A56" s="5">
        <v>55</v>
      </c>
      <c r="B56" s="5" t="s">
        <v>1439</v>
      </c>
      <c r="C56" s="5" t="s">
        <v>169</v>
      </c>
      <c r="E56" s="5" t="s">
        <v>2949</v>
      </c>
      <c r="F56" s="5" t="s">
        <v>2950</v>
      </c>
      <c r="G56" s="5" t="s">
        <v>1452</v>
      </c>
      <c r="J56" s="5" t="s">
        <v>2908</v>
      </c>
    </row>
    <row r="57" spans="1:10">
      <c r="A57" s="5">
        <v>56</v>
      </c>
      <c r="B57" s="5" t="s">
        <v>1439</v>
      </c>
      <c r="C57" s="5" t="s">
        <v>169</v>
      </c>
      <c r="D57" s="5" t="s">
        <v>1669</v>
      </c>
      <c r="E57" s="5" t="s">
        <v>1670</v>
      </c>
      <c r="F57" s="5" t="s">
        <v>1671</v>
      </c>
      <c r="G57" s="5" t="s">
        <v>1672</v>
      </c>
      <c r="H57" s="5" t="s">
        <v>1673</v>
      </c>
      <c r="J57" s="5" t="s">
        <v>2908</v>
      </c>
    </row>
    <row r="58" spans="1:10">
      <c r="A58" s="5">
        <v>57</v>
      </c>
      <c r="B58" s="5" t="s">
        <v>1439</v>
      </c>
      <c r="C58" s="5" t="s">
        <v>169</v>
      </c>
      <c r="D58" s="5" t="s">
        <v>1674</v>
      </c>
      <c r="E58" s="5" t="s">
        <v>1675</v>
      </c>
      <c r="F58" s="5" t="s">
        <v>1676</v>
      </c>
      <c r="G58" s="5" t="s">
        <v>1682</v>
      </c>
      <c r="H58" s="5" t="s">
        <v>1678</v>
      </c>
      <c r="J58" s="5" t="s">
        <v>2908</v>
      </c>
    </row>
    <row r="59" spans="1:10">
      <c r="A59" s="5">
        <v>58</v>
      </c>
      <c r="B59" s="5" t="s">
        <v>1439</v>
      </c>
      <c r="C59" s="5" t="s">
        <v>169</v>
      </c>
      <c r="D59" s="5" t="s">
        <v>1679</v>
      </c>
      <c r="E59" s="5" t="s">
        <v>1680</v>
      </c>
      <c r="F59" s="5" t="s">
        <v>1681</v>
      </c>
      <c r="G59" s="5" t="s">
        <v>1682</v>
      </c>
      <c r="H59" s="5" t="s">
        <v>1683</v>
      </c>
      <c r="J59" s="5" t="s">
        <v>2908</v>
      </c>
    </row>
    <row r="60" spans="1:10">
      <c r="A60" s="5">
        <v>59</v>
      </c>
      <c r="B60" s="5" t="s">
        <v>1439</v>
      </c>
      <c r="C60" s="5" t="s">
        <v>169</v>
      </c>
      <c r="D60" s="5" t="s">
        <v>1684</v>
      </c>
      <c r="E60" s="5" t="s">
        <v>1685</v>
      </c>
      <c r="F60" s="5" t="s">
        <v>1686</v>
      </c>
      <c r="G60" s="5" t="s">
        <v>1687</v>
      </c>
      <c r="J60" s="5" t="s">
        <v>2908</v>
      </c>
    </row>
    <row r="61" spans="1:10">
      <c r="A61" s="5">
        <v>60</v>
      </c>
      <c r="B61" s="5" t="s">
        <v>1439</v>
      </c>
      <c r="C61" s="5" t="s">
        <v>169</v>
      </c>
      <c r="D61" s="5" t="s">
        <v>1688</v>
      </c>
      <c r="E61" s="5" t="s">
        <v>1689</v>
      </c>
      <c r="F61" s="5" t="s">
        <v>1690</v>
      </c>
      <c r="G61" s="5" t="s">
        <v>1687</v>
      </c>
      <c r="H61" s="5" t="s">
        <v>1691</v>
      </c>
      <c r="J61" s="5" t="s">
        <v>2908</v>
      </c>
    </row>
    <row r="62" spans="1:10">
      <c r="A62" s="5">
        <v>61</v>
      </c>
      <c r="B62" s="5" t="s">
        <v>1439</v>
      </c>
      <c r="C62" s="5" t="s">
        <v>169</v>
      </c>
      <c r="D62" s="5" t="s">
        <v>1692</v>
      </c>
      <c r="E62" s="5" t="s">
        <v>1693</v>
      </c>
      <c r="F62" s="5" t="s">
        <v>1694</v>
      </c>
      <c r="G62" s="5" t="s">
        <v>1695</v>
      </c>
      <c r="H62" s="5" t="s">
        <v>1696</v>
      </c>
      <c r="J62" s="5" t="s">
        <v>2908</v>
      </c>
    </row>
    <row r="63" spans="1:10">
      <c r="A63" s="5">
        <v>62</v>
      </c>
      <c r="B63" s="5" t="s">
        <v>1439</v>
      </c>
      <c r="C63" s="5" t="s">
        <v>169</v>
      </c>
      <c r="D63" s="5" t="s">
        <v>1697</v>
      </c>
      <c r="E63" s="5" t="s">
        <v>1698</v>
      </c>
      <c r="F63" s="5" t="s">
        <v>1699</v>
      </c>
      <c r="G63" s="5" t="s">
        <v>1700</v>
      </c>
      <c r="H63" s="5" t="s">
        <v>1701</v>
      </c>
      <c r="J63" s="5" t="s">
        <v>2908</v>
      </c>
    </row>
    <row r="64" spans="1:10">
      <c r="A64" s="5">
        <v>63</v>
      </c>
      <c r="B64" s="5" t="s">
        <v>1439</v>
      </c>
      <c r="C64" s="5" t="s">
        <v>169</v>
      </c>
      <c r="D64" s="5" t="s">
        <v>1702</v>
      </c>
      <c r="E64" s="5" t="s">
        <v>1703</v>
      </c>
      <c r="F64" s="5" t="s">
        <v>1704</v>
      </c>
      <c r="G64" s="5" t="s">
        <v>1700</v>
      </c>
      <c r="H64" s="5" t="s">
        <v>1705</v>
      </c>
      <c r="J64" s="5" t="s">
        <v>2908</v>
      </c>
    </row>
    <row r="65" spans="1:10">
      <c r="A65" s="5">
        <v>64</v>
      </c>
      <c r="B65" s="5" t="s">
        <v>1439</v>
      </c>
      <c r="C65" s="5" t="s">
        <v>169</v>
      </c>
      <c r="D65" s="5" t="s">
        <v>1706</v>
      </c>
      <c r="E65" s="5" t="s">
        <v>1707</v>
      </c>
      <c r="F65" s="5" t="s">
        <v>1708</v>
      </c>
      <c r="G65" s="5" t="s">
        <v>1700</v>
      </c>
      <c r="H65" s="5" t="s">
        <v>1709</v>
      </c>
      <c r="J65" s="5" t="s">
        <v>2908</v>
      </c>
    </row>
    <row r="66" spans="1:10">
      <c r="A66" s="5">
        <v>65</v>
      </c>
      <c r="B66" s="5" t="s">
        <v>1439</v>
      </c>
      <c r="C66" s="5" t="s">
        <v>169</v>
      </c>
      <c r="D66" s="5" t="s">
        <v>1710</v>
      </c>
      <c r="E66" s="5" t="s">
        <v>1711</v>
      </c>
      <c r="F66" s="5" t="s">
        <v>1712</v>
      </c>
      <c r="G66" s="5" t="s">
        <v>1700</v>
      </c>
      <c r="H66" s="5" t="s">
        <v>1713</v>
      </c>
      <c r="J66" s="5" t="s">
        <v>2908</v>
      </c>
    </row>
    <row r="67" spans="1:10">
      <c r="A67" s="5">
        <v>66</v>
      </c>
      <c r="B67" s="5" t="s">
        <v>1439</v>
      </c>
      <c r="C67" s="5" t="s">
        <v>169</v>
      </c>
      <c r="D67" s="5" t="s">
        <v>1714</v>
      </c>
      <c r="E67" s="5" t="s">
        <v>1715</v>
      </c>
      <c r="F67" s="5" t="s">
        <v>1716</v>
      </c>
      <c r="G67" s="5" t="s">
        <v>1700</v>
      </c>
      <c r="H67" s="5" t="s">
        <v>1683</v>
      </c>
      <c r="J67" s="5" t="s">
        <v>2908</v>
      </c>
    </row>
    <row r="68" spans="1:10">
      <c r="A68" s="5">
        <v>67</v>
      </c>
      <c r="B68" s="5" t="s">
        <v>1439</v>
      </c>
      <c r="C68" s="5" t="s">
        <v>169</v>
      </c>
      <c r="D68" s="5" t="s">
        <v>1717</v>
      </c>
      <c r="E68" s="5" t="s">
        <v>1718</v>
      </c>
      <c r="F68" s="5" t="s">
        <v>1719</v>
      </c>
      <c r="G68" s="5" t="s">
        <v>1700</v>
      </c>
      <c r="J68" s="5" t="s">
        <v>2908</v>
      </c>
    </row>
    <row r="69" spans="1:10">
      <c r="A69" s="5">
        <v>68</v>
      </c>
      <c r="B69" s="5" t="s">
        <v>1439</v>
      </c>
      <c r="C69" s="5" t="s">
        <v>169</v>
      </c>
      <c r="D69" s="5" t="s">
        <v>1720</v>
      </c>
      <c r="E69" s="5" t="s">
        <v>1721</v>
      </c>
      <c r="F69" s="5" t="s">
        <v>1722</v>
      </c>
      <c r="G69" s="5" t="s">
        <v>1700</v>
      </c>
      <c r="H69" s="5" t="s">
        <v>1723</v>
      </c>
      <c r="J69" s="5" t="s">
        <v>2908</v>
      </c>
    </row>
    <row r="70" spans="1:10">
      <c r="A70" s="5">
        <v>69</v>
      </c>
      <c r="B70" s="5" t="s">
        <v>1439</v>
      </c>
      <c r="C70" s="5" t="s">
        <v>169</v>
      </c>
      <c r="D70" s="5" t="s">
        <v>1724</v>
      </c>
      <c r="E70" s="5" t="s">
        <v>1725</v>
      </c>
      <c r="F70" s="5" t="s">
        <v>1726</v>
      </c>
      <c r="G70" s="5" t="s">
        <v>1727</v>
      </c>
      <c r="H70" s="5" t="s">
        <v>1728</v>
      </c>
      <c r="J70" s="5" t="s">
        <v>2908</v>
      </c>
    </row>
    <row r="71" spans="1:10">
      <c r="A71" s="5">
        <v>70</v>
      </c>
      <c r="B71" s="5" t="s">
        <v>1439</v>
      </c>
      <c r="C71" s="5" t="s">
        <v>169</v>
      </c>
      <c r="D71" s="5" t="s">
        <v>1729</v>
      </c>
      <c r="E71" s="5" t="s">
        <v>1730</v>
      </c>
      <c r="F71" s="5" t="s">
        <v>1731</v>
      </c>
      <c r="G71" s="5" t="s">
        <v>1732</v>
      </c>
      <c r="J71" s="5" t="s">
        <v>2908</v>
      </c>
    </row>
    <row r="72" spans="1:10">
      <c r="A72" s="5">
        <v>71</v>
      </c>
      <c r="B72" s="5" t="s">
        <v>1439</v>
      </c>
      <c r="C72" s="5" t="s">
        <v>169</v>
      </c>
      <c r="D72" s="5" t="s">
        <v>1733</v>
      </c>
      <c r="E72" s="5" t="s">
        <v>1734</v>
      </c>
      <c r="F72" s="5" t="s">
        <v>1735</v>
      </c>
      <c r="G72" s="5" t="s">
        <v>1736</v>
      </c>
      <c r="H72" s="5" t="s">
        <v>1737</v>
      </c>
      <c r="J72" s="5" t="s">
        <v>2908</v>
      </c>
    </row>
    <row r="73" spans="1:10">
      <c r="A73" s="5">
        <v>72</v>
      </c>
      <c r="B73" s="5" t="s">
        <v>1439</v>
      </c>
      <c r="C73" s="5" t="s">
        <v>169</v>
      </c>
      <c r="D73" s="5" t="s">
        <v>1738</v>
      </c>
      <c r="E73" s="5" t="s">
        <v>1739</v>
      </c>
      <c r="F73" s="5" t="s">
        <v>1740</v>
      </c>
      <c r="G73" s="5" t="s">
        <v>1586</v>
      </c>
      <c r="H73" s="5" t="s">
        <v>1741</v>
      </c>
      <c r="J73" s="5" t="s">
        <v>2908</v>
      </c>
    </row>
    <row r="74" spans="1:10">
      <c r="A74" s="5">
        <v>73</v>
      </c>
      <c r="B74" s="5" t="s">
        <v>1439</v>
      </c>
      <c r="C74" s="5" t="s">
        <v>169</v>
      </c>
      <c r="D74" s="5" t="s">
        <v>1742</v>
      </c>
      <c r="E74" s="5" t="s">
        <v>1743</v>
      </c>
      <c r="F74" s="5" t="s">
        <v>1744</v>
      </c>
      <c r="G74" s="5" t="s">
        <v>1736</v>
      </c>
      <c r="H74" s="5" t="s">
        <v>1745</v>
      </c>
      <c r="J74" s="5" t="s">
        <v>2908</v>
      </c>
    </row>
    <row r="75" spans="1:10">
      <c r="A75" s="5">
        <v>74</v>
      </c>
      <c r="B75" s="5" t="s">
        <v>1439</v>
      </c>
      <c r="C75" s="5" t="s">
        <v>169</v>
      </c>
      <c r="D75" s="5" t="s">
        <v>1746</v>
      </c>
      <c r="E75" s="5" t="s">
        <v>1747</v>
      </c>
      <c r="F75" s="5" t="s">
        <v>1748</v>
      </c>
      <c r="G75" s="5" t="s">
        <v>1687</v>
      </c>
      <c r="H75" s="5" t="s">
        <v>1749</v>
      </c>
      <c r="I75" s="5" t="s">
        <v>2951</v>
      </c>
      <c r="J75" s="5" t="s">
        <v>2908</v>
      </c>
    </row>
    <row r="76" spans="1:10">
      <c r="A76" s="5">
        <v>75</v>
      </c>
      <c r="B76" s="5" t="s">
        <v>1439</v>
      </c>
      <c r="C76" s="5" t="s">
        <v>169</v>
      </c>
      <c r="D76" s="5" t="s">
        <v>1750</v>
      </c>
      <c r="E76" s="5" t="s">
        <v>1751</v>
      </c>
      <c r="F76" s="5" t="s">
        <v>1752</v>
      </c>
      <c r="G76" s="5" t="s">
        <v>1586</v>
      </c>
      <c r="H76" s="5" t="s">
        <v>1753</v>
      </c>
      <c r="J76" s="5" t="s">
        <v>2908</v>
      </c>
    </row>
    <row r="77" spans="1:10">
      <c r="A77" s="5">
        <v>76</v>
      </c>
      <c r="B77" s="5" t="s">
        <v>1439</v>
      </c>
      <c r="C77" s="5" t="s">
        <v>169</v>
      </c>
      <c r="D77" s="5" t="s">
        <v>1754</v>
      </c>
      <c r="E77" s="5" t="s">
        <v>2952</v>
      </c>
      <c r="F77" s="5" t="s">
        <v>1755</v>
      </c>
      <c r="G77" s="5" t="s">
        <v>1568</v>
      </c>
      <c r="H77" s="5" t="s">
        <v>1756</v>
      </c>
      <c r="J77" s="5" t="s">
        <v>2908</v>
      </c>
    </row>
    <row r="78" spans="1:10">
      <c r="A78" s="5">
        <v>77</v>
      </c>
      <c r="B78" s="5" t="s">
        <v>1439</v>
      </c>
      <c r="C78" s="5" t="s">
        <v>169</v>
      </c>
      <c r="D78" s="5" t="s">
        <v>1757</v>
      </c>
      <c r="E78" s="5" t="s">
        <v>1758</v>
      </c>
      <c r="F78" s="5" t="s">
        <v>1759</v>
      </c>
      <c r="G78" s="5" t="s">
        <v>1760</v>
      </c>
      <c r="H78" s="5" t="s">
        <v>1683</v>
      </c>
      <c r="I78" s="5" t="s">
        <v>2953</v>
      </c>
      <c r="J78" s="5" t="s">
        <v>2908</v>
      </c>
    </row>
    <row r="79" spans="1:10">
      <c r="A79" s="5">
        <v>78</v>
      </c>
      <c r="B79" s="5" t="s">
        <v>1439</v>
      </c>
      <c r="C79" s="5" t="s">
        <v>169</v>
      </c>
      <c r="D79" s="5" t="s">
        <v>1761</v>
      </c>
      <c r="E79" s="5" t="s">
        <v>1762</v>
      </c>
      <c r="F79" s="5" t="s">
        <v>1763</v>
      </c>
      <c r="G79" s="5" t="s">
        <v>1537</v>
      </c>
      <c r="H79" s="5" t="s">
        <v>1764</v>
      </c>
      <c r="J79" s="5" t="s">
        <v>2908</v>
      </c>
    </row>
    <row r="80" spans="1:10">
      <c r="A80" s="5">
        <v>79</v>
      </c>
      <c r="B80" s="5" t="s">
        <v>1439</v>
      </c>
      <c r="C80" s="5" t="s">
        <v>169</v>
      </c>
      <c r="D80" s="5" t="s">
        <v>1765</v>
      </c>
      <c r="E80" s="5" t="s">
        <v>1766</v>
      </c>
      <c r="F80" s="5" t="s">
        <v>1767</v>
      </c>
      <c r="G80" s="5" t="s">
        <v>1682</v>
      </c>
      <c r="J80" s="5" t="s">
        <v>2908</v>
      </c>
    </row>
    <row r="81" spans="1:10">
      <c r="A81" s="5">
        <v>80</v>
      </c>
      <c r="B81" s="5" t="s">
        <v>1439</v>
      </c>
      <c r="C81" s="5" t="s">
        <v>169</v>
      </c>
      <c r="D81" s="5" t="s">
        <v>1768</v>
      </c>
      <c r="E81" s="5" t="s">
        <v>1769</v>
      </c>
      <c r="F81" s="5" t="s">
        <v>1770</v>
      </c>
      <c r="G81" s="5" t="s">
        <v>1456</v>
      </c>
      <c r="H81" s="5" t="s">
        <v>1771</v>
      </c>
      <c r="J81" s="5" t="s">
        <v>2908</v>
      </c>
    </row>
    <row r="82" spans="1:10">
      <c r="A82" s="5">
        <v>81</v>
      </c>
      <c r="B82" s="5" t="s">
        <v>1439</v>
      </c>
      <c r="C82" s="5" t="s">
        <v>169</v>
      </c>
      <c r="D82" s="5" t="s">
        <v>1772</v>
      </c>
      <c r="E82" s="5" t="s">
        <v>1773</v>
      </c>
      <c r="F82" s="5" t="s">
        <v>1774</v>
      </c>
      <c r="G82" s="5" t="s">
        <v>1775</v>
      </c>
      <c r="H82" s="5" t="s">
        <v>1776</v>
      </c>
      <c r="I82" s="5" t="s">
        <v>2954</v>
      </c>
      <c r="J82" s="5" t="s">
        <v>2908</v>
      </c>
    </row>
    <row r="83" spans="1:10">
      <c r="A83" s="5">
        <v>82</v>
      </c>
      <c r="B83" s="5" t="s">
        <v>1439</v>
      </c>
      <c r="C83" s="5" t="s">
        <v>169</v>
      </c>
      <c r="D83" s="5" t="s">
        <v>1777</v>
      </c>
      <c r="E83" s="5" t="s">
        <v>1778</v>
      </c>
      <c r="F83" s="5" t="s">
        <v>1779</v>
      </c>
      <c r="G83" s="5" t="s">
        <v>1780</v>
      </c>
      <c r="H83" s="5" t="s">
        <v>1781</v>
      </c>
      <c r="J83" s="5" t="s">
        <v>2908</v>
      </c>
    </row>
    <row r="84" spans="1:10">
      <c r="A84" s="5">
        <v>83</v>
      </c>
      <c r="B84" s="5" t="s">
        <v>1439</v>
      </c>
      <c r="C84" s="5" t="s">
        <v>169</v>
      </c>
      <c r="D84" s="5" t="s">
        <v>1782</v>
      </c>
      <c r="E84" s="5" t="s">
        <v>1783</v>
      </c>
      <c r="F84" s="5" t="s">
        <v>1784</v>
      </c>
      <c r="G84" s="5" t="s">
        <v>1785</v>
      </c>
      <c r="H84" s="5" t="s">
        <v>1786</v>
      </c>
      <c r="J84" s="5" t="s">
        <v>2908</v>
      </c>
    </row>
    <row r="85" spans="1:10">
      <c r="A85" s="5">
        <v>84</v>
      </c>
      <c r="B85" s="5" t="s">
        <v>1439</v>
      </c>
      <c r="C85" s="5" t="s">
        <v>169</v>
      </c>
      <c r="D85" s="5" t="s">
        <v>1787</v>
      </c>
      <c r="E85" s="5" t="s">
        <v>1788</v>
      </c>
      <c r="F85" s="5" t="s">
        <v>1789</v>
      </c>
      <c r="G85" s="5" t="s">
        <v>1568</v>
      </c>
      <c r="H85" s="5" t="s">
        <v>1790</v>
      </c>
      <c r="J85" s="5" t="s">
        <v>2908</v>
      </c>
    </row>
    <row r="86" spans="1:10">
      <c r="A86" s="5">
        <v>85</v>
      </c>
      <c r="B86" s="5" t="s">
        <v>1439</v>
      </c>
      <c r="C86" s="5" t="s">
        <v>169</v>
      </c>
      <c r="D86" s="5" t="s">
        <v>1791</v>
      </c>
      <c r="E86" s="5" t="s">
        <v>1792</v>
      </c>
      <c r="F86" s="5" t="s">
        <v>1763</v>
      </c>
      <c r="G86" s="5" t="s">
        <v>1650</v>
      </c>
      <c r="J86" s="5" t="s">
        <v>2908</v>
      </c>
    </row>
    <row r="87" spans="1:10">
      <c r="A87" s="5">
        <v>86</v>
      </c>
      <c r="B87" s="5" t="s">
        <v>1439</v>
      </c>
      <c r="C87" s="5" t="s">
        <v>169</v>
      </c>
      <c r="D87" s="5" t="s">
        <v>1793</v>
      </c>
      <c r="E87" s="5" t="s">
        <v>1794</v>
      </c>
      <c r="F87" s="5" t="s">
        <v>1795</v>
      </c>
      <c r="G87" s="5" t="s">
        <v>1478</v>
      </c>
      <c r="J87" s="5" t="s">
        <v>2908</v>
      </c>
    </row>
    <row r="88" spans="1:10">
      <c r="A88" s="5">
        <v>87</v>
      </c>
      <c r="B88" s="5" t="s">
        <v>1439</v>
      </c>
      <c r="C88" s="5" t="s">
        <v>169</v>
      </c>
      <c r="D88" s="5" t="s">
        <v>1796</v>
      </c>
      <c r="E88" s="5" t="s">
        <v>1797</v>
      </c>
      <c r="F88" s="5" t="s">
        <v>1798</v>
      </c>
      <c r="G88" s="5" t="s">
        <v>1568</v>
      </c>
      <c r="H88" s="5" t="s">
        <v>1799</v>
      </c>
      <c r="J88" s="5" t="s">
        <v>2908</v>
      </c>
    </row>
    <row r="89" spans="1:10">
      <c r="A89" s="5">
        <v>88</v>
      </c>
      <c r="B89" s="5" t="s">
        <v>1439</v>
      </c>
      <c r="C89" s="5" t="s">
        <v>169</v>
      </c>
      <c r="D89" s="5" t="s">
        <v>1800</v>
      </c>
      <c r="E89" s="5" t="s">
        <v>1801</v>
      </c>
      <c r="F89" s="5" t="s">
        <v>1802</v>
      </c>
      <c r="G89" s="5" t="s">
        <v>1456</v>
      </c>
      <c r="J89" s="5" t="s">
        <v>2908</v>
      </c>
    </row>
    <row r="90" spans="1:10">
      <c r="A90" s="5">
        <v>89</v>
      </c>
      <c r="B90" s="5" t="s">
        <v>1439</v>
      </c>
      <c r="C90" s="5" t="s">
        <v>169</v>
      </c>
      <c r="D90" s="5" t="s">
        <v>1803</v>
      </c>
      <c r="E90" s="5" t="s">
        <v>1804</v>
      </c>
      <c r="F90" s="5" t="s">
        <v>1805</v>
      </c>
      <c r="G90" s="5" t="s">
        <v>1447</v>
      </c>
      <c r="H90" s="5" t="s">
        <v>1806</v>
      </c>
      <c r="J90" s="5" t="s">
        <v>2908</v>
      </c>
    </row>
    <row r="91" spans="1:10">
      <c r="A91" s="5">
        <v>90</v>
      </c>
      <c r="B91" s="5" t="s">
        <v>1439</v>
      </c>
      <c r="C91" s="5" t="s">
        <v>169</v>
      </c>
      <c r="D91" s="5" t="s">
        <v>1807</v>
      </c>
      <c r="E91" s="5" t="s">
        <v>1808</v>
      </c>
      <c r="F91" s="5" t="s">
        <v>1809</v>
      </c>
      <c r="G91" s="5" t="s">
        <v>1700</v>
      </c>
      <c r="H91" s="5" t="s">
        <v>1810</v>
      </c>
      <c r="J91" s="5" t="s">
        <v>2908</v>
      </c>
    </row>
    <row r="92" spans="1:10">
      <c r="A92" s="5">
        <v>91</v>
      </c>
      <c r="B92" s="5" t="s">
        <v>1439</v>
      </c>
      <c r="C92" s="5" t="s">
        <v>169</v>
      </c>
      <c r="D92" s="5" t="s">
        <v>1811</v>
      </c>
      <c r="E92" s="5" t="s">
        <v>1812</v>
      </c>
      <c r="F92" s="5" t="s">
        <v>1813</v>
      </c>
      <c r="G92" s="5" t="s">
        <v>1557</v>
      </c>
      <c r="H92" s="5" t="s">
        <v>1814</v>
      </c>
      <c r="J92" s="5" t="s">
        <v>2908</v>
      </c>
    </row>
    <row r="93" spans="1:10">
      <c r="A93" s="5">
        <v>92</v>
      </c>
      <c r="B93" s="5" t="s">
        <v>1439</v>
      </c>
      <c r="C93" s="5" t="s">
        <v>169</v>
      </c>
      <c r="D93" s="5" t="s">
        <v>1815</v>
      </c>
      <c r="E93" s="5" t="s">
        <v>1816</v>
      </c>
      <c r="F93" s="5" t="s">
        <v>1817</v>
      </c>
      <c r="G93" s="5" t="s">
        <v>1456</v>
      </c>
      <c r="H93" s="5" t="s">
        <v>1818</v>
      </c>
      <c r="J93" s="5" t="s">
        <v>2908</v>
      </c>
    </row>
    <row r="94" spans="1:10">
      <c r="A94" s="5">
        <v>93</v>
      </c>
      <c r="B94" s="5" t="s">
        <v>1439</v>
      </c>
      <c r="C94" s="5" t="s">
        <v>169</v>
      </c>
      <c r="D94" s="5" t="s">
        <v>1819</v>
      </c>
      <c r="E94" s="5" t="s">
        <v>1820</v>
      </c>
      <c r="F94" s="5" t="s">
        <v>1821</v>
      </c>
      <c r="G94" s="5" t="s">
        <v>1687</v>
      </c>
      <c r="H94" s="5" t="s">
        <v>1822</v>
      </c>
      <c r="J94" s="5" t="s">
        <v>2908</v>
      </c>
    </row>
    <row r="95" spans="1:10">
      <c r="A95" s="5">
        <v>94</v>
      </c>
      <c r="B95" s="5" t="s">
        <v>1439</v>
      </c>
      <c r="C95" s="5" t="s">
        <v>169</v>
      </c>
      <c r="D95" s="5" t="s">
        <v>1823</v>
      </c>
      <c r="E95" s="5" t="s">
        <v>1824</v>
      </c>
      <c r="F95" s="5" t="s">
        <v>1825</v>
      </c>
      <c r="G95" s="5" t="s">
        <v>1452</v>
      </c>
      <c r="H95" s="5" t="s">
        <v>1826</v>
      </c>
      <c r="J95" s="5" t="s">
        <v>2908</v>
      </c>
    </row>
    <row r="96" spans="1:10">
      <c r="A96" s="5">
        <v>95</v>
      </c>
      <c r="B96" s="5" t="s">
        <v>1439</v>
      </c>
      <c r="C96" s="5" t="s">
        <v>169</v>
      </c>
      <c r="D96" s="5" t="s">
        <v>1827</v>
      </c>
      <c r="E96" s="5" t="s">
        <v>1828</v>
      </c>
      <c r="F96" s="5" t="s">
        <v>1829</v>
      </c>
      <c r="G96" s="5" t="s">
        <v>1465</v>
      </c>
      <c r="H96" s="5" t="s">
        <v>1830</v>
      </c>
      <c r="J96" s="5" t="s">
        <v>2908</v>
      </c>
    </row>
    <row r="97" spans="1:10">
      <c r="A97" s="5">
        <v>96</v>
      </c>
      <c r="B97" s="5" t="s">
        <v>1439</v>
      </c>
      <c r="C97" s="5" t="s">
        <v>169</v>
      </c>
      <c r="D97" s="5" t="s">
        <v>1831</v>
      </c>
      <c r="E97" s="5" t="s">
        <v>1832</v>
      </c>
      <c r="F97" s="5" t="s">
        <v>1833</v>
      </c>
      <c r="G97" s="5" t="s">
        <v>1456</v>
      </c>
      <c r="H97" s="5" t="s">
        <v>1834</v>
      </c>
      <c r="J97" s="5" t="s">
        <v>2908</v>
      </c>
    </row>
    <row r="98" spans="1:10">
      <c r="A98" s="5">
        <v>97</v>
      </c>
      <c r="B98" s="5" t="s">
        <v>1439</v>
      </c>
      <c r="C98" s="5" t="s">
        <v>169</v>
      </c>
      <c r="D98" s="5" t="s">
        <v>1835</v>
      </c>
      <c r="E98" s="5" t="s">
        <v>1836</v>
      </c>
      <c r="F98" s="5" t="s">
        <v>1837</v>
      </c>
      <c r="G98" s="5" t="s">
        <v>1682</v>
      </c>
      <c r="J98" s="5" t="s">
        <v>2908</v>
      </c>
    </row>
    <row r="99" spans="1:10">
      <c r="A99" s="5">
        <v>98</v>
      </c>
      <c r="B99" s="5" t="s">
        <v>1439</v>
      </c>
      <c r="C99" s="5" t="s">
        <v>169</v>
      </c>
      <c r="D99" s="5" t="s">
        <v>2955</v>
      </c>
      <c r="E99" s="5" t="s">
        <v>2956</v>
      </c>
      <c r="F99" s="5" t="s">
        <v>2957</v>
      </c>
      <c r="G99" s="5" t="s">
        <v>1456</v>
      </c>
      <c r="H99" s="5" t="s">
        <v>2958</v>
      </c>
      <c r="J99" s="5" t="s">
        <v>2908</v>
      </c>
    </row>
    <row r="100" spans="1:10">
      <c r="A100" s="5">
        <v>99</v>
      </c>
      <c r="B100" s="5" t="s">
        <v>1439</v>
      </c>
      <c r="C100" s="5" t="s">
        <v>169</v>
      </c>
      <c r="D100" s="5" t="s">
        <v>1838</v>
      </c>
      <c r="E100" s="5" t="s">
        <v>1839</v>
      </c>
      <c r="F100" s="5" t="s">
        <v>1840</v>
      </c>
      <c r="G100" s="5" t="s">
        <v>1557</v>
      </c>
      <c r="H100" s="5" t="s">
        <v>1841</v>
      </c>
      <c r="J100" s="5" t="s">
        <v>2908</v>
      </c>
    </row>
    <row r="101" spans="1:10">
      <c r="A101" s="5">
        <v>100</v>
      </c>
      <c r="B101" s="5" t="s">
        <v>1439</v>
      </c>
      <c r="C101" s="5" t="s">
        <v>169</v>
      </c>
      <c r="D101" s="5" t="s">
        <v>1842</v>
      </c>
      <c r="E101" s="5" t="s">
        <v>1843</v>
      </c>
      <c r="F101" s="5" t="s">
        <v>1844</v>
      </c>
      <c r="G101" s="5" t="s">
        <v>1845</v>
      </c>
      <c r="H101" s="5" t="s">
        <v>1846</v>
      </c>
      <c r="J101" s="5" t="s">
        <v>2908</v>
      </c>
    </row>
    <row r="102" spans="1:10">
      <c r="A102" s="5">
        <v>101</v>
      </c>
      <c r="B102" s="5" t="s">
        <v>1439</v>
      </c>
      <c r="C102" s="5" t="s">
        <v>169</v>
      </c>
      <c r="D102" s="5" t="s">
        <v>1847</v>
      </c>
      <c r="E102" s="5" t="s">
        <v>1848</v>
      </c>
      <c r="F102" s="5" t="s">
        <v>1849</v>
      </c>
      <c r="G102" s="5" t="s">
        <v>1850</v>
      </c>
      <c r="H102" s="5" t="s">
        <v>1851</v>
      </c>
      <c r="J102" s="5" t="s">
        <v>2908</v>
      </c>
    </row>
    <row r="103" spans="1:10">
      <c r="A103" s="5">
        <v>102</v>
      </c>
      <c r="B103" s="5" t="s">
        <v>1439</v>
      </c>
      <c r="C103" s="5" t="s">
        <v>169</v>
      </c>
      <c r="D103" s="5" t="s">
        <v>1852</v>
      </c>
      <c r="E103" s="5" t="s">
        <v>1853</v>
      </c>
      <c r="F103" s="5" t="s">
        <v>1854</v>
      </c>
      <c r="G103" s="5" t="s">
        <v>1461</v>
      </c>
      <c r="J103" s="5" t="s">
        <v>2908</v>
      </c>
    </row>
    <row r="104" spans="1:10">
      <c r="A104" s="5">
        <v>103</v>
      </c>
      <c r="B104" s="5" t="s">
        <v>1439</v>
      </c>
      <c r="C104" s="5" t="s">
        <v>169</v>
      </c>
      <c r="D104" s="5" t="s">
        <v>1855</v>
      </c>
      <c r="E104" s="5" t="s">
        <v>1856</v>
      </c>
      <c r="F104" s="5" t="s">
        <v>1857</v>
      </c>
      <c r="G104" s="5" t="s">
        <v>1557</v>
      </c>
      <c r="J104" s="5" t="s">
        <v>2908</v>
      </c>
    </row>
    <row r="105" spans="1:10">
      <c r="A105" s="5">
        <v>104</v>
      </c>
      <c r="B105" s="5" t="s">
        <v>1439</v>
      </c>
      <c r="C105" s="5" t="s">
        <v>169</v>
      </c>
      <c r="D105" s="5" t="s">
        <v>1858</v>
      </c>
      <c r="E105" s="5" t="s">
        <v>1859</v>
      </c>
      <c r="F105" s="5" t="s">
        <v>1860</v>
      </c>
      <c r="G105" s="5" t="s">
        <v>1456</v>
      </c>
      <c r="H105" s="5" t="s">
        <v>1861</v>
      </c>
      <c r="J105" s="5" t="s">
        <v>2908</v>
      </c>
    </row>
    <row r="106" spans="1:10">
      <c r="A106" s="5">
        <v>105</v>
      </c>
      <c r="B106" s="5" t="s">
        <v>1439</v>
      </c>
      <c r="C106" s="5" t="s">
        <v>169</v>
      </c>
      <c r="D106" s="5" t="s">
        <v>1862</v>
      </c>
      <c r="E106" s="5" t="s">
        <v>1863</v>
      </c>
      <c r="F106" s="5" t="s">
        <v>1864</v>
      </c>
      <c r="G106" s="5" t="s">
        <v>1586</v>
      </c>
      <c r="H106" s="5" t="s">
        <v>1865</v>
      </c>
      <c r="J106" s="5" t="s">
        <v>2908</v>
      </c>
    </row>
    <row r="107" spans="1:10">
      <c r="A107" s="5">
        <v>106</v>
      </c>
      <c r="B107" s="5" t="s">
        <v>1439</v>
      </c>
      <c r="C107" s="5" t="s">
        <v>169</v>
      </c>
      <c r="D107" s="5" t="s">
        <v>1866</v>
      </c>
      <c r="E107" s="5" t="s">
        <v>1867</v>
      </c>
      <c r="F107" s="5" t="s">
        <v>1868</v>
      </c>
      <c r="G107" s="5" t="s">
        <v>1557</v>
      </c>
      <c r="J107" s="5" t="s">
        <v>2908</v>
      </c>
    </row>
    <row r="108" spans="1:10">
      <c r="A108" s="5">
        <v>107</v>
      </c>
      <c r="B108" s="5" t="s">
        <v>1439</v>
      </c>
      <c r="C108" s="5" t="s">
        <v>169</v>
      </c>
      <c r="D108" s="5" t="s">
        <v>1869</v>
      </c>
      <c r="E108" s="5" t="s">
        <v>1870</v>
      </c>
      <c r="F108" s="5" t="s">
        <v>1871</v>
      </c>
      <c r="G108" s="5" t="s">
        <v>1461</v>
      </c>
      <c r="H108" s="5" t="s">
        <v>1872</v>
      </c>
      <c r="J108" s="5" t="s">
        <v>2908</v>
      </c>
    </row>
    <row r="109" spans="1:10">
      <c r="A109" s="5">
        <v>108</v>
      </c>
      <c r="B109" s="5" t="s">
        <v>1439</v>
      </c>
      <c r="C109" s="5" t="s">
        <v>169</v>
      </c>
      <c r="D109" s="5" t="s">
        <v>1873</v>
      </c>
      <c r="E109" s="5" t="s">
        <v>1874</v>
      </c>
      <c r="F109" s="5" t="s">
        <v>1875</v>
      </c>
      <c r="G109" s="5" t="s">
        <v>1470</v>
      </c>
      <c r="H109" s="5" t="s">
        <v>1876</v>
      </c>
      <c r="J109" s="5" t="s">
        <v>2908</v>
      </c>
    </row>
    <row r="110" spans="1:10">
      <c r="A110" s="5">
        <v>109</v>
      </c>
      <c r="B110" s="5" t="s">
        <v>1439</v>
      </c>
      <c r="C110" s="5" t="s">
        <v>169</v>
      </c>
      <c r="D110" s="5" t="s">
        <v>1877</v>
      </c>
      <c r="E110" s="5" t="s">
        <v>1878</v>
      </c>
      <c r="F110" s="5" t="s">
        <v>1879</v>
      </c>
      <c r="G110" s="5" t="s">
        <v>1568</v>
      </c>
      <c r="H110" s="5" t="s">
        <v>1880</v>
      </c>
      <c r="J110" s="5" t="s">
        <v>2908</v>
      </c>
    </row>
    <row r="111" spans="1:10">
      <c r="A111" s="5">
        <v>110</v>
      </c>
      <c r="B111" s="5" t="s">
        <v>1439</v>
      </c>
      <c r="C111" s="5" t="s">
        <v>169</v>
      </c>
      <c r="D111" s="5" t="s">
        <v>1881</v>
      </c>
      <c r="E111" s="5" t="s">
        <v>1882</v>
      </c>
      <c r="F111" s="5" t="s">
        <v>1883</v>
      </c>
      <c r="G111" s="5" t="s">
        <v>1465</v>
      </c>
      <c r="H111" s="5" t="s">
        <v>1884</v>
      </c>
      <c r="J111" s="5" t="s">
        <v>2908</v>
      </c>
    </row>
    <row r="112" spans="1:10">
      <c r="A112" s="5">
        <v>111</v>
      </c>
      <c r="B112" s="5" t="s">
        <v>1439</v>
      </c>
      <c r="C112" s="5" t="s">
        <v>169</v>
      </c>
      <c r="D112" s="5" t="s">
        <v>2959</v>
      </c>
      <c r="E112" s="5" t="s">
        <v>2960</v>
      </c>
      <c r="F112" s="5" t="s">
        <v>2961</v>
      </c>
      <c r="G112" s="5" t="s">
        <v>1557</v>
      </c>
      <c r="H112" s="5" t="s">
        <v>2962</v>
      </c>
      <c r="J112" s="5" t="s">
        <v>2908</v>
      </c>
    </row>
    <row r="113" spans="1:10">
      <c r="A113" s="5">
        <v>112</v>
      </c>
      <c r="B113" s="5" t="s">
        <v>1439</v>
      </c>
      <c r="C113" s="5" t="s">
        <v>169</v>
      </c>
      <c r="D113" s="5" t="s">
        <v>1885</v>
      </c>
      <c r="E113" s="5" t="s">
        <v>1886</v>
      </c>
      <c r="F113" s="5" t="s">
        <v>1887</v>
      </c>
      <c r="G113" s="5" t="s">
        <v>1456</v>
      </c>
      <c r="H113" s="5" t="s">
        <v>1888</v>
      </c>
      <c r="J113" s="5" t="s">
        <v>2908</v>
      </c>
    </row>
    <row r="114" spans="1:10">
      <c r="A114" s="5">
        <v>113</v>
      </c>
      <c r="B114" s="5" t="s">
        <v>1439</v>
      </c>
      <c r="C114" s="5" t="s">
        <v>169</v>
      </c>
      <c r="D114" s="5" t="s">
        <v>1889</v>
      </c>
      <c r="E114" s="5" t="s">
        <v>1890</v>
      </c>
      <c r="F114" s="5" t="s">
        <v>1891</v>
      </c>
      <c r="G114" s="5" t="s">
        <v>1736</v>
      </c>
      <c r="H114" s="5" t="s">
        <v>1892</v>
      </c>
      <c r="J114" s="5" t="s">
        <v>2908</v>
      </c>
    </row>
    <row r="115" spans="1:10">
      <c r="A115" s="5">
        <v>114</v>
      </c>
      <c r="B115" s="5" t="s">
        <v>1439</v>
      </c>
      <c r="C115" s="5" t="s">
        <v>169</v>
      </c>
      <c r="D115" s="5" t="s">
        <v>1893</v>
      </c>
      <c r="E115" s="5" t="s">
        <v>1894</v>
      </c>
      <c r="F115" s="5" t="s">
        <v>1895</v>
      </c>
      <c r="G115" s="5" t="s">
        <v>1456</v>
      </c>
      <c r="H115" s="5" t="s">
        <v>1896</v>
      </c>
      <c r="J115" s="5" t="s">
        <v>2908</v>
      </c>
    </row>
    <row r="116" spans="1:10">
      <c r="A116" s="5">
        <v>115</v>
      </c>
      <c r="B116" s="5" t="s">
        <v>1439</v>
      </c>
      <c r="C116" s="5" t="s">
        <v>169</v>
      </c>
      <c r="D116" s="5" t="s">
        <v>1897</v>
      </c>
      <c r="E116" s="5" t="s">
        <v>1898</v>
      </c>
      <c r="F116" s="5" t="s">
        <v>1899</v>
      </c>
      <c r="G116" s="5" t="s">
        <v>1456</v>
      </c>
      <c r="H116" s="5" t="s">
        <v>1900</v>
      </c>
      <c r="J116" s="5" t="s">
        <v>2908</v>
      </c>
    </row>
    <row r="117" spans="1:10">
      <c r="A117" s="5">
        <v>116</v>
      </c>
      <c r="B117" s="5" t="s">
        <v>1439</v>
      </c>
      <c r="C117" s="5" t="s">
        <v>169</v>
      </c>
      <c r="D117" s="5" t="s">
        <v>1901</v>
      </c>
      <c r="E117" s="5" t="s">
        <v>1902</v>
      </c>
      <c r="F117" s="5" t="s">
        <v>1903</v>
      </c>
      <c r="G117" s="5" t="s">
        <v>1461</v>
      </c>
      <c r="H117" s="5" t="s">
        <v>1904</v>
      </c>
      <c r="J117" s="5" t="s">
        <v>2908</v>
      </c>
    </row>
    <row r="118" spans="1:10">
      <c r="A118" s="5">
        <v>117</v>
      </c>
      <c r="B118" s="5" t="s">
        <v>1439</v>
      </c>
      <c r="C118" s="5" t="s">
        <v>169</v>
      </c>
      <c r="D118" s="5" t="s">
        <v>1905</v>
      </c>
      <c r="E118" s="5" t="s">
        <v>1906</v>
      </c>
      <c r="F118" s="5" t="s">
        <v>1907</v>
      </c>
      <c r="G118" s="5" t="s">
        <v>1614</v>
      </c>
      <c r="H118" s="5" t="s">
        <v>1908</v>
      </c>
      <c r="J118" s="5" t="s">
        <v>2908</v>
      </c>
    </row>
    <row r="119" spans="1:10">
      <c r="A119" s="5">
        <v>118</v>
      </c>
      <c r="B119" s="5" t="s">
        <v>1439</v>
      </c>
      <c r="C119" s="5" t="s">
        <v>169</v>
      </c>
      <c r="D119" s="5" t="s">
        <v>2963</v>
      </c>
      <c r="E119" s="5" t="s">
        <v>2964</v>
      </c>
      <c r="F119" s="5" t="s">
        <v>2965</v>
      </c>
      <c r="G119" s="5" t="s">
        <v>1568</v>
      </c>
      <c r="J119" s="5" t="s">
        <v>2908</v>
      </c>
    </row>
    <row r="120" spans="1:10">
      <c r="A120" s="5">
        <v>119</v>
      </c>
      <c r="B120" s="5" t="s">
        <v>1439</v>
      </c>
      <c r="C120" s="5" t="s">
        <v>169</v>
      </c>
      <c r="D120" s="5" t="s">
        <v>1909</v>
      </c>
      <c r="E120" s="5" t="s">
        <v>1910</v>
      </c>
      <c r="F120" s="5" t="s">
        <v>1911</v>
      </c>
      <c r="G120" s="5" t="s">
        <v>1682</v>
      </c>
      <c r="J120" s="5" t="s">
        <v>2908</v>
      </c>
    </row>
    <row r="121" spans="1:10">
      <c r="A121" s="5">
        <v>120</v>
      </c>
      <c r="B121" s="5" t="s">
        <v>1439</v>
      </c>
      <c r="C121" s="5" t="s">
        <v>169</v>
      </c>
      <c r="D121" s="5" t="s">
        <v>1912</v>
      </c>
      <c r="E121" s="5" t="s">
        <v>1913</v>
      </c>
      <c r="F121" s="5" t="s">
        <v>1914</v>
      </c>
      <c r="G121" s="5" t="s">
        <v>1503</v>
      </c>
      <c r="H121" s="5" t="s">
        <v>1915</v>
      </c>
      <c r="J121" s="5" t="s">
        <v>2908</v>
      </c>
    </row>
    <row r="122" spans="1:10">
      <c r="A122" s="5">
        <v>121</v>
      </c>
      <c r="B122" s="5" t="s">
        <v>1439</v>
      </c>
      <c r="C122" s="5" t="s">
        <v>169</v>
      </c>
      <c r="D122" s="5" t="s">
        <v>1916</v>
      </c>
      <c r="E122" s="5" t="s">
        <v>1917</v>
      </c>
      <c r="F122" s="5" t="s">
        <v>1918</v>
      </c>
      <c r="G122" s="5" t="s">
        <v>1919</v>
      </c>
      <c r="J122" s="5" t="s">
        <v>2908</v>
      </c>
    </row>
    <row r="123" spans="1:10">
      <c r="A123" s="5">
        <v>122</v>
      </c>
      <c r="B123" s="5" t="s">
        <v>1439</v>
      </c>
      <c r="C123" s="5" t="s">
        <v>169</v>
      </c>
      <c r="D123" s="5" t="s">
        <v>1920</v>
      </c>
      <c r="E123" s="5" t="s">
        <v>1921</v>
      </c>
      <c r="F123" s="5" t="s">
        <v>1922</v>
      </c>
      <c r="G123" s="5" t="s">
        <v>1447</v>
      </c>
      <c r="H123" s="5" t="s">
        <v>1923</v>
      </c>
      <c r="J123" s="5" t="s">
        <v>2908</v>
      </c>
    </row>
    <row r="124" spans="1:10">
      <c r="A124" s="5">
        <v>123</v>
      </c>
      <c r="B124" s="5" t="s">
        <v>1439</v>
      </c>
      <c r="C124" s="5" t="s">
        <v>169</v>
      </c>
      <c r="D124" s="5" t="s">
        <v>1924</v>
      </c>
      <c r="E124" s="5" t="s">
        <v>1925</v>
      </c>
      <c r="F124" s="5" t="s">
        <v>1926</v>
      </c>
      <c r="G124" s="5" t="s">
        <v>1695</v>
      </c>
      <c r="H124" s="5" t="s">
        <v>1927</v>
      </c>
      <c r="J124" s="5" t="s">
        <v>2908</v>
      </c>
    </row>
    <row r="125" spans="1:10">
      <c r="A125" s="5">
        <v>124</v>
      </c>
      <c r="B125" s="5" t="s">
        <v>1439</v>
      </c>
      <c r="C125" s="5" t="s">
        <v>169</v>
      </c>
      <c r="D125" s="5" t="s">
        <v>1928</v>
      </c>
      <c r="E125" s="5" t="s">
        <v>1929</v>
      </c>
      <c r="F125" s="5" t="s">
        <v>1930</v>
      </c>
      <c r="G125" s="5" t="s">
        <v>1732</v>
      </c>
      <c r="H125" s="5" t="s">
        <v>1931</v>
      </c>
      <c r="J125" s="5" t="s">
        <v>2908</v>
      </c>
    </row>
    <row r="126" spans="1:10">
      <c r="A126" s="5">
        <v>125</v>
      </c>
      <c r="B126" s="5" t="s">
        <v>1439</v>
      </c>
      <c r="C126" s="5" t="s">
        <v>169</v>
      </c>
      <c r="D126" s="5" t="s">
        <v>1932</v>
      </c>
      <c r="E126" s="5" t="s">
        <v>1933</v>
      </c>
      <c r="F126" s="5" t="s">
        <v>1934</v>
      </c>
      <c r="G126" s="5" t="s">
        <v>1935</v>
      </c>
      <c r="J126" s="5" t="s">
        <v>2908</v>
      </c>
    </row>
    <row r="127" spans="1:10">
      <c r="A127" s="5">
        <v>126</v>
      </c>
      <c r="B127" s="5" t="s">
        <v>1439</v>
      </c>
      <c r="C127" s="5" t="s">
        <v>169</v>
      </c>
      <c r="D127" s="5" t="s">
        <v>1936</v>
      </c>
      <c r="E127" s="5" t="s">
        <v>1937</v>
      </c>
      <c r="F127" s="5" t="s">
        <v>1938</v>
      </c>
      <c r="G127" s="5" t="s">
        <v>1655</v>
      </c>
      <c r="H127" s="5" t="s">
        <v>1799</v>
      </c>
      <c r="J127" s="5" t="s">
        <v>2908</v>
      </c>
    </row>
    <row r="128" spans="1:10">
      <c r="A128" s="5">
        <v>127</v>
      </c>
      <c r="B128" s="5" t="s">
        <v>1439</v>
      </c>
      <c r="C128" s="5" t="s">
        <v>169</v>
      </c>
      <c r="D128" s="5" t="s">
        <v>1939</v>
      </c>
      <c r="E128" s="5" t="s">
        <v>1940</v>
      </c>
      <c r="F128" s="5" t="s">
        <v>1941</v>
      </c>
      <c r="G128" s="5" t="s">
        <v>1614</v>
      </c>
      <c r="H128" s="5" t="s">
        <v>1942</v>
      </c>
      <c r="J128" s="5" t="s">
        <v>2908</v>
      </c>
    </row>
    <row r="129" spans="1:10">
      <c r="A129" s="5">
        <v>128</v>
      </c>
      <c r="B129" s="5" t="s">
        <v>1439</v>
      </c>
      <c r="C129" s="5" t="s">
        <v>169</v>
      </c>
      <c r="D129" s="5" t="s">
        <v>1943</v>
      </c>
      <c r="E129" s="5" t="s">
        <v>1944</v>
      </c>
      <c r="F129" s="5" t="s">
        <v>1945</v>
      </c>
      <c r="G129" s="5" t="s">
        <v>1470</v>
      </c>
      <c r="H129" s="5" t="s">
        <v>1946</v>
      </c>
      <c r="J129" s="5" t="s">
        <v>2908</v>
      </c>
    </row>
    <row r="130" spans="1:10">
      <c r="A130" s="5">
        <v>129</v>
      </c>
      <c r="B130" s="5" t="s">
        <v>1439</v>
      </c>
      <c r="C130" s="5" t="s">
        <v>169</v>
      </c>
      <c r="D130" s="5" t="s">
        <v>1947</v>
      </c>
      <c r="E130" s="5" t="s">
        <v>1948</v>
      </c>
      <c r="F130" s="5" t="s">
        <v>1949</v>
      </c>
      <c r="G130" s="5" t="s">
        <v>1546</v>
      </c>
      <c r="H130" s="5" t="s">
        <v>1950</v>
      </c>
      <c r="J130" s="5" t="s">
        <v>2908</v>
      </c>
    </row>
    <row r="131" spans="1:10">
      <c r="A131" s="5">
        <v>130</v>
      </c>
      <c r="B131" s="5" t="s">
        <v>1439</v>
      </c>
      <c r="C131" s="5" t="s">
        <v>169</v>
      </c>
      <c r="D131" s="5" t="s">
        <v>1951</v>
      </c>
      <c r="E131" s="5" t="s">
        <v>1952</v>
      </c>
      <c r="F131" s="5" t="s">
        <v>1953</v>
      </c>
      <c r="G131" s="5" t="s">
        <v>1503</v>
      </c>
      <c r="H131" s="5" t="s">
        <v>1954</v>
      </c>
      <c r="J131" s="5" t="s">
        <v>2908</v>
      </c>
    </row>
    <row r="132" spans="1:10">
      <c r="A132" s="5">
        <v>131</v>
      </c>
      <c r="B132" s="5" t="s">
        <v>1439</v>
      </c>
      <c r="C132" s="5" t="s">
        <v>169</v>
      </c>
      <c r="D132" s="5" t="s">
        <v>1955</v>
      </c>
      <c r="E132" s="5" t="s">
        <v>1956</v>
      </c>
      <c r="F132" s="5" t="s">
        <v>1957</v>
      </c>
      <c r="G132" s="5" t="s">
        <v>1447</v>
      </c>
      <c r="H132" s="5" t="s">
        <v>1958</v>
      </c>
      <c r="J132" s="5" t="s">
        <v>2908</v>
      </c>
    </row>
    <row r="133" spans="1:10">
      <c r="A133" s="5">
        <v>132</v>
      </c>
      <c r="B133" s="5" t="s">
        <v>1439</v>
      </c>
      <c r="C133" s="5" t="s">
        <v>169</v>
      </c>
      <c r="D133" s="5" t="s">
        <v>1959</v>
      </c>
      <c r="E133" s="5" t="s">
        <v>1960</v>
      </c>
      <c r="F133" s="5" t="s">
        <v>1961</v>
      </c>
      <c r="G133" s="5" t="s">
        <v>1508</v>
      </c>
      <c r="H133" s="5" t="s">
        <v>1962</v>
      </c>
      <c r="J133" s="5" t="s">
        <v>2908</v>
      </c>
    </row>
    <row r="134" spans="1:10">
      <c r="A134" s="5">
        <v>133</v>
      </c>
      <c r="B134" s="5" t="s">
        <v>1439</v>
      </c>
      <c r="C134" s="5" t="s">
        <v>169</v>
      </c>
      <c r="D134" s="5" t="s">
        <v>1963</v>
      </c>
      <c r="E134" s="5" t="s">
        <v>1964</v>
      </c>
      <c r="F134" s="5" t="s">
        <v>1965</v>
      </c>
      <c r="G134" s="5" t="s">
        <v>1568</v>
      </c>
      <c r="H134" s="5" t="s">
        <v>1966</v>
      </c>
      <c r="J134" s="5" t="s">
        <v>2908</v>
      </c>
    </row>
    <row r="135" spans="1:10">
      <c r="A135" s="5">
        <v>134</v>
      </c>
      <c r="B135" s="5" t="s">
        <v>1439</v>
      </c>
      <c r="C135" s="5" t="s">
        <v>169</v>
      </c>
      <c r="D135" s="5" t="s">
        <v>1967</v>
      </c>
      <c r="E135" s="5" t="s">
        <v>1968</v>
      </c>
      <c r="F135" s="5" t="s">
        <v>1969</v>
      </c>
      <c r="G135" s="5" t="s">
        <v>1470</v>
      </c>
      <c r="H135" s="5" t="s">
        <v>1970</v>
      </c>
      <c r="J135" s="5" t="s">
        <v>2908</v>
      </c>
    </row>
    <row r="136" spans="1:10">
      <c r="A136" s="5">
        <v>135</v>
      </c>
      <c r="B136" s="5" t="s">
        <v>1439</v>
      </c>
      <c r="C136" s="5" t="s">
        <v>169</v>
      </c>
      <c r="D136" s="5" t="s">
        <v>1971</v>
      </c>
      <c r="E136" s="5" t="s">
        <v>1972</v>
      </c>
      <c r="F136" s="5" t="s">
        <v>1973</v>
      </c>
      <c r="G136" s="5" t="s">
        <v>1456</v>
      </c>
      <c r="H136" s="5" t="s">
        <v>1974</v>
      </c>
      <c r="J136" s="5" t="s">
        <v>2908</v>
      </c>
    </row>
    <row r="137" spans="1:10">
      <c r="A137" s="5">
        <v>136</v>
      </c>
      <c r="B137" s="5" t="s">
        <v>1439</v>
      </c>
      <c r="C137" s="5" t="s">
        <v>169</v>
      </c>
      <c r="D137" s="5" t="s">
        <v>1975</v>
      </c>
      <c r="E137" s="5" t="s">
        <v>1976</v>
      </c>
      <c r="F137" s="5" t="s">
        <v>1977</v>
      </c>
      <c r="G137" s="5" t="s">
        <v>1452</v>
      </c>
      <c r="H137" s="5" t="s">
        <v>1978</v>
      </c>
      <c r="J137" s="5" t="s">
        <v>2908</v>
      </c>
    </row>
    <row r="138" spans="1:10">
      <c r="A138" s="5">
        <v>137</v>
      </c>
      <c r="B138" s="5" t="s">
        <v>1439</v>
      </c>
      <c r="C138" s="5" t="s">
        <v>169</v>
      </c>
      <c r="D138" s="5" t="s">
        <v>2966</v>
      </c>
      <c r="E138" s="5" t="s">
        <v>2967</v>
      </c>
      <c r="F138" s="5" t="s">
        <v>2968</v>
      </c>
      <c r="G138" s="5" t="s">
        <v>1541</v>
      </c>
      <c r="J138" s="5" t="s">
        <v>2908</v>
      </c>
    </row>
    <row r="139" spans="1:10">
      <c r="A139" s="5">
        <v>138</v>
      </c>
      <c r="B139" s="5" t="s">
        <v>1439</v>
      </c>
      <c r="C139" s="5" t="s">
        <v>169</v>
      </c>
      <c r="D139" s="5" t="s">
        <v>1979</v>
      </c>
      <c r="E139" s="5" t="s">
        <v>1980</v>
      </c>
      <c r="F139" s="5" t="s">
        <v>1981</v>
      </c>
      <c r="G139" s="5" t="s">
        <v>1982</v>
      </c>
      <c r="H139" s="5" t="s">
        <v>1983</v>
      </c>
      <c r="J139" s="5" t="s">
        <v>2908</v>
      </c>
    </row>
    <row r="140" spans="1:10">
      <c r="A140" s="5">
        <v>139</v>
      </c>
      <c r="B140" s="5" t="s">
        <v>1439</v>
      </c>
      <c r="C140" s="5" t="s">
        <v>169</v>
      </c>
      <c r="D140" s="5" t="s">
        <v>1984</v>
      </c>
      <c r="E140" s="5" t="s">
        <v>1985</v>
      </c>
      <c r="F140" s="5" t="s">
        <v>1986</v>
      </c>
      <c r="G140" s="5" t="s">
        <v>1557</v>
      </c>
      <c r="J140" s="5" t="s">
        <v>2908</v>
      </c>
    </row>
    <row r="141" spans="1:10">
      <c r="A141" s="5">
        <v>140</v>
      </c>
      <c r="B141" s="5" t="s">
        <v>1439</v>
      </c>
      <c r="C141" s="5" t="s">
        <v>169</v>
      </c>
      <c r="D141" s="5" t="s">
        <v>1987</v>
      </c>
      <c r="E141" s="5" t="s">
        <v>1988</v>
      </c>
      <c r="F141" s="5" t="s">
        <v>1989</v>
      </c>
      <c r="G141" s="5" t="s">
        <v>1568</v>
      </c>
      <c r="H141" s="5" t="s">
        <v>1990</v>
      </c>
      <c r="J141" s="5" t="s">
        <v>2908</v>
      </c>
    </row>
    <row r="142" spans="1:10">
      <c r="A142" s="5">
        <v>141</v>
      </c>
      <c r="B142" s="5" t="s">
        <v>1439</v>
      </c>
      <c r="C142" s="5" t="s">
        <v>169</v>
      </c>
      <c r="D142" s="5" t="s">
        <v>1991</v>
      </c>
      <c r="E142" s="5" t="s">
        <v>1992</v>
      </c>
      <c r="F142" s="5" t="s">
        <v>1993</v>
      </c>
      <c r="G142" s="5" t="s">
        <v>1470</v>
      </c>
      <c r="I142" s="5" t="s">
        <v>2969</v>
      </c>
      <c r="J142" s="5" t="s">
        <v>2908</v>
      </c>
    </row>
    <row r="143" spans="1:10">
      <c r="A143" s="5">
        <v>142</v>
      </c>
      <c r="B143" s="5" t="s">
        <v>1439</v>
      </c>
      <c r="C143" s="5" t="s">
        <v>169</v>
      </c>
      <c r="D143" s="5" t="s">
        <v>1994</v>
      </c>
      <c r="E143" s="5" t="s">
        <v>1995</v>
      </c>
      <c r="F143" s="5" t="s">
        <v>1996</v>
      </c>
      <c r="G143" s="5" t="s">
        <v>1541</v>
      </c>
      <c r="J143" s="5" t="s">
        <v>2908</v>
      </c>
    </row>
    <row r="144" spans="1:10">
      <c r="A144" s="5">
        <v>143</v>
      </c>
      <c r="B144" s="5" t="s">
        <v>1439</v>
      </c>
      <c r="C144" s="5" t="s">
        <v>169</v>
      </c>
      <c r="D144" s="5" t="s">
        <v>1997</v>
      </c>
      <c r="E144" s="5" t="s">
        <v>1998</v>
      </c>
      <c r="F144" s="5" t="s">
        <v>1999</v>
      </c>
      <c r="G144" s="5" t="s">
        <v>1650</v>
      </c>
      <c r="J144" s="5" t="s">
        <v>2908</v>
      </c>
    </row>
    <row r="145" spans="1:10">
      <c r="A145" s="5">
        <v>144</v>
      </c>
      <c r="B145" s="5" t="s">
        <v>1439</v>
      </c>
      <c r="C145" s="5" t="s">
        <v>169</v>
      </c>
      <c r="D145" s="5" t="s">
        <v>2000</v>
      </c>
      <c r="E145" s="5" t="s">
        <v>2001</v>
      </c>
      <c r="F145" s="5" t="s">
        <v>2002</v>
      </c>
      <c r="G145" s="5" t="s">
        <v>1736</v>
      </c>
      <c r="J145" s="5" t="s">
        <v>2908</v>
      </c>
    </row>
    <row r="146" spans="1:10">
      <c r="A146" s="5">
        <v>145</v>
      </c>
      <c r="B146" s="5" t="s">
        <v>1439</v>
      </c>
      <c r="C146" s="5" t="s">
        <v>169</v>
      </c>
      <c r="D146" s="5" t="s">
        <v>2003</v>
      </c>
      <c r="E146" s="5" t="s">
        <v>2004</v>
      </c>
      <c r="F146" s="5" t="s">
        <v>2005</v>
      </c>
      <c r="G146" s="5" t="s">
        <v>1732</v>
      </c>
      <c r="H146" s="5" t="s">
        <v>1683</v>
      </c>
      <c r="J146" s="5" t="s">
        <v>2908</v>
      </c>
    </row>
    <row r="147" spans="1:10">
      <c r="A147" s="5">
        <v>146</v>
      </c>
      <c r="B147" s="5" t="s">
        <v>1439</v>
      </c>
      <c r="C147" s="5" t="s">
        <v>169</v>
      </c>
      <c r="D147" s="5" t="s">
        <v>2006</v>
      </c>
      <c r="E147" s="5" t="s">
        <v>2007</v>
      </c>
      <c r="F147" s="5" t="s">
        <v>2008</v>
      </c>
      <c r="G147" s="5" t="s">
        <v>1568</v>
      </c>
      <c r="H147" s="5" t="s">
        <v>2009</v>
      </c>
      <c r="J147" s="5" t="s">
        <v>2908</v>
      </c>
    </row>
    <row r="148" spans="1:10">
      <c r="A148" s="5">
        <v>147</v>
      </c>
      <c r="B148" s="5" t="s">
        <v>1439</v>
      </c>
      <c r="C148" s="5" t="s">
        <v>169</v>
      </c>
      <c r="D148" s="5" t="s">
        <v>2010</v>
      </c>
      <c r="E148" s="5" t="s">
        <v>2011</v>
      </c>
      <c r="F148" s="5" t="s">
        <v>2012</v>
      </c>
      <c r="G148" s="5" t="s">
        <v>1614</v>
      </c>
      <c r="J148" s="5" t="s">
        <v>2908</v>
      </c>
    </row>
    <row r="149" spans="1:10">
      <c r="A149" s="5">
        <v>148</v>
      </c>
      <c r="B149" s="5" t="s">
        <v>1439</v>
      </c>
      <c r="C149" s="5" t="s">
        <v>169</v>
      </c>
      <c r="D149" s="5" t="s">
        <v>2013</v>
      </c>
      <c r="E149" s="5" t="s">
        <v>2014</v>
      </c>
      <c r="F149" s="5" t="s">
        <v>2015</v>
      </c>
      <c r="G149" s="5" t="s">
        <v>1470</v>
      </c>
      <c r="H149" s="5" t="s">
        <v>2016</v>
      </c>
      <c r="J149" s="5" t="s">
        <v>2908</v>
      </c>
    </row>
    <row r="150" spans="1:10">
      <c r="A150" s="5">
        <v>149</v>
      </c>
      <c r="B150" s="5" t="s">
        <v>1439</v>
      </c>
      <c r="C150" s="5" t="s">
        <v>169</v>
      </c>
      <c r="D150" s="5" t="s">
        <v>2017</v>
      </c>
      <c r="E150" s="5" t="s">
        <v>2018</v>
      </c>
      <c r="F150" s="5" t="s">
        <v>2019</v>
      </c>
      <c r="G150" s="5" t="s">
        <v>1456</v>
      </c>
      <c r="H150" s="5" t="s">
        <v>2020</v>
      </c>
      <c r="J150" s="5" t="s">
        <v>2908</v>
      </c>
    </row>
    <row r="151" spans="1:10">
      <c r="A151" s="5">
        <v>150</v>
      </c>
      <c r="B151" s="5" t="s">
        <v>1439</v>
      </c>
      <c r="C151" s="5" t="s">
        <v>169</v>
      </c>
      <c r="D151" s="5" t="s">
        <v>2021</v>
      </c>
      <c r="E151" s="5" t="s">
        <v>2022</v>
      </c>
      <c r="F151" s="5" t="s">
        <v>2023</v>
      </c>
      <c r="G151" s="5" t="s">
        <v>1586</v>
      </c>
      <c r="H151" s="5" t="s">
        <v>1683</v>
      </c>
      <c r="J151" s="5" t="s">
        <v>2908</v>
      </c>
    </row>
    <row r="152" spans="1:10">
      <c r="A152" s="5">
        <v>151</v>
      </c>
      <c r="B152" s="5" t="s">
        <v>1439</v>
      </c>
      <c r="C152" s="5" t="s">
        <v>169</v>
      </c>
      <c r="D152" s="5" t="s">
        <v>2024</v>
      </c>
      <c r="E152" s="5" t="s">
        <v>2025</v>
      </c>
      <c r="F152" s="5" t="s">
        <v>2026</v>
      </c>
      <c r="G152" s="5" t="s">
        <v>1470</v>
      </c>
      <c r="H152" s="5" t="s">
        <v>2027</v>
      </c>
      <c r="J152" s="5" t="s">
        <v>2908</v>
      </c>
    </row>
    <row r="153" spans="1:10">
      <c r="A153" s="5">
        <v>152</v>
      </c>
      <c r="B153" s="5" t="s">
        <v>1439</v>
      </c>
      <c r="C153" s="5" t="s">
        <v>169</v>
      </c>
      <c r="D153" s="5" t="s">
        <v>2028</v>
      </c>
      <c r="E153" s="5" t="s">
        <v>2029</v>
      </c>
      <c r="F153" s="5" t="s">
        <v>2030</v>
      </c>
      <c r="G153" s="5" t="s">
        <v>1568</v>
      </c>
      <c r="H153" s="5" t="s">
        <v>2031</v>
      </c>
      <c r="J153" s="5" t="s">
        <v>2908</v>
      </c>
    </row>
    <row r="154" spans="1:10">
      <c r="A154" s="5">
        <v>153</v>
      </c>
      <c r="B154" s="5" t="s">
        <v>1439</v>
      </c>
      <c r="C154" s="5" t="s">
        <v>169</v>
      </c>
      <c r="D154" s="5" t="s">
        <v>2032</v>
      </c>
      <c r="E154" s="5" t="s">
        <v>2033</v>
      </c>
      <c r="F154" s="5" t="s">
        <v>2034</v>
      </c>
      <c r="G154" s="5" t="s">
        <v>1687</v>
      </c>
      <c r="H154" s="5" t="s">
        <v>2035</v>
      </c>
      <c r="J154" s="5" t="s">
        <v>2908</v>
      </c>
    </row>
    <row r="155" spans="1:10">
      <c r="A155" s="5">
        <v>154</v>
      </c>
      <c r="B155" s="5" t="s">
        <v>1439</v>
      </c>
      <c r="C155" s="5" t="s">
        <v>169</v>
      </c>
      <c r="D155" s="5" t="s">
        <v>2036</v>
      </c>
      <c r="E155" s="5" t="s">
        <v>2037</v>
      </c>
      <c r="F155" s="5" t="s">
        <v>2038</v>
      </c>
      <c r="G155" s="5" t="s">
        <v>1760</v>
      </c>
      <c r="H155" s="5" t="s">
        <v>1799</v>
      </c>
      <c r="J155" s="5" t="s">
        <v>2908</v>
      </c>
    </row>
    <row r="156" spans="1:10">
      <c r="A156" s="5">
        <v>155</v>
      </c>
      <c r="B156" s="5" t="s">
        <v>1439</v>
      </c>
      <c r="C156" s="5" t="s">
        <v>169</v>
      </c>
      <c r="D156" s="5" t="s">
        <v>2039</v>
      </c>
      <c r="E156" s="5" t="s">
        <v>2040</v>
      </c>
      <c r="F156" s="5" t="s">
        <v>2041</v>
      </c>
      <c r="G156" s="5" t="s">
        <v>1546</v>
      </c>
      <c r="J156" s="5" t="s">
        <v>2908</v>
      </c>
    </row>
    <row r="157" spans="1:10">
      <c r="A157" s="5">
        <v>156</v>
      </c>
      <c r="B157" s="5" t="s">
        <v>1439</v>
      </c>
      <c r="C157" s="5" t="s">
        <v>169</v>
      </c>
      <c r="D157" s="5" t="s">
        <v>2042</v>
      </c>
      <c r="E157" s="5" t="s">
        <v>2043</v>
      </c>
      <c r="F157" s="5" t="s">
        <v>2044</v>
      </c>
      <c r="G157" s="5" t="s">
        <v>1546</v>
      </c>
      <c r="H157" s="5" t="s">
        <v>2045</v>
      </c>
      <c r="J157" s="5" t="s">
        <v>2908</v>
      </c>
    </row>
    <row r="158" spans="1:10">
      <c r="A158" s="5">
        <v>157</v>
      </c>
      <c r="B158" s="5" t="s">
        <v>1439</v>
      </c>
      <c r="C158" s="5" t="s">
        <v>169</v>
      </c>
      <c r="D158" s="5" t="s">
        <v>2046</v>
      </c>
      <c r="E158" s="5" t="s">
        <v>2047</v>
      </c>
      <c r="F158" s="5" t="s">
        <v>2048</v>
      </c>
      <c r="G158" s="5" t="s">
        <v>1447</v>
      </c>
      <c r="H158" s="5" t="s">
        <v>2049</v>
      </c>
      <c r="J158" s="5" t="s">
        <v>2908</v>
      </c>
    </row>
    <row r="159" spans="1:10">
      <c r="A159" s="5">
        <v>158</v>
      </c>
      <c r="B159" s="5" t="s">
        <v>1439</v>
      </c>
      <c r="C159" s="5" t="s">
        <v>169</v>
      </c>
      <c r="D159" s="5" t="s">
        <v>2050</v>
      </c>
      <c r="E159" s="5" t="s">
        <v>2051</v>
      </c>
      <c r="F159" s="5" t="s">
        <v>2052</v>
      </c>
      <c r="G159" s="5" t="s">
        <v>1541</v>
      </c>
      <c r="H159" s="5" t="s">
        <v>2053</v>
      </c>
      <c r="J159" s="5" t="s">
        <v>2908</v>
      </c>
    </row>
    <row r="160" spans="1:10">
      <c r="A160" s="5">
        <v>159</v>
      </c>
      <c r="B160" s="5" t="s">
        <v>1439</v>
      </c>
      <c r="C160" s="5" t="s">
        <v>169</v>
      </c>
      <c r="D160" s="5" t="s">
        <v>2054</v>
      </c>
      <c r="E160" s="5" t="s">
        <v>2055</v>
      </c>
      <c r="F160" s="5" t="s">
        <v>2056</v>
      </c>
      <c r="G160" s="5" t="s">
        <v>1546</v>
      </c>
      <c r="H160" s="5" t="s">
        <v>2057</v>
      </c>
      <c r="J160" s="5" t="s">
        <v>2908</v>
      </c>
    </row>
    <row r="161" spans="1:10">
      <c r="A161" s="5">
        <v>160</v>
      </c>
      <c r="B161" s="5" t="s">
        <v>1439</v>
      </c>
      <c r="C161" s="5" t="s">
        <v>169</v>
      </c>
      <c r="D161" s="5" t="s">
        <v>2058</v>
      </c>
      <c r="E161" s="5" t="s">
        <v>2059</v>
      </c>
      <c r="F161" s="5" t="s">
        <v>2060</v>
      </c>
      <c r="G161" s="5" t="s">
        <v>1452</v>
      </c>
      <c r="H161" s="5" t="s">
        <v>2061</v>
      </c>
      <c r="J161" s="5" t="s">
        <v>2908</v>
      </c>
    </row>
    <row r="162" spans="1:10">
      <c r="A162" s="5">
        <v>161</v>
      </c>
      <c r="B162" s="5" t="s">
        <v>1439</v>
      </c>
      <c r="C162" s="5" t="s">
        <v>169</v>
      </c>
      <c r="D162" s="5" t="s">
        <v>2062</v>
      </c>
      <c r="E162" s="5" t="s">
        <v>2063</v>
      </c>
      <c r="F162" s="5" t="s">
        <v>2064</v>
      </c>
      <c r="G162" s="5" t="s">
        <v>1672</v>
      </c>
      <c r="J162" s="5" t="s">
        <v>2908</v>
      </c>
    </row>
    <row r="163" spans="1:10">
      <c r="A163" s="5">
        <v>162</v>
      </c>
      <c r="B163" s="5" t="s">
        <v>1439</v>
      </c>
      <c r="C163" s="5" t="s">
        <v>169</v>
      </c>
      <c r="D163" s="5" t="s">
        <v>2065</v>
      </c>
      <c r="E163" s="5" t="s">
        <v>2066</v>
      </c>
      <c r="F163" s="5" t="s">
        <v>2067</v>
      </c>
      <c r="G163" s="5" t="s">
        <v>1687</v>
      </c>
      <c r="H163" s="5" t="s">
        <v>2068</v>
      </c>
      <c r="J163" s="5" t="s">
        <v>2908</v>
      </c>
    </row>
    <row r="164" spans="1:10">
      <c r="A164" s="5">
        <v>163</v>
      </c>
      <c r="B164" s="5" t="s">
        <v>1439</v>
      </c>
      <c r="C164" s="5" t="s">
        <v>169</v>
      </c>
      <c r="D164" s="5" t="s">
        <v>2069</v>
      </c>
      <c r="E164" s="5" t="s">
        <v>2070</v>
      </c>
      <c r="F164" s="5" t="s">
        <v>2071</v>
      </c>
      <c r="G164" s="5" t="s">
        <v>1727</v>
      </c>
      <c r="H164" s="5" t="s">
        <v>2072</v>
      </c>
      <c r="J164" s="5" t="s">
        <v>2908</v>
      </c>
    </row>
    <row r="165" spans="1:10">
      <c r="A165" s="5">
        <v>164</v>
      </c>
      <c r="B165" s="5" t="s">
        <v>1439</v>
      </c>
      <c r="C165" s="5" t="s">
        <v>169</v>
      </c>
      <c r="D165" s="5" t="s">
        <v>2073</v>
      </c>
      <c r="E165" s="5" t="s">
        <v>2074</v>
      </c>
      <c r="F165" s="5" t="s">
        <v>2075</v>
      </c>
      <c r="G165" s="5" t="s">
        <v>1727</v>
      </c>
      <c r="H165" s="5" t="s">
        <v>2057</v>
      </c>
      <c r="J165" s="5" t="s">
        <v>2908</v>
      </c>
    </row>
    <row r="166" spans="1:10">
      <c r="A166" s="5">
        <v>165</v>
      </c>
      <c r="B166" s="5" t="s">
        <v>1439</v>
      </c>
      <c r="C166" s="5" t="s">
        <v>169</v>
      </c>
      <c r="D166" s="5" t="s">
        <v>2076</v>
      </c>
      <c r="E166" s="5" t="s">
        <v>2077</v>
      </c>
      <c r="F166" s="5" t="s">
        <v>2078</v>
      </c>
      <c r="G166" s="5" t="s">
        <v>1727</v>
      </c>
      <c r="H166" s="5" t="s">
        <v>2079</v>
      </c>
      <c r="J166" s="5" t="s">
        <v>2908</v>
      </c>
    </row>
    <row r="167" spans="1:10">
      <c r="A167" s="5">
        <v>166</v>
      </c>
      <c r="B167" s="5" t="s">
        <v>1439</v>
      </c>
      <c r="C167" s="5" t="s">
        <v>169</v>
      </c>
      <c r="D167" s="5" t="s">
        <v>2080</v>
      </c>
      <c r="E167" s="5" t="s">
        <v>2081</v>
      </c>
      <c r="F167" s="5" t="s">
        <v>2082</v>
      </c>
      <c r="G167" s="5" t="s">
        <v>1760</v>
      </c>
      <c r="H167" s="5" t="s">
        <v>2083</v>
      </c>
      <c r="J167" s="5" t="s">
        <v>2908</v>
      </c>
    </row>
    <row r="168" spans="1:10">
      <c r="A168" s="5">
        <v>167</v>
      </c>
      <c r="B168" s="5" t="s">
        <v>1439</v>
      </c>
      <c r="C168" s="5" t="s">
        <v>169</v>
      </c>
      <c r="D168" s="5" t="s">
        <v>2084</v>
      </c>
      <c r="E168" s="5" t="s">
        <v>2085</v>
      </c>
      <c r="F168" s="5" t="s">
        <v>2086</v>
      </c>
      <c r="G168" s="5" t="s">
        <v>1619</v>
      </c>
      <c r="H168" s="5" t="s">
        <v>2087</v>
      </c>
      <c r="J168" s="5" t="s">
        <v>2908</v>
      </c>
    </row>
    <row r="169" spans="1:10">
      <c r="A169" s="5">
        <v>168</v>
      </c>
      <c r="B169" s="5" t="s">
        <v>1439</v>
      </c>
      <c r="C169" s="5" t="s">
        <v>169</v>
      </c>
      <c r="D169" s="5" t="s">
        <v>2088</v>
      </c>
      <c r="E169" s="5" t="s">
        <v>2089</v>
      </c>
      <c r="F169" s="5" t="s">
        <v>2090</v>
      </c>
      <c r="G169" s="5" t="s">
        <v>1557</v>
      </c>
      <c r="H169" s="5" t="s">
        <v>2091</v>
      </c>
      <c r="J169" s="5" t="s">
        <v>2908</v>
      </c>
    </row>
    <row r="170" spans="1:10">
      <c r="A170" s="5">
        <v>169</v>
      </c>
      <c r="B170" s="5" t="s">
        <v>1439</v>
      </c>
      <c r="C170" s="5" t="s">
        <v>169</v>
      </c>
      <c r="D170" s="5" t="s">
        <v>2092</v>
      </c>
      <c r="E170" s="5" t="s">
        <v>2093</v>
      </c>
      <c r="F170" s="5" t="s">
        <v>2094</v>
      </c>
      <c r="G170" s="5" t="s">
        <v>1586</v>
      </c>
      <c r="H170" s="5" t="s">
        <v>2095</v>
      </c>
      <c r="J170" s="5" t="s">
        <v>2908</v>
      </c>
    </row>
    <row r="171" spans="1:10">
      <c r="A171" s="5">
        <v>170</v>
      </c>
      <c r="B171" s="5" t="s">
        <v>1439</v>
      </c>
      <c r="C171" s="5" t="s">
        <v>169</v>
      </c>
      <c r="D171" s="5" t="s">
        <v>2096</v>
      </c>
      <c r="E171" s="5" t="s">
        <v>2097</v>
      </c>
      <c r="F171" s="5" t="s">
        <v>2098</v>
      </c>
      <c r="G171" s="5" t="s">
        <v>1619</v>
      </c>
      <c r="H171" s="5" t="s">
        <v>2099</v>
      </c>
      <c r="J171" s="5" t="s">
        <v>2908</v>
      </c>
    </row>
    <row r="172" spans="1:10">
      <c r="A172" s="5">
        <v>171</v>
      </c>
      <c r="B172" s="5" t="s">
        <v>1439</v>
      </c>
      <c r="C172" s="5" t="s">
        <v>169</v>
      </c>
      <c r="D172" s="5" t="s">
        <v>2100</v>
      </c>
      <c r="E172" s="5" t="s">
        <v>2101</v>
      </c>
      <c r="F172" s="5" t="s">
        <v>2102</v>
      </c>
      <c r="G172" s="5" t="s">
        <v>1785</v>
      </c>
      <c r="H172" s="5" t="s">
        <v>2103</v>
      </c>
      <c r="J172" s="5" t="s">
        <v>2908</v>
      </c>
    </row>
    <row r="173" spans="1:10">
      <c r="A173" s="5">
        <v>172</v>
      </c>
      <c r="B173" s="5" t="s">
        <v>1439</v>
      </c>
      <c r="C173" s="5" t="s">
        <v>169</v>
      </c>
      <c r="D173" s="5" t="s">
        <v>2104</v>
      </c>
      <c r="E173" s="5" t="s">
        <v>2105</v>
      </c>
      <c r="F173" s="5" t="s">
        <v>2106</v>
      </c>
      <c r="G173" s="5" t="s">
        <v>1650</v>
      </c>
      <c r="H173" s="5" t="s">
        <v>2107</v>
      </c>
      <c r="J173" s="5" t="s">
        <v>2908</v>
      </c>
    </row>
    <row r="174" spans="1:10">
      <c r="A174" s="5">
        <v>173</v>
      </c>
      <c r="B174" s="5" t="s">
        <v>1439</v>
      </c>
      <c r="C174" s="5" t="s">
        <v>169</v>
      </c>
      <c r="D174" s="5" t="s">
        <v>2108</v>
      </c>
      <c r="E174" s="5" t="s">
        <v>2109</v>
      </c>
      <c r="F174" s="5" t="s">
        <v>2110</v>
      </c>
      <c r="G174" s="5" t="s">
        <v>1478</v>
      </c>
      <c r="H174" s="5" t="s">
        <v>2111</v>
      </c>
      <c r="J174" s="5" t="s">
        <v>2908</v>
      </c>
    </row>
    <row r="175" spans="1:10">
      <c r="A175" s="5">
        <v>174</v>
      </c>
      <c r="B175" s="5" t="s">
        <v>1439</v>
      </c>
      <c r="C175" s="5" t="s">
        <v>169</v>
      </c>
      <c r="D175" s="5" t="s">
        <v>2112</v>
      </c>
      <c r="E175" s="5" t="s">
        <v>2113</v>
      </c>
      <c r="F175" s="5" t="s">
        <v>2114</v>
      </c>
      <c r="G175" s="5" t="s">
        <v>1586</v>
      </c>
      <c r="H175" s="5" t="s">
        <v>1799</v>
      </c>
      <c r="J175" s="5" t="s">
        <v>2908</v>
      </c>
    </row>
    <row r="176" spans="1:10">
      <c r="A176" s="5">
        <v>175</v>
      </c>
      <c r="B176" s="5" t="s">
        <v>1439</v>
      </c>
      <c r="C176" s="5" t="s">
        <v>169</v>
      </c>
      <c r="D176" s="5" t="s">
        <v>2115</v>
      </c>
      <c r="E176" s="5" t="s">
        <v>2116</v>
      </c>
      <c r="F176" s="5" t="s">
        <v>2117</v>
      </c>
      <c r="G176" s="5" t="s">
        <v>1478</v>
      </c>
      <c r="H176" s="5" t="s">
        <v>1553</v>
      </c>
      <c r="J176" s="5" t="s">
        <v>2908</v>
      </c>
    </row>
    <row r="177" spans="1:10">
      <c r="A177" s="5">
        <v>176</v>
      </c>
      <c r="B177" s="5" t="s">
        <v>1439</v>
      </c>
      <c r="C177" s="5" t="s">
        <v>169</v>
      </c>
      <c r="D177" s="5" t="s">
        <v>2118</v>
      </c>
      <c r="E177" s="5" t="s">
        <v>2119</v>
      </c>
      <c r="F177" s="5" t="s">
        <v>2120</v>
      </c>
      <c r="G177" s="5" t="s">
        <v>1461</v>
      </c>
      <c r="H177" s="5" t="s">
        <v>2121</v>
      </c>
      <c r="J177" s="5" t="s">
        <v>2908</v>
      </c>
    </row>
    <row r="178" spans="1:10">
      <c r="A178" s="5">
        <v>177</v>
      </c>
      <c r="B178" s="5" t="s">
        <v>1439</v>
      </c>
      <c r="C178" s="5" t="s">
        <v>169</v>
      </c>
      <c r="D178" s="5" t="s">
        <v>2122</v>
      </c>
      <c r="E178" s="5" t="s">
        <v>2123</v>
      </c>
      <c r="F178" s="5" t="s">
        <v>2124</v>
      </c>
      <c r="G178" s="5" t="s">
        <v>1461</v>
      </c>
      <c r="H178" s="5" t="s">
        <v>2125</v>
      </c>
      <c r="J178" s="5" t="s">
        <v>2908</v>
      </c>
    </row>
    <row r="179" spans="1:10">
      <c r="A179" s="5">
        <v>178</v>
      </c>
      <c r="B179" s="5" t="s">
        <v>1439</v>
      </c>
      <c r="C179" s="5" t="s">
        <v>169</v>
      </c>
      <c r="D179" s="5" t="s">
        <v>2126</v>
      </c>
      <c r="E179" s="5" t="s">
        <v>2127</v>
      </c>
      <c r="F179" s="5" t="s">
        <v>2128</v>
      </c>
      <c r="G179" s="5" t="s">
        <v>2129</v>
      </c>
      <c r="J179" s="5" t="s">
        <v>2908</v>
      </c>
    </row>
    <row r="180" spans="1:10">
      <c r="A180" s="5">
        <v>179</v>
      </c>
      <c r="B180" s="5" t="s">
        <v>1439</v>
      </c>
      <c r="C180" s="5" t="s">
        <v>169</v>
      </c>
      <c r="D180" s="5" t="s">
        <v>2130</v>
      </c>
      <c r="E180" s="5" t="s">
        <v>2131</v>
      </c>
      <c r="F180" s="5" t="s">
        <v>2132</v>
      </c>
      <c r="G180" s="5" t="s">
        <v>1452</v>
      </c>
      <c r="H180" s="5" t="s">
        <v>2133</v>
      </c>
      <c r="J180" s="5" t="s">
        <v>2908</v>
      </c>
    </row>
    <row r="181" spans="1:10">
      <c r="A181" s="5">
        <v>180</v>
      </c>
      <c r="B181" s="5" t="s">
        <v>1439</v>
      </c>
      <c r="C181" s="5" t="s">
        <v>169</v>
      </c>
      <c r="D181" s="5" t="s">
        <v>2134</v>
      </c>
      <c r="E181" s="5" t="s">
        <v>2135</v>
      </c>
      <c r="F181" s="5" t="s">
        <v>2136</v>
      </c>
      <c r="G181" s="5" t="s">
        <v>1456</v>
      </c>
      <c r="H181" s="5" t="s">
        <v>2137</v>
      </c>
      <c r="J181" s="5" t="s">
        <v>2908</v>
      </c>
    </row>
    <row r="182" spans="1:10">
      <c r="A182" s="5">
        <v>181</v>
      </c>
      <c r="B182" s="5" t="s">
        <v>1439</v>
      </c>
      <c r="C182" s="5" t="s">
        <v>169</v>
      </c>
      <c r="D182" s="5" t="s">
        <v>2138</v>
      </c>
      <c r="E182" s="5" t="s">
        <v>2139</v>
      </c>
      <c r="F182" s="5" t="s">
        <v>2140</v>
      </c>
      <c r="G182" s="5" t="s">
        <v>1447</v>
      </c>
      <c r="H182" s="5" t="s">
        <v>2141</v>
      </c>
      <c r="J182" s="5" t="s">
        <v>2908</v>
      </c>
    </row>
    <row r="183" spans="1:10">
      <c r="A183" s="5">
        <v>182</v>
      </c>
      <c r="B183" s="5" t="s">
        <v>1439</v>
      </c>
      <c r="C183" s="5" t="s">
        <v>169</v>
      </c>
      <c r="D183" s="5" t="s">
        <v>2142</v>
      </c>
      <c r="E183" s="5" t="s">
        <v>2143</v>
      </c>
      <c r="F183" s="5" t="s">
        <v>2144</v>
      </c>
      <c r="G183" s="5" t="s">
        <v>1586</v>
      </c>
      <c r="J183" s="5" t="s">
        <v>2908</v>
      </c>
    </row>
    <row r="184" spans="1:10">
      <c r="A184" s="5">
        <v>183</v>
      </c>
      <c r="B184" s="5" t="s">
        <v>1439</v>
      </c>
      <c r="C184" s="5" t="s">
        <v>169</v>
      </c>
      <c r="D184" s="5" t="s">
        <v>2145</v>
      </c>
      <c r="E184" s="5" t="s">
        <v>2146</v>
      </c>
      <c r="F184" s="5" t="s">
        <v>2147</v>
      </c>
      <c r="G184" s="5" t="s">
        <v>1650</v>
      </c>
      <c r="H184" s="5" t="s">
        <v>2148</v>
      </c>
      <c r="J184" s="5" t="s">
        <v>2908</v>
      </c>
    </row>
    <row r="185" spans="1:10">
      <c r="A185" s="5">
        <v>184</v>
      </c>
      <c r="B185" s="5" t="s">
        <v>1439</v>
      </c>
      <c r="C185" s="5" t="s">
        <v>169</v>
      </c>
      <c r="D185" s="5" t="s">
        <v>2149</v>
      </c>
      <c r="E185" s="5" t="s">
        <v>2150</v>
      </c>
      <c r="F185" s="5" t="s">
        <v>2151</v>
      </c>
      <c r="G185" s="5" t="s">
        <v>1524</v>
      </c>
      <c r="J185" s="5" t="s">
        <v>2908</v>
      </c>
    </row>
    <row r="186" spans="1:10">
      <c r="A186" s="5">
        <v>185</v>
      </c>
      <c r="B186" s="5" t="s">
        <v>1439</v>
      </c>
      <c r="C186" s="5" t="s">
        <v>169</v>
      </c>
      <c r="D186" s="5" t="s">
        <v>2152</v>
      </c>
      <c r="E186" s="5" t="s">
        <v>2153</v>
      </c>
      <c r="F186" s="5" t="s">
        <v>2154</v>
      </c>
      <c r="G186" s="5" t="s">
        <v>1546</v>
      </c>
      <c r="J186" s="5" t="s">
        <v>2908</v>
      </c>
    </row>
    <row r="187" spans="1:10">
      <c r="A187" s="5">
        <v>186</v>
      </c>
      <c r="B187" s="5" t="s">
        <v>1439</v>
      </c>
      <c r="C187" s="5" t="s">
        <v>169</v>
      </c>
      <c r="D187" s="5" t="s">
        <v>2155</v>
      </c>
      <c r="E187" s="5" t="s">
        <v>2156</v>
      </c>
      <c r="F187" s="5" t="s">
        <v>2157</v>
      </c>
      <c r="G187" s="5" t="s">
        <v>1461</v>
      </c>
      <c r="J187" s="5" t="s">
        <v>2908</v>
      </c>
    </row>
    <row r="188" spans="1:10">
      <c r="A188" s="5">
        <v>187</v>
      </c>
      <c r="B188" s="5" t="s">
        <v>1439</v>
      </c>
      <c r="C188" s="5" t="s">
        <v>169</v>
      </c>
      <c r="D188" s="5" t="s">
        <v>2158</v>
      </c>
      <c r="E188" s="5" t="s">
        <v>2159</v>
      </c>
      <c r="F188" s="5" t="s">
        <v>2160</v>
      </c>
      <c r="G188" s="5" t="s">
        <v>1568</v>
      </c>
      <c r="H188" s="5" t="s">
        <v>2161</v>
      </c>
      <c r="J188" s="5" t="s">
        <v>2908</v>
      </c>
    </row>
    <row r="189" spans="1:10">
      <c r="A189" s="5">
        <v>188</v>
      </c>
      <c r="B189" s="5" t="s">
        <v>1439</v>
      </c>
      <c r="C189" s="5" t="s">
        <v>169</v>
      </c>
      <c r="D189" s="5" t="s">
        <v>2162</v>
      </c>
      <c r="E189" s="5" t="s">
        <v>2163</v>
      </c>
      <c r="F189" s="5" t="s">
        <v>2164</v>
      </c>
      <c r="G189" s="5" t="s">
        <v>1682</v>
      </c>
      <c r="J189" s="5" t="s">
        <v>2908</v>
      </c>
    </row>
    <row r="190" spans="1:10">
      <c r="A190" s="5">
        <v>189</v>
      </c>
      <c r="B190" s="5" t="s">
        <v>1439</v>
      </c>
      <c r="C190" s="5" t="s">
        <v>169</v>
      </c>
      <c r="D190" s="5" t="s">
        <v>2165</v>
      </c>
      <c r="E190" s="5" t="s">
        <v>2166</v>
      </c>
      <c r="F190" s="5" t="s">
        <v>2167</v>
      </c>
      <c r="G190" s="5" t="s">
        <v>1452</v>
      </c>
      <c r="H190" s="5" t="s">
        <v>2168</v>
      </c>
      <c r="J190" s="5" t="s">
        <v>2908</v>
      </c>
    </row>
    <row r="191" spans="1:10">
      <c r="A191" s="5">
        <v>190</v>
      </c>
      <c r="B191" s="5" t="s">
        <v>1439</v>
      </c>
      <c r="C191" s="5" t="s">
        <v>169</v>
      </c>
      <c r="D191" s="5" t="s">
        <v>2169</v>
      </c>
      <c r="E191" s="5" t="s">
        <v>2170</v>
      </c>
      <c r="F191" s="5" t="s">
        <v>2171</v>
      </c>
      <c r="G191" s="5" t="s">
        <v>1619</v>
      </c>
      <c r="H191" s="5" t="s">
        <v>2172</v>
      </c>
      <c r="J191" s="5" t="s">
        <v>2908</v>
      </c>
    </row>
    <row r="192" spans="1:10">
      <c r="A192" s="5">
        <v>191</v>
      </c>
      <c r="B192" s="5" t="s">
        <v>1439</v>
      </c>
      <c r="C192" s="5" t="s">
        <v>169</v>
      </c>
      <c r="D192" s="5" t="s">
        <v>2173</v>
      </c>
      <c r="E192" s="5" t="s">
        <v>2174</v>
      </c>
      <c r="F192" s="5" t="s">
        <v>2175</v>
      </c>
      <c r="G192" s="5" t="s">
        <v>1557</v>
      </c>
      <c r="H192" s="5" t="s">
        <v>2176</v>
      </c>
      <c r="J192" s="5" t="s">
        <v>2908</v>
      </c>
    </row>
    <row r="193" spans="1:10">
      <c r="A193" s="5">
        <v>192</v>
      </c>
      <c r="B193" s="5" t="s">
        <v>1439</v>
      </c>
      <c r="C193" s="5" t="s">
        <v>169</v>
      </c>
      <c r="D193" s="5" t="s">
        <v>2177</v>
      </c>
      <c r="E193" s="5" t="s">
        <v>2174</v>
      </c>
      <c r="F193" s="5" t="s">
        <v>2178</v>
      </c>
      <c r="G193" s="5" t="s">
        <v>1850</v>
      </c>
      <c r="J193" s="5" t="s">
        <v>2908</v>
      </c>
    </row>
    <row r="194" spans="1:10">
      <c r="A194" s="5">
        <v>193</v>
      </c>
      <c r="B194" s="5" t="s">
        <v>1439</v>
      </c>
      <c r="C194" s="5" t="s">
        <v>169</v>
      </c>
      <c r="D194" s="5" t="s">
        <v>2179</v>
      </c>
      <c r="E194" s="5" t="s">
        <v>2180</v>
      </c>
      <c r="F194" s="5" t="s">
        <v>2181</v>
      </c>
      <c r="G194" s="5" t="s">
        <v>1850</v>
      </c>
      <c r="H194" s="5" t="s">
        <v>2182</v>
      </c>
      <c r="J194" s="5" t="s">
        <v>2908</v>
      </c>
    </row>
    <row r="195" spans="1:10">
      <c r="A195" s="5">
        <v>194</v>
      </c>
      <c r="B195" s="5" t="s">
        <v>1439</v>
      </c>
      <c r="C195" s="5" t="s">
        <v>169</v>
      </c>
      <c r="D195" s="5" t="s">
        <v>2183</v>
      </c>
      <c r="E195" s="5" t="s">
        <v>2184</v>
      </c>
      <c r="F195" s="5" t="s">
        <v>2185</v>
      </c>
      <c r="G195" s="5" t="s">
        <v>2186</v>
      </c>
      <c r="H195" s="5" t="s">
        <v>2187</v>
      </c>
      <c r="J195" s="5" t="s">
        <v>2908</v>
      </c>
    </row>
    <row r="196" spans="1:10">
      <c r="A196" s="5">
        <v>195</v>
      </c>
      <c r="B196" s="5" t="s">
        <v>1439</v>
      </c>
      <c r="C196" s="5" t="s">
        <v>169</v>
      </c>
      <c r="D196" s="5" t="s">
        <v>2188</v>
      </c>
      <c r="E196" s="5" t="s">
        <v>2189</v>
      </c>
      <c r="F196" s="5" t="s">
        <v>2190</v>
      </c>
      <c r="G196" s="5" t="s">
        <v>1850</v>
      </c>
      <c r="H196" s="5" t="s">
        <v>2191</v>
      </c>
      <c r="J196" s="5" t="s">
        <v>2908</v>
      </c>
    </row>
    <row r="197" spans="1:10">
      <c r="A197" s="5">
        <v>196</v>
      </c>
      <c r="B197" s="5" t="s">
        <v>1439</v>
      </c>
      <c r="C197" s="5" t="s">
        <v>169</v>
      </c>
      <c r="D197" s="5" t="s">
        <v>2192</v>
      </c>
      <c r="E197" s="5" t="s">
        <v>2193</v>
      </c>
      <c r="F197" s="5" t="s">
        <v>2194</v>
      </c>
      <c r="G197" s="5" t="s">
        <v>1682</v>
      </c>
      <c r="J197" s="5" t="s">
        <v>2908</v>
      </c>
    </row>
    <row r="198" spans="1:10">
      <c r="A198" s="5">
        <v>197</v>
      </c>
      <c r="B198" s="5" t="s">
        <v>1439</v>
      </c>
      <c r="C198" s="5" t="s">
        <v>169</v>
      </c>
      <c r="D198" s="5" t="s">
        <v>2195</v>
      </c>
      <c r="E198" s="5" t="s">
        <v>2196</v>
      </c>
      <c r="F198" s="5" t="s">
        <v>2197</v>
      </c>
      <c r="G198" s="5" t="s">
        <v>2198</v>
      </c>
      <c r="H198" s="5" t="s">
        <v>2199</v>
      </c>
      <c r="J198" s="5" t="s">
        <v>2908</v>
      </c>
    </row>
    <row r="199" spans="1:10">
      <c r="A199" s="5">
        <v>198</v>
      </c>
      <c r="B199" s="5" t="s">
        <v>1439</v>
      </c>
      <c r="C199" s="5" t="s">
        <v>169</v>
      </c>
      <c r="D199" s="5" t="s">
        <v>2200</v>
      </c>
      <c r="E199" s="5" t="s">
        <v>2201</v>
      </c>
      <c r="F199" s="5" t="s">
        <v>2202</v>
      </c>
      <c r="G199" s="5" t="s">
        <v>1557</v>
      </c>
      <c r="H199" s="5" t="s">
        <v>2203</v>
      </c>
      <c r="J199" s="5" t="s">
        <v>2908</v>
      </c>
    </row>
    <row r="200" spans="1:10">
      <c r="A200" s="5">
        <v>199</v>
      </c>
      <c r="B200" s="5" t="s">
        <v>1439</v>
      </c>
      <c r="C200" s="5" t="s">
        <v>169</v>
      </c>
      <c r="D200" s="5" t="s">
        <v>2204</v>
      </c>
      <c r="E200" s="5" t="s">
        <v>2205</v>
      </c>
      <c r="F200" s="5" t="s">
        <v>2206</v>
      </c>
      <c r="G200" s="5" t="s">
        <v>1452</v>
      </c>
      <c r="J200" s="5" t="s">
        <v>2908</v>
      </c>
    </row>
    <row r="201" spans="1:10">
      <c r="A201" s="5">
        <v>200</v>
      </c>
      <c r="B201" s="5" t="s">
        <v>1439</v>
      </c>
      <c r="C201" s="5" t="s">
        <v>169</v>
      </c>
      <c r="D201" s="5" t="s">
        <v>2207</v>
      </c>
      <c r="E201" s="5" t="s">
        <v>2208</v>
      </c>
      <c r="F201" s="5" t="s">
        <v>2209</v>
      </c>
      <c r="G201" s="5" t="s">
        <v>1785</v>
      </c>
      <c r="H201" s="5" t="s">
        <v>2210</v>
      </c>
      <c r="J201" s="5" t="s">
        <v>2908</v>
      </c>
    </row>
    <row r="202" spans="1:10">
      <c r="A202" s="5">
        <v>201</v>
      </c>
      <c r="B202" s="5" t="s">
        <v>1439</v>
      </c>
      <c r="C202" s="5" t="s">
        <v>169</v>
      </c>
      <c r="D202" s="5" t="s">
        <v>2211</v>
      </c>
      <c r="E202" s="5" t="s">
        <v>2212</v>
      </c>
      <c r="F202" s="5" t="s">
        <v>2213</v>
      </c>
      <c r="G202" s="5" t="s">
        <v>2214</v>
      </c>
      <c r="H202" s="5" t="s">
        <v>2215</v>
      </c>
      <c r="J202" s="5" t="s">
        <v>2908</v>
      </c>
    </row>
    <row r="203" spans="1:10">
      <c r="A203" s="5">
        <v>202</v>
      </c>
      <c r="B203" s="5" t="s">
        <v>1439</v>
      </c>
      <c r="C203" s="5" t="s">
        <v>169</v>
      </c>
      <c r="D203" s="5" t="s">
        <v>2216</v>
      </c>
      <c r="E203" s="5" t="s">
        <v>2217</v>
      </c>
      <c r="F203" s="5" t="s">
        <v>2218</v>
      </c>
      <c r="G203" s="5" t="s">
        <v>1487</v>
      </c>
      <c r="H203" s="5" t="s">
        <v>2219</v>
      </c>
      <c r="J203" s="5" t="s">
        <v>2908</v>
      </c>
    </row>
    <row r="204" spans="1:10">
      <c r="A204" s="5">
        <v>203</v>
      </c>
      <c r="B204" s="5" t="s">
        <v>1439</v>
      </c>
      <c r="C204" s="5" t="s">
        <v>169</v>
      </c>
      <c r="D204" s="5" t="s">
        <v>2220</v>
      </c>
      <c r="E204" s="5" t="s">
        <v>2221</v>
      </c>
      <c r="F204" s="5" t="s">
        <v>2222</v>
      </c>
      <c r="G204" s="5" t="s">
        <v>1695</v>
      </c>
      <c r="H204" s="5" t="s">
        <v>2223</v>
      </c>
      <c r="J204" s="5" t="s">
        <v>2908</v>
      </c>
    </row>
    <row r="205" spans="1:10">
      <c r="A205" s="5">
        <v>204</v>
      </c>
      <c r="B205" s="5" t="s">
        <v>1439</v>
      </c>
      <c r="C205" s="5" t="s">
        <v>169</v>
      </c>
      <c r="D205" s="5" t="s">
        <v>2224</v>
      </c>
      <c r="E205" s="5" t="s">
        <v>2225</v>
      </c>
      <c r="F205" s="5" t="s">
        <v>2226</v>
      </c>
      <c r="G205" s="5" t="s">
        <v>2227</v>
      </c>
      <c r="J205" s="5" t="s">
        <v>2908</v>
      </c>
    </row>
    <row r="206" spans="1:10">
      <c r="A206" s="5">
        <v>205</v>
      </c>
      <c r="B206" s="5" t="s">
        <v>1439</v>
      </c>
      <c r="C206" s="5" t="s">
        <v>169</v>
      </c>
      <c r="D206" s="5" t="s">
        <v>2228</v>
      </c>
      <c r="E206" s="5" t="s">
        <v>2229</v>
      </c>
      <c r="F206" s="5" t="s">
        <v>2230</v>
      </c>
      <c r="G206" s="5" t="s">
        <v>1452</v>
      </c>
      <c r="J206" s="5" t="s">
        <v>2908</v>
      </c>
    </row>
    <row r="207" spans="1:10">
      <c r="A207" s="5">
        <v>206</v>
      </c>
      <c r="B207" s="5" t="s">
        <v>1439</v>
      </c>
      <c r="C207" s="5" t="s">
        <v>169</v>
      </c>
      <c r="D207" s="5" t="s">
        <v>2231</v>
      </c>
      <c r="E207" s="5" t="s">
        <v>2232</v>
      </c>
      <c r="F207" s="5" t="s">
        <v>2233</v>
      </c>
      <c r="G207" s="5" t="s">
        <v>1845</v>
      </c>
      <c r="H207" s="5" t="s">
        <v>2234</v>
      </c>
      <c r="J207" s="5" t="s">
        <v>2908</v>
      </c>
    </row>
    <row r="208" spans="1:10">
      <c r="A208" s="5">
        <v>207</v>
      </c>
      <c r="B208" s="5" t="s">
        <v>1439</v>
      </c>
      <c r="C208" s="5" t="s">
        <v>169</v>
      </c>
      <c r="D208" s="5" t="s">
        <v>2235</v>
      </c>
      <c r="E208" s="5" t="s">
        <v>2236</v>
      </c>
      <c r="F208" s="5" t="s">
        <v>2237</v>
      </c>
      <c r="G208" s="5" t="s">
        <v>1456</v>
      </c>
      <c r="J208" s="5" t="s">
        <v>2908</v>
      </c>
    </row>
    <row r="209" spans="1:10">
      <c r="A209" s="5">
        <v>208</v>
      </c>
      <c r="B209" s="5" t="s">
        <v>1439</v>
      </c>
      <c r="C209" s="5" t="s">
        <v>169</v>
      </c>
      <c r="D209" s="5" t="s">
        <v>2238</v>
      </c>
      <c r="E209" s="5" t="s">
        <v>2239</v>
      </c>
      <c r="F209" s="5" t="s">
        <v>2240</v>
      </c>
      <c r="G209" s="5" t="s">
        <v>1568</v>
      </c>
      <c r="H209" s="5" t="s">
        <v>2161</v>
      </c>
      <c r="J209" s="5" t="s">
        <v>2908</v>
      </c>
    </row>
    <row r="210" spans="1:10">
      <c r="A210" s="5">
        <v>209</v>
      </c>
      <c r="B210" s="5" t="s">
        <v>1439</v>
      </c>
      <c r="C210" s="5" t="s">
        <v>169</v>
      </c>
      <c r="D210" s="5" t="s">
        <v>2241</v>
      </c>
      <c r="E210" s="5" t="s">
        <v>2242</v>
      </c>
      <c r="F210" s="5" t="s">
        <v>2243</v>
      </c>
      <c r="G210" s="5" t="s">
        <v>2244</v>
      </c>
      <c r="J210" s="5" t="s">
        <v>2908</v>
      </c>
    </row>
    <row r="211" spans="1:10">
      <c r="A211" s="5">
        <v>210</v>
      </c>
      <c r="B211" s="5" t="s">
        <v>1439</v>
      </c>
      <c r="C211" s="5" t="s">
        <v>169</v>
      </c>
      <c r="D211" s="5" t="s">
        <v>2245</v>
      </c>
      <c r="E211" s="5" t="s">
        <v>2246</v>
      </c>
      <c r="F211" s="5" t="s">
        <v>2247</v>
      </c>
      <c r="G211" s="5" t="s">
        <v>1478</v>
      </c>
      <c r="J211" s="5" t="s">
        <v>2908</v>
      </c>
    </row>
    <row r="212" spans="1:10">
      <c r="A212" s="5">
        <v>211</v>
      </c>
      <c r="B212" s="5" t="s">
        <v>1439</v>
      </c>
      <c r="C212" s="5" t="s">
        <v>169</v>
      </c>
      <c r="D212" s="5" t="s">
        <v>2248</v>
      </c>
      <c r="E212" s="5" t="s">
        <v>2249</v>
      </c>
      <c r="F212" s="5" t="s">
        <v>2250</v>
      </c>
      <c r="G212" s="5" t="s">
        <v>1487</v>
      </c>
      <c r="H212" s="5" t="s">
        <v>2251</v>
      </c>
      <c r="J212" s="5" t="s">
        <v>2908</v>
      </c>
    </row>
    <row r="213" spans="1:10">
      <c r="A213" s="5">
        <v>212</v>
      </c>
      <c r="B213" s="5" t="s">
        <v>1439</v>
      </c>
      <c r="C213" s="5" t="s">
        <v>169</v>
      </c>
      <c r="D213" s="5" t="s">
        <v>2252</v>
      </c>
      <c r="E213" s="5" t="s">
        <v>2253</v>
      </c>
      <c r="F213" s="5" t="s">
        <v>2254</v>
      </c>
      <c r="G213" s="5" t="s">
        <v>1456</v>
      </c>
      <c r="H213" s="5" t="s">
        <v>2255</v>
      </c>
      <c r="J213" s="5" t="s">
        <v>2908</v>
      </c>
    </row>
    <row r="214" spans="1:10">
      <c r="A214" s="5">
        <v>213</v>
      </c>
      <c r="B214" s="5" t="s">
        <v>1439</v>
      </c>
      <c r="C214" s="5" t="s">
        <v>169</v>
      </c>
      <c r="D214" s="5" t="s">
        <v>2256</v>
      </c>
      <c r="E214" s="5" t="s">
        <v>2257</v>
      </c>
      <c r="F214" s="5" t="s">
        <v>2258</v>
      </c>
      <c r="G214" s="5" t="s">
        <v>1614</v>
      </c>
      <c r="H214" s="5" t="s">
        <v>2259</v>
      </c>
      <c r="J214" s="5" t="s">
        <v>2908</v>
      </c>
    </row>
    <row r="215" spans="1:10">
      <c r="A215" s="5">
        <v>214</v>
      </c>
      <c r="B215" s="5" t="s">
        <v>1439</v>
      </c>
      <c r="C215" s="5" t="s">
        <v>169</v>
      </c>
      <c r="D215" s="5" t="s">
        <v>2260</v>
      </c>
      <c r="E215" s="5" t="s">
        <v>2261</v>
      </c>
      <c r="F215" s="5" t="s">
        <v>2262</v>
      </c>
      <c r="G215" s="5" t="s">
        <v>1465</v>
      </c>
      <c r="H215" s="5" t="s">
        <v>2263</v>
      </c>
      <c r="J215" s="5" t="s">
        <v>2908</v>
      </c>
    </row>
    <row r="216" spans="1:10">
      <c r="A216" s="5">
        <v>215</v>
      </c>
      <c r="B216" s="5" t="s">
        <v>1439</v>
      </c>
      <c r="C216" s="5" t="s">
        <v>169</v>
      </c>
      <c r="D216" s="5" t="s">
        <v>2264</v>
      </c>
      <c r="E216" s="5" t="s">
        <v>2265</v>
      </c>
      <c r="F216" s="5" t="s">
        <v>2266</v>
      </c>
      <c r="G216" s="5" t="s">
        <v>1452</v>
      </c>
      <c r="H216" s="5" t="s">
        <v>2267</v>
      </c>
      <c r="J216" s="5" t="s">
        <v>2908</v>
      </c>
    </row>
    <row r="217" spans="1:10">
      <c r="A217" s="5">
        <v>216</v>
      </c>
      <c r="B217" s="5" t="s">
        <v>1439</v>
      </c>
      <c r="C217" s="5" t="s">
        <v>169</v>
      </c>
      <c r="D217" s="5" t="s">
        <v>2268</v>
      </c>
      <c r="E217" s="5" t="s">
        <v>2269</v>
      </c>
      <c r="F217" s="5" t="s">
        <v>2270</v>
      </c>
      <c r="G217" s="5" t="s">
        <v>1541</v>
      </c>
      <c r="J217" s="5" t="s">
        <v>2908</v>
      </c>
    </row>
    <row r="218" spans="1:10">
      <c r="A218" s="5">
        <v>217</v>
      </c>
      <c r="B218" s="5" t="s">
        <v>1439</v>
      </c>
      <c r="C218" s="5" t="s">
        <v>169</v>
      </c>
      <c r="D218" s="5" t="s">
        <v>2271</v>
      </c>
      <c r="E218" s="5" t="s">
        <v>2272</v>
      </c>
      <c r="F218" s="5" t="s">
        <v>2273</v>
      </c>
      <c r="G218" s="5" t="s">
        <v>1650</v>
      </c>
      <c r="J218" s="5" t="s">
        <v>2908</v>
      </c>
    </row>
    <row r="219" spans="1:10">
      <c r="A219" s="5">
        <v>218</v>
      </c>
      <c r="B219" s="5" t="s">
        <v>1439</v>
      </c>
      <c r="C219" s="5" t="s">
        <v>169</v>
      </c>
      <c r="D219" s="5" t="s">
        <v>2274</v>
      </c>
      <c r="E219" s="5" t="s">
        <v>2275</v>
      </c>
      <c r="F219" s="5" t="s">
        <v>2276</v>
      </c>
      <c r="G219" s="5" t="s">
        <v>1541</v>
      </c>
      <c r="J219" s="5" t="s">
        <v>2908</v>
      </c>
    </row>
    <row r="220" spans="1:10">
      <c r="A220" s="5">
        <v>219</v>
      </c>
      <c r="B220" s="5" t="s">
        <v>1439</v>
      </c>
      <c r="C220" s="5" t="s">
        <v>169</v>
      </c>
      <c r="D220" s="5" t="s">
        <v>2277</v>
      </c>
      <c r="E220" s="5" t="s">
        <v>2278</v>
      </c>
      <c r="F220" s="5" t="s">
        <v>2279</v>
      </c>
      <c r="G220" s="5" t="s">
        <v>1461</v>
      </c>
      <c r="H220" s="5" t="s">
        <v>2280</v>
      </c>
      <c r="J220" s="5" t="s">
        <v>2908</v>
      </c>
    </row>
    <row r="221" spans="1:10">
      <c r="A221" s="5">
        <v>220</v>
      </c>
      <c r="B221" s="5" t="s">
        <v>1439</v>
      </c>
      <c r="C221" s="5" t="s">
        <v>169</v>
      </c>
      <c r="D221" s="5" t="s">
        <v>2281</v>
      </c>
      <c r="E221" s="5" t="s">
        <v>2282</v>
      </c>
      <c r="F221" s="5" t="s">
        <v>2283</v>
      </c>
      <c r="G221" s="5" t="s">
        <v>1541</v>
      </c>
      <c r="H221" s="5" t="s">
        <v>2284</v>
      </c>
      <c r="J221" s="5" t="s">
        <v>2908</v>
      </c>
    </row>
    <row r="222" spans="1:10">
      <c r="A222" s="5">
        <v>221</v>
      </c>
      <c r="B222" s="5" t="s">
        <v>1439</v>
      </c>
      <c r="C222" s="5" t="s">
        <v>169</v>
      </c>
      <c r="D222" s="5" t="s">
        <v>2285</v>
      </c>
      <c r="E222" s="5" t="s">
        <v>2286</v>
      </c>
      <c r="F222" s="5" t="s">
        <v>2287</v>
      </c>
      <c r="G222" s="5" t="s">
        <v>1568</v>
      </c>
      <c r="H222" s="5" t="s">
        <v>2161</v>
      </c>
      <c r="J222" s="5" t="s">
        <v>2908</v>
      </c>
    </row>
    <row r="223" spans="1:10">
      <c r="A223" s="5">
        <v>222</v>
      </c>
      <c r="B223" s="5" t="s">
        <v>1439</v>
      </c>
      <c r="C223" s="5" t="s">
        <v>169</v>
      </c>
      <c r="D223" s="5" t="s">
        <v>2288</v>
      </c>
      <c r="E223" s="5" t="s">
        <v>2289</v>
      </c>
      <c r="F223" s="5" t="s">
        <v>2290</v>
      </c>
      <c r="G223" s="5" t="s">
        <v>1452</v>
      </c>
      <c r="H223" s="5" t="s">
        <v>2291</v>
      </c>
      <c r="J223" s="5" t="s">
        <v>2908</v>
      </c>
    </row>
    <row r="224" spans="1:10">
      <c r="A224" s="5">
        <v>223</v>
      </c>
      <c r="B224" s="5" t="s">
        <v>1439</v>
      </c>
      <c r="C224" s="5" t="s">
        <v>169</v>
      </c>
      <c r="D224" s="5" t="s">
        <v>2292</v>
      </c>
      <c r="E224" s="5" t="s">
        <v>2293</v>
      </c>
      <c r="F224" s="5" t="s">
        <v>2294</v>
      </c>
      <c r="G224" s="5" t="s">
        <v>1452</v>
      </c>
      <c r="H224" s="5" t="s">
        <v>2295</v>
      </c>
      <c r="J224" s="5" t="s">
        <v>2908</v>
      </c>
    </row>
    <row r="225" spans="1:10">
      <c r="A225" s="5">
        <v>224</v>
      </c>
      <c r="B225" s="5" t="s">
        <v>1439</v>
      </c>
      <c r="C225" s="5" t="s">
        <v>169</v>
      </c>
      <c r="D225" s="5" t="s">
        <v>2296</v>
      </c>
      <c r="E225" s="5" t="s">
        <v>2297</v>
      </c>
      <c r="F225" s="5" t="s">
        <v>2298</v>
      </c>
      <c r="G225" s="5" t="s">
        <v>1568</v>
      </c>
      <c r="H225" s="5" t="s">
        <v>2161</v>
      </c>
      <c r="J225" s="5" t="s">
        <v>2908</v>
      </c>
    </row>
    <row r="226" spans="1:10">
      <c r="A226" s="5">
        <v>225</v>
      </c>
      <c r="B226" s="5" t="s">
        <v>1439</v>
      </c>
      <c r="C226" s="5" t="s">
        <v>169</v>
      </c>
      <c r="D226" s="5" t="s">
        <v>2299</v>
      </c>
      <c r="E226" s="5" t="s">
        <v>2300</v>
      </c>
      <c r="F226" s="5" t="s">
        <v>2301</v>
      </c>
      <c r="G226" s="5" t="s">
        <v>1470</v>
      </c>
      <c r="H226" s="5" t="s">
        <v>2302</v>
      </c>
      <c r="J226" s="5" t="s">
        <v>2908</v>
      </c>
    </row>
    <row r="227" spans="1:10">
      <c r="A227" s="5">
        <v>226</v>
      </c>
      <c r="B227" s="5" t="s">
        <v>1439</v>
      </c>
      <c r="C227" s="5" t="s">
        <v>169</v>
      </c>
      <c r="D227" s="5" t="s">
        <v>2303</v>
      </c>
      <c r="E227" s="5" t="s">
        <v>2304</v>
      </c>
      <c r="F227" s="5" t="s">
        <v>2305</v>
      </c>
      <c r="G227" s="5" t="s">
        <v>2214</v>
      </c>
      <c r="J227" s="5" t="s">
        <v>2908</v>
      </c>
    </row>
    <row r="228" spans="1:10">
      <c r="A228" s="5">
        <v>227</v>
      </c>
      <c r="B228" s="5" t="s">
        <v>1439</v>
      </c>
      <c r="C228" s="5" t="s">
        <v>169</v>
      </c>
      <c r="D228" s="5" t="s">
        <v>2306</v>
      </c>
      <c r="E228" s="5" t="s">
        <v>2307</v>
      </c>
      <c r="F228" s="5" t="s">
        <v>2308</v>
      </c>
      <c r="G228" s="5" t="s">
        <v>1568</v>
      </c>
      <c r="H228" s="5" t="s">
        <v>2161</v>
      </c>
      <c r="J228" s="5" t="s">
        <v>2908</v>
      </c>
    </row>
    <row r="229" spans="1:10">
      <c r="A229" s="5">
        <v>228</v>
      </c>
      <c r="B229" s="5" t="s">
        <v>1439</v>
      </c>
      <c r="C229" s="5" t="s">
        <v>169</v>
      </c>
      <c r="D229" s="5" t="s">
        <v>2309</v>
      </c>
      <c r="E229" s="5" t="s">
        <v>2310</v>
      </c>
      <c r="F229" s="5" t="s">
        <v>2311</v>
      </c>
      <c r="G229" s="5" t="s">
        <v>2312</v>
      </c>
      <c r="H229" s="5" t="s">
        <v>2313</v>
      </c>
      <c r="J229" s="5" t="s">
        <v>2908</v>
      </c>
    </row>
    <row r="230" spans="1:10">
      <c r="A230" s="5">
        <v>229</v>
      </c>
      <c r="B230" s="5" t="s">
        <v>1439</v>
      </c>
      <c r="C230" s="5" t="s">
        <v>169</v>
      </c>
      <c r="D230" s="5" t="s">
        <v>2314</v>
      </c>
      <c r="E230" s="5" t="s">
        <v>2315</v>
      </c>
      <c r="F230" s="5" t="s">
        <v>2316</v>
      </c>
      <c r="G230" s="5" t="s">
        <v>1456</v>
      </c>
      <c r="H230" s="5" t="s">
        <v>2317</v>
      </c>
      <c r="J230" s="5" t="s">
        <v>2908</v>
      </c>
    </row>
    <row r="231" spans="1:10">
      <c r="A231" s="5">
        <v>230</v>
      </c>
      <c r="B231" s="5" t="s">
        <v>1439</v>
      </c>
      <c r="C231" s="5" t="s">
        <v>169</v>
      </c>
      <c r="D231" s="5" t="s">
        <v>2318</v>
      </c>
      <c r="E231" s="5" t="s">
        <v>2319</v>
      </c>
      <c r="F231" s="5" t="s">
        <v>2320</v>
      </c>
      <c r="G231" s="5" t="s">
        <v>1586</v>
      </c>
      <c r="H231" s="5" t="s">
        <v>2321</v>
      </c>
      <c r="I231" s="5" t="s">
        <v>2969</v>
      </c>
      <c r="J231" s="5" t="s">
        <v>2908</v>
      </c>
    </row>
    <row r="232" spans="1:10">
      <c r="A232" s="5">
        <v>231</v>
      </c>
      <c r="B232" s="5" t="s">
        <v>1439</v>
      </c>
      <c r="C232" s="5" t="s">
        <v>169</v>
      </c>
      <c r="D232" s="5" t="s">
        <v>2322</v>
      </c>
      <c r="E232" s="5" t="s">
        <v>2323</v>
      </c>
      <c r="F232" s="5" t="s">
        <v>2324</v>
      </c>
      <c r="G232" s="5" t="s">
        <v>1568</v>
      </c>
      <c r="J232" s="5" t="s">
        <v>2908</v>
      </c>
    </row>
    <row r="233" spans="1:10">
      <c r="A233" s="5">
        <v>232</v>
      </c>
      <c r="B233" s="5" t="s">
        <v>1439</v>
      </c>
      <c r="C233" s="5" t="s">
        <v>169</v>
      </c>
      <c r="D233" s="5" t="s">
        <v>2325</v>
      </c>
      <c r="E233" s="5" t="s">
        <v>2326</v>
      </c>
      <c r="F233" s="5" t="s">
        <v>2327</v>
      </c>
      <c r="G233" s="5" t="s">
        <v>1619</v>
      </c>
      <c r="H233" s="5" t="s">
        <v>2328</v>
      </c>
      <c r="J233" s="5" t="s">
        <v>2908</v>
      </c>
    </row>
    <row r="234" spans="1:10">
      <c r="A234" s="5">
        <v>233</v>
      </c>
      <c r="B234" s="5" t="s">
        <v>1439</v>
      </c>
      <c r="C234" s="5" t="s">
        <v>169</v>
      </c>
      <c r="D234" s="5" t="s">
        <v>2329</v>
      </c>
      <c r="E234" s="5" t="s">
        <v>2330</v>
      </c>
      <c r="F234" s="5" t="s">
        <v>2331</v>
      </c>
      <c r="G234" s="5" t="s">
        <v>1614</v>
      </c>
      <c r="H234" s="5" t="s">
        <v>2332</v>
      </c>
      <c r="J234" s="5" t="s">
        <v>2908</v>
      </c>
    </row>
    <row r="235" spans="1:10">
      <c r="A235" s="5">
        <v>234</v>
      </c>
      <c r="B235" s="5" t="s">
        <v>1439</v>
      </c>
      <c r="C235" s="5" t="s">
        <v>169</v>
      </c>
      <c r="D235" s="5" t="s">
        <v>2333</v>
      </c>
      <c r="E235" s="5" t="s">
        <v>2334</v>
      </c>
      <c r="F235" s="5" t="s">
        <v>2335</v>
      </c>
      <c r="G235" s="5" t="s">
        <v>1568</v>
      </c>
      <c r="H235" s="5" t="s">
        <v>2161</v>
      </c>
      <c r="J235" s="5" t="s">
        <v>2908</v>
      </c>
    </row>
    <row r="236" spans="1:10">
      <c r="A236" s="5">
        <v>235</v>
      </c>
      <c r="B236" s="5" t="s">
        <v>1439</v>
      </c>
      <c r="C236" s="5" t="s">
        <v>169</v>
      </c>
      <c r="D236" s="5" t="s">
        <v>2336</v>
      </c>
      <c r="E236" s="5" t="s">
        <v>2337</v>
      </c>
      <c r="F236" s="5" t="s">
        <v>2338</v>
      </c>
      <c r="G236" s="5" t="s">
        <v>1447</v>
      </c>
      <c r="H236" s="5" t="s">
        <v>2339</v>
      </c>
      <c r="J236" s="5" t="s">
        <v>2908</v>
      </c>
    </row>
    <row r="237" spans="1:10">
      <c r="A237" s="5">
        <v>236</v>
      </c>
      <c r="B237" s="5" t="s">
        <v>1439</v>
      </c>
      <c r="C237" s="5" t="s">
        <v>169</v>
      </c>
      <c r="D237" s="5" t="s">
        <v>2340</v>
      </c>
      <c r="E237" s="5" t="s">
        <v>2341</v>
      </c>
      <c r="F237" s="5" t="s">
        <v>2342</v>
      </c>
      <c r="G237" s="5" t="s">
        <v>1650</v>
      </c>
      <c r="H237" s="5" t="s">
        <v>2343</v>
      </c>
      <c r="J237" s="5" t="s">
        <v>2908</v>
      </c>
    </row>
    <row r="238" spans="1:10">
      <c r="A238" s="5">
        <v>237</v>
      </c>
      <c r="B238" s="5" t="s">
        <v>1439</v>
      </c>
      <c r="C238" s="5" t="s">
        <v>169</v>
      </c>
      <c r="D238" s="5" t="s">
        <v>2344</v>
      </c>
      <c r="E238" s="5" t="s">
        <v>2345</v>
      </c>
      <c r="F238" s="5" t="s">
        <v>2346</v>
      </c>
      <c r="G238" s="5" t="s">
        <v>1557</v>
      </c>
      <c r="J238" s="5" t="s">
        <v>2908</v>
      </c>
    </row>
    <row r="239" spans="1:10">
      <c r="A239" s="5">
        <v>238</v>
      </c>
      <c r="B239" s="5" t="s">
        <v>1439</v>
      </c>
      <c r="C239" s="5" t="s">
        <v>169</v>
      </c>
      <c r="D239" s="5" t="s">
        <v>2347</v>
      </c>
      <c r="E239" s="5" t="s">
        <v>2348</v>
      </c>
      <c r="F239" s="5" t="s">
        <v>2349</v>
      </c>
      <c r="G239" s="5" t="s">
        <v>1461</v>
      </c>
      <c r="H239" s="5" t="s">
        <v>2350</v>
      </c>
      <c r="J239" s="5" t="s">
        <v>2908</v>
      </c>
    </row>
    <row r="240" spans="1:10">
      <c r="A240" s="5">
        <v>239</v>
      </c>
      <c r="B240" s="5" t="s">
        <v>1439</v>
      </c>
      <c r="C240" s="5" t="s">
        <v>169</v>
      </c>
      <c r="D240" s="5" t="s">
        <v>2351</v>
      </c>
      <c r="E240" s="5" t="s">
        <v>2352</v>
      </c>
      <c r="F240" s="5" t="s">
        <v>2353</v>
      </c>
      <c r="G240" s="5" t="s">
        <v>1687</v>
      </c>
      <c r="J240" s="5" t="s">
        <v>2908</v>
      </c>
    </row>
    <row r="241" spans="1:10">
      <c r="A241" s="5">
        <v>240</v>
      </c>
      <c r="B241" s="5" t="s">
        <v>1439</v>
      </c>
      <c r="C241" s="5" t="s">
        <v>169</v>
      </c>
      <c r="D241" s="5" t="s">
        <v>2354</v>
      </c>
      <c r="E241" s="5" t="s">
        <v>2355</v>
      </c>
      <c r="F241" s="5" t="s">
        <v>2356</v>
      </c>
      <c r="G241" s="5" t="s">
        <v>1785</v>
      </c>
      <c r="H241" s="5" t="s">
        <v>2357</v>
      </c>
      <c r="J241" s="5" t="s">
        <v>2908</v>
      </c>
    </row>
    <row r="242" spans="1:10">
      <c r="A242" s="5">
        <v>241</v>
      </c>
      <c r="B242" s="5" t="s">
        <v>1439</v>
      </c>
      <c r="C242" s="5" t="s">
        <v>169</v>
      </c>
      <c r="D242" s="5" t="s">
        <v>2358</v>
      </c>
      <c r="E242" s="5" t="s">
        <v>2359</v>
      </c>
      <c r="F242" s="5" t="s">
        <v>2360</v>
      </c>
      <c r="G242" s="5" t="s">
        <v>1465</v>
      </c>
      <c r="J242" s="5" t="s">
        <v>2908</v>
      </c>
    </row>
    <row r="243" spans="1:10">
      <c r="A243" s="5">
        <v>242</v>
      </c>
      <c r="B243" s="5" t="s">
        <v>1439</v>
      </c>
      <c r="C243" s="5" t="s">
        <v>169</v>
      </c>
      <c r="D243" s="5" t="s">
        <v>2361</v>
      </c>
      <c r="E243" s="5" t="s">
        <v>2362</v>
      </c>
      <c r="F243" s="5" t="s">
        <v>2363</v>
      </c>
      <c r="G243" s="5" t="s">
        <v>1682</v>
      </c>
      <c r="H243" s="5" t="s">
        <v>2364</v>
      </c>
      <c r="J243" s="5" t="s">
        <v>2908</v>
      </c>
    </row>
    <row r="244" spans="1:10">
      <c r="A244" s="5">
        <v>243</v>
      </c>
      <c r="B244" s="5" t="s">
        <v>1439</v>
      </c>
      <c r="C244" s="5" t="s">
        <v>169</v>
      </c>
      <c r="D244" s="5" t="s">
        <v>2365</v>
      </c>
      <c r="E244" s="5" t="s">
        <v>2366</v>
      </c>
      <c r="F244" s="5" t="s">
        <v>2367</v>
      </c>
      <c r="G244" s="5" t="s">
        <v>1456</v>
      </c>
      <c r="J244" s="5" t="s">
        <v>2908</v>
      </c>
    </row>
    <row r="245" spans="1:10">
      <c r="A245" s="5">
        <v>244</v>
      </c>
      <c r="B245" s="5" t="s">
        <v>1439</v>
      </c>
      <c r="C245" s="5" t="s">
        <v>169</v>
      </c>
      <c r="D245" s="5" t="s">
        <v>2368</v>
      </c>
      <c r="E245" s="5" t="s">
        <v>2369</v>
      </c>
      <c r="F245" s="5" t="s">
        <v>2370</v>
      </c>
      <c r="G245" s="5" t="s">
        <v>1461</v>
      </c>
      <c r="J245" s="5" t="s">
        <v>2908</v>
      </c>
    </row>
    <row r="246" spans="1:10">
      <c r="A246" s="5">
        <v>245</v>
      </c>
      <c r="B246" s="5" t="s">
        <v>1439</v>
      </c>
      <c r="C246" s="5" t="s">
        <v>169</v>
      </c>
      <c r="D246" s="5" t="s">
        <v>2371</v>
      </c>
      <c r="E246" s="5" t="s">
        <v>2372</v>
      </c>
      <c r="F246" s="5" t="s">
        <v>2373</v>
      </c>
      <c r="G246" s="5" t="s">
        <v>1557</v>
      </c>
      <c r="J246" s="5" t="s">
        <v>2908</v>
      </c>
    </row>
    <row r="247" spans="1:10">
      <c r="A247" s="5">
        <v>246</v>
      </c>
      <c r="B247" s="5" t="s">
        <v>1439</v>
      </c>
      <c r="C247" s="5" t="s">
        <v>169</v>
      </c>
      <c r="D247" s="5" t="s">
        <v>2374</v>
      </c>
      <c r="E247" s="5" t="s">
        <v>2375</v>
      </c>
      <c r="F247" s="5" t="s">
        <v>2376</v>
      </c>
      <c r="G247" s="5" t="s">
        <v>1760</v>
      </c>
      <c r="H247" s="5" t="s">
        <v>2103</v>
      </c>
      <c r="J247" s="5" t="s">
        <v>2908</v>
      </c>
    </row>
    <row r="248" spans="1:10">
      <c r="A248" s="5">
        <v>247</v>
      </c>
      <c r="B248" s="5" t="s">
        <v>1439</v>
      </c>
      <c r="C248" s="5" t="s">
        <v>169</v>
      </c>
      <c r="D248" s="5" t="s">
        <v>2377</v>
      </c>
      <c r="E248" s="5" t="s">
        <v>2378</v>
      </c>
      <c r="F248" s="5" t="s">
        <v>2379</v>
      </c>
      <c r="G248" s="5" t="s">
        <v>1447</v>
      </c>
      <c r="H248" s="5" t="s">
        <v>2380</v>
      </c>
      <c r="J248" s="5" t="s">
        <v>2908</v>
      </c>
    </row>
    <row r="249" spans="1:10">
      <c r="A249" s="5">
        <v>248</v>
      </c>
      <c r="B249" s="5" t="s">
        <v>1439</v>
      </c>
      <c r="C249" s="5" t="s">
        <v>169</v>
      </c>
      <c r="D249" s="5" t="s">
        <v>2381</v>
      </c>
      <c r="E249" s="5" t="s">
        <v>2382</v>
      </c>
      <c r="F249" s="5" t="s">
        <v>2383</v>
      </c>
      <c r="G249" s="5" t="s">
        <v>1614</v>
      </c>
      <c r="H249" s="5" t="s">
        <v>2384</v>
      </c>
      <c r="J249" s="5" t="s">
        <v>2908</v>
      </c>
    </row>
    <row r="250" spans="1:10">
      <c r="A250" s="5">
        <v>249</v>
      </c>
      <c r="B250" s="5" t="s">
        <v>1439</v>
      </c>
      <c r="C250" s="5" t="s">
        <v>169</v>
      </c>
      <c r="D250" s="5" t="s">
        <v>2385</v>
      </c>
      <c r="E250" s="5" t="s">
        <v>2386</v>
      </c>
      <c r="F250" s="5" t="s">
        <v>2387</v>
      </c>
      <c r="G250" s="5" t="s">
        <v>1732</v>
      </c>
      <c r="J250" s="5" t="s">
        <v>2908</v>
      </c>
    </row>
    <row r="251" spans="1:10">
      <c r="A251" s="5">
        <v>250</v>
      </c>
      <c r="B251" s="5" t="s">
        <v>1439</v>
      </c>
      <c r="C251" s="5" t="s">
        <v>169</v>
      </c>
      <c r="D251" s="5" t="s">
        <v>2388</v>
      </c>
      <c r="E251" s="5" t="s">
        <v>2389</v>
      </c>
      <c r="F251" s="5" t="s">
        <v>2390</v>
      </c>
      <c r="G251" s="5" t="s">
        <v>1456</v>
      </c>
      <c r="H251" s="5" t="s">
        <v>2391</v>
      </c>
      <c r="J251" s="5" t="s">
        <v>2908</v>
      </c>
    </row>
    <row r="252" spans="1:10">
      <c r="A252" s="5">
        <v>251</v>
      </c>
      <c r="B252" s="5" t="s">
        <v>1439</v>
      </c>
      <c r="C252" s="5" t="s">
        <v>169</v>
      </c>
      <c r="D252" s="5" t="s">
        <v>2970</v>
      </c>
      <c r="E252" s="5" t="s">
        <v>2971</v>
      </c>
      <c r="F252" s="5" t="s">
        <v>2972</v>
      </c>
      <c r="G252" s="5" t="s">
        <v>1461</v>
      </c>
      <c r="H252" s="5" t="s">
        <v>2973</v>
      </c>
      <c r="J252" s="5" t="s">
        <v>2908</v>
      </c>
    </row>
    <row r="253" spans="1:10">
      <c r="A253" s="5">
        <v>252</v>
      </c>
      <c r="B253" s="5" t="s">
        <v>1439</v>
      </c>
      <c r="C253" s="5" t="s">
        <v>169</v>
      </c>
      <c r="D253" s="5" t="s">
        <v>2392</v>
      </c>
      <c r="E253" s="5" t="s">
        <v>2393</v>
      </c>
      <c r="F253" s="5" t="s">
        <v>2394</v>
      </c>
      <c r="G253" s="5" t="s">
        <v>1546</v>
      </c>
      <c r="H253" s="5" t="s">
        <v>2395</v>
      </c>
      <c r="J253" s="5" t="s">
        <v>2908</v>
      </c>
    </row>
    <row r="254" spans="1:10">
      <c r="A254" s="5">
        <v>253</v>
      </c>
      <c r="B254" s="5" t="s">
        <v>1439</v>
      </c>
      <c r="C254" s="5" t="s">
        <v>169</v>
      </c>
      <c r="D254" s="5" t="s">
        <v>2396</v>
      </c>
      <c r="E254" s="5" t="s">
        <v>2397</v>
      </c>
      <c r="F254" s="5" t="s">
        <v>2398</v>
      </c>
      <c r="G254" s="5" t="s">
        <v>1470</v>
      </c>
      <c r="J254" s="5" t="s">
        <v>2908</v>
      </c>
    </row>
    <row r="255" spans="1:10">
      <c r="A255" s="5">
        <v>254</v>
      </c>
      <c r="B255" s="5" t="s">
        <v>1439</v>
      </c>
      <c r="C255" s="5" t="s">
        <v>169</v>
      </c>
      <c r="D255" s="5" t="s">
        <v>2399</v>
      </c>
      <c r="E255" s="5" t="s">
        <v>2400</v>
      </c>
      <c r="F255" s="5" t="s">
        <v>2401</v>
      </c>
      <c r="G255" s="5" t="s">
        <v>1461</v>
      </c>
      <c r="H255" s="5" t="s">
        <v>2402</v>
      </c>
      <c r="J255" s="5" t="s">
        <v>2908</v>
      </c>
    </row>
    <row r="256" spans="1:10">
      <c r="A256" s="5">
        <v>255</v>
      </c>
      <c r="B256" s="5" t="s">
        <v>1439</v>
      </c>
      <c r="C256" s="5" t="s">
        <v>169</v>
      </c>
      <c r="D256" s="5" t="s">
        <v>2403</v>
      </c>
      <c r="E256" s="5" t="s">
        <v>2400</v>
      </c>
      <c r="F256" s="5" t="s">
        <v>2404</v>
      </c>
      <c r="G256" s="5" t="s">
        <v>1452</v>
      </c>
      <c r="H256" s="5" t="s">
        <v>2405</v>
      </c>
      <c r="J256" s="5" t="s">
        <v>2908</v>
      </c>
    </row>
    <row r="257" spans="1:10">
      <c r="A257" s="5">
        <v>256</v>
      </c>
      <c r="B257" s="5" t="s">
        <v>1439</v>
      </c>
      <c r="C257" s="5" t="s">
        <v>169</v>
      </c>
      <c r="D257" s="5" t="s">
        <v>2406</v>
      </c>
      <c r="E257" s="5" t="s">
        <v>2407</v>
      </c>
      <c r="F257" s="5" t="s">
        <v>2408</v>
      </c>
      <c r="G257" s="5" t="s">
        <v>1461</v>
      </c>
      <c r="J257" s="5" t="s">
        <v>2908</v>
      </c>
    </row>
    <row r="258" spans="1:10">
      <c r="A258" s="5">
        <v>257</v>
      </c>
      <c r="B258" s="5" t="s">
        <v>1439</v>
      </c>
      <c r="C258" s="5" t="s">
        <v>169</v>
      </c>
      <c r="D258" s="5" t="s">
        <v>2409</v>
      </c>
      <c r="E258" s="5" t="s">
        <v>2410</v>
      </c>
      <c r="F258" s="5" t="s">
        <v>2411</v>
      </c>
      <c r="G258" s="5" t="s">
        <v>1461</v>
      </c>
      <c r="J258" s="5" t="s">
        <v>2908</v>
      </c>
    </row>
    <row r="259" spans="1:10">
      <c r="A259" s="5">
        <v>258</v>
      </c>
      <c r="B259" s="5" t="s">
        <v>1439</v>
      </c>
      <c r="C259" s="5" t="s">
        <v>169</v>
      </c>
      <c r="D259" s="5" t="s">
        <v>2412</v>
      </c>
      <c r="E259" s="5" t="s">
        <v>2413</v>
      </c>
      <c r="F259" s="5" t="s">
        <v>2414</v>
      </c>
      <c r="G259" s="5" t="s">
        <v>1456</v>
      </c>
      <c r="J259" s="5" t="s">
        <v>2908</v>
      </c>
    </row>
    <row r="260" spans="1:10">
      <c r="A260" s="5">
        <v>259</v>
      </c>
      <c r="B260" s="5" t="s">
        <v>1439</v>
      </c>
      <c r="C260" s="5" t="s">
        <v>169</v>
      </c>
      <c r="D260" s="5" t="s">
        <v>2974</v>
      </c>
      <c r="E260" s="5" t="s">
        <v>2975</v>
      </c>
      <c r="F260" s="5" t="s">
        <v>2976</v>
      </c>
      <c r="G260" s="5" t="s">
        <v>1478</v>
      </c>
      <c r="H260" s="5" t="s">
        <v>2977</v>
      </c>
      <c r="J260" s="5" t="s">
        <v>2908</v>
      </c>
    </row>
    <row r="261" spans="1:10">
      <c r="A261" s="5">
        <v>260</v>
      </c>
      <c r="B261" s="5" t="s">
        <v>1439</v>
      </c>
      <c r="C261" s="5" t="s">
        <v>169</v>
      </c>
      <c r="D261" s="5" t="s">
        <v>2415</v>
      </c>
      <c r="E261" s="5" t="s">
        <v>2416</v>
      </c>
      <c r="F261" s="5" t="s">
        <v>2417</v>
      </c>
      <c r="G261" s="5" t="s">
        <v>1785</v>
      </c>
      <c r="H261" s="5" t="s">
        <v>2418</v>
      </c>
      <c r="J261" s="5" t="s">
        <v>2908</v>
      </c>
    </row>
    <row r="262" spans="1:10">
      <c r="A262" s="5">
        <v>261</v>
      </c>
      <c r="B262" s="5" t="s">
        <v>1439</v>
      </c>
      <c r="C262" s="5" t="s">
        <v>169</v>
      </c>
      <c r="D262" s="5" t="s">
        <v>2419</v>
      </c>
      <c r="E262" s="5" t="s">
        <v>2420</v>
      </c>
      <c r="F262" s="5" t="s">
        <v>2421</v>
      </c>
      <c r="G262" s="5" t="s">
        <v>1568</v>
      </c>
      <c r="H262" s="5" t="s">
        <v>1587</v>
      </c>
      <c r="J262" s="5" t="s">
        <v>2908</v>
      </c>
    </row>
    <row r="263" spans="1:10">
      <c r="A263" s="5">
        <v>262</v>
      </c>
      <c r="B263" s="5" t="s">
        <v>1439</v>
      </c>
      <c r="C263" s="5" t="s">
        <v>169</v>
      </c>
      <c r="D263" s="5" t="s">
        <v>2422</v>
      </c>
      <c r="E263" s="5" t="s">
        <v>2420</v>
      </c>
      <c r="F263" s="5" t="s">
        <v>2423</v>
      </c>
      <c r="G263" s="5" t="s">
        <v>1456</v>
      </c>
      <c r="H263" s="5" t="s">
        <v>2424</v>
      </c>
      <c r="J263" s="5" t="s">
        <v>2908</v>
      </c>
    </row>
    <row r="264" spans="1:10">
      <c r="A264" s="5">
        <v>263</v>
      </c>
      <c r="B264" s="5" t="s">
        <v>1439</v>
      </c>
      <c r="C264" s="5" t="s">
        <v>169</v>
      </c>
      <c r="D264" s="5" t="s">
        <v>2425</v>
      </c>
      <c r="E264" s="5" t="s">
        <v>2426</v>
      </c>
      <c r="F264" s="5" t="s">
        <v>2427</v>
      </c>
      <c r="G264" s="5" t="s">
        <v>1461</v>
      </c>
      <c r="H264" s="5" t="s">
        <v>2428</v>
      </c>
      <c r="J264" s="5" t="s">
        <v>2908</v>
      </c>
    </row>
    <row r="265" spans="1:10">
      <c r="A265" s="5">
        <v>264</v>
      </c>
      <c r="B265" s="5" t="s">
        <v>1439</v>
      </c>
      <c r="C265" s="5" t="s">
        <v>169</v>
      </c>
      <c r="D265" s="5" t="s">
        <v>2429</v>
      </c>
      <c r="E265" s="5" t="s">
        <v>2430</v>
      </c>
      <c r="F265" s="5" t="s">
        <v>2431</v>
      </c>
      <c r="G265" s="5" t="s">
        <v>1461</v>
      </c>
      <c r="H265" s="5" t="s">
        <v>2432</v>
      </c>
      <c r="J265" s="5" t="s">
        <v>2908</v>
      </c>
    </row>
    <row r="266" spans="1:10">
      <c r="A266" s="5">
        <v>265</v>
      </c>
      <c r="B266" s="5" t="s">
        <v>1439</v>
      </c>
      <c r="C266" s="5" t="s">
        <v>169</v>
      </c>
      <c r="D266" s="5" t="s">
        <v>2433</v>
      </c>
      <c r="E266" s="5" t="s">
        <v>2434</v>
      </c>
      <c r="F266" s="5" t="s">
        <v>2435</v>
      </c>
      <c r="G266" s="5" t="s">
        <v>1461</v>
      </c>
      <c r="H266" s="5" t="s">
        <v>2364</v>
      </c>
      <c r="J266" s="5" t="s">
        <v>2908</v>
      </c>
    </row>
    <row r="267" spans="1:10">
      <c r="A267" s="5">
        <v>266</v>
      </c>
      <c r="B267" s="5" t="s">
        <v>1439</v>
      </c>
      <c r="C267" s="5" t="s">
        <v>169</v>
      </c>
      <c r="D267" s="5" t="s">
        <v>2436</v>
      </c>
      <c r="E267" s="5" t="s">
        <v>2437</v>
      </c>
      <c r="F267" s="5" t="s">
        <v>2438</v>
      </c>
      <c r="G267" s="5" t="s">
        <v>1850</v>
      </c>
      <c r="H267" s="5" t="s">
        <v>2439</v>
      </c>
      <c r="J267" s="5" t="s">
        <v>2908</v>
      </c>
    </row>
    <row r="268" spans="1:10">
      <c r="A268" s="5">
        <v>267</v>
      </c>
      <c r="B268" s="5" t="s">
        <v>1439</v>
      </c>
      <c r="C268" s="5" t="s">
        <v>169</v>
      </c>
      <c r="D268" s="5" t="s">
        <v>2440</v>
      </c>
      <c r="E268" s="5" t="s">
        <v>2441</v>
      </c>
      <c r="F268" s="5" t="s">
        <v>2442</v>
      </c>
      <c r="G268" s="5" t="s">
        <v>1452</v>
      </c>
      <c r="H268" s="5" t="s">
        <v>2443</v>
      </c>
      <c r="J268" s="5" t="s">
        <v>2908</v>
      </c>
    </row>
    <row r="269" spans="1:10">
      <c r="A269" s="5">
        <v>268</v>
      </c>
      <c r="B269" s="5" t="s">
        <v>1439</v>
      </c>
      <c r="C269" s="5" t="s">
        <v>169</v>
      </c>
      <c r="D269" s="5" t="s">
        <v>2444</v>
      </c>
      <c r="E269" s="5" t="s">
        <v>2445</v>
      </c>
      <c r="F269" s="5" t="s">
        <v>2446</v>
      </c>
      <c r="G269" s="5" t="s">
        <v>1557</v>
      </c>
      <c r="H269" s="5" t="s">
        <v>2447</v>
      </c>
      <c r="J269" s="5" t="s">
        <v>2908</v>
      </c>
    </row>
    <row r="270" spans="1:10">
      <c r="A270" s="5">
        <v>269</v>
      </c>
      <c r="B270" s="5" t="s">
        <v>1439</v>
      </c>
      <c r="C270" s="5" t="s">
        <v>169</v>
      </c>
      <c r="D270" s="5" t="s">
        <v>2448</v>
      </c>
      <c r="E270" s="5" t="s">
        <v>2449</v>
      </c>
      <c r="F270" s="5" t="s">
        <v>2450</v>
      </c>
      <c r="G270" s="5" t="s">
        <v>1478</v>
      </c>
      <c r="H270" s="5" t="s">
        <v>2451</v>
      </c>
      <c r="J270" s="5" t="s">
        <v>2908</v>
      </c>
    </row>
    <row r="271" spans="1:10">
      <c r="A271" s="5">
        <v>270</v>
      </c>
      <c r="B271" s="5" t="s">
        <v>1439</v>
      </c>
      <c r="C271" s="5" t="s">
        <v>169</v>
      </c>
      <c r="D271" s="5" t="s">
        <v>2452</v>
      </c>
      <c r="E271" s="5" t="s">
        <v>2453</v>
      </c>
      <c r="F271" s="5" t="s">
        <v>2454</v>
      </c>
      <c r="G271" s="5" t="s">
        <v>1557</v>
      </c>
      <c r="H271" s="5" t="s">
        <v>2455</v>
      </c>
      <c r="J271" s="5" t="s">
        <v>2908</v>
      </c>
    </row>
    <row r="272" spans="1:10">
      <c r="A272" s="5">
        <v>271</v>
      </c>
      <c r="B272" s="5" t="s">
        <v>1439</v>
      </c>
      <c r="C272" s="5" t="s">
        <v>169</v>
      </c>
      <c r="D272" s="5" t="s">
        <v>2456</v>
      </c>
      <c r="E272" s="5" t="s">
        <v>2457</v>
      </c>
      <c r="F272" s="5" t="s">
        <v>2458</v>
      </c>
      <c r="G272" s="5" t="s">
        <v>1541</v>
      </c>
      <c r="H272" s="5" t="s">
        <v>2459</v>
      </c>
      <c r="J272" s="5" t="s">
        <v>2908</v>
      </c>
    </row>
    <row r="273" spans="1:10">
      <c r="A273" s="5">
        <v>272</v>
      </c>
      <c r="B273" s="5" t="s">
        <v>1439</v>
      </c>
      <c r="C273" s="5" t="s">
        <v>169</v>
      </c>
      <c r="D273" s="5" t="s">
        <v>2460</v>
      </c>
      <c r="E273" s="5" t="s">
        <v>2461</v>
      </c>
      <c r="F273" s="5" t="s">
        <v>2462</v>
      </c>
      <c r="G273" s="5" t="s">
        <v>1478</v>
      </c>
      <c r="H273" s="5" t="s">
        <v>1683</v>
      </c>
      <c r="J273" s="5" t="s">
        <v>2908</v>
      </c>
    </row>
    <row r="274" spans="1:10">
      <c r="A274" s="5">
        <v>273</v>
      </c>
      <c r="B274" s="5" t="s">
        <v>1439</v>
      </c>
      <c r="C274" s="5" t="s">
        <v>169</v>
      </c>
      <c r="D274" s="5" t="s">
        <v>2463</v>
      </c>
      <c r="E274" s="5" t="s">
        <v>2464</v>
      </c>
      <c r="F274" s="5" t="s">
        <v>2465</v>
      </c>
      <c r="G274" s="5" t="s">
        <v>1586</v>
      </c>
      <c r="H274" s="5" t="s">
        <v>2466</v>
      </c>
      <c r="J274" s="5" t="s">
        <v>2908</v>
      </c>
    </row>
    <row r="275" spans="1:10">
      <c r="A275" s="5">
        <v>274</v>
      </c>
      <c r="B275" s="5" t="s">
        <v>1439</v>
      </c>
      <c r="C275" s="5" t="s">
        <v>169</v>
      </c>
      <c r="D275" s="5" t="s">
        <v>2467</v>
      </c>
      <c r="E275" s="5" t="s">
        <v>2468</v>
      </c>
      <c r="F275" s="5" t="s">
        <v>2469</v>
      </c>
      <c r="G275" s="5" t="s">
        <v>1586</v>
      </c>
      <c r="H275" s="5" t="s">
        <v>2470</v>
      </c>
      <c r="J275" s="5" t="s">
        <v>2908</v>
      </c>
    </row>
    <row r="276" spans="1:10">
      <c r="A276" s="5">
        <v>275</v>
      </c>
      <c r="B276" s="5" t="s">
        <v>1439</v>
      </c>
      <c r="C276" s="5" t="s">
        <v>169</v>
      </c>
      <c r="D276" s="5" t="s">
        <v>2471</v>
      </c>
      <c r="E276" s="5" t="s">
        <v>2472</v>
      </c>
      <c r="F276" s="5" t="s">
        <v>2473</v>
      </c>
      <c r="G276" s="5" t="s">
        <v>1461</v>
      </c>
      <c r="H276" s="5" t="s">
        <v>2474</v>
      </c>
      <c r="J276" s="5" t="s">
        <v>2908</v>
      </c>
    </row>
    <row r="277" spans="1:10">
      <c r="A277" s="5">
        <v>276</v>
      </c>
      <c r="B277" s="5" t="s">
        <v>1439</v>
      </c>
      <c r="C277" s="5" t="s">
        <v>169</v>
      </c>
      <c r="D277" s="5" t="s">
        <v>2475</v>
      </c>
      <c r="E277" s="5" t="s">
        <v>2472</v>
      </c>
      <c r="F277" s="5" t="s">
        <v>2476</v>
      </c>
      <c r="G277" s="5" t="s">
        <v>1541</v>
      </c>
      <c r="H277" s="5" t="s">
        <v>2477</v>
      </c>
      <c r="J277" s="5" t="s">
        <v>2908</v>
      </c>
    </row>
    <row r="278" spans="1:10">
      <c r="A278" s="5">
        <v>277</v>
      </c>
      <c r="B278" s="5" t="s">
        <v>1439</v>
      </c>
      <c r="C278" s="5" t="s">
        <v>169</v>
      </c>
      <c r="D278" s="5" t="s">
        <v>2478</v>
      </c>
      <c r="E278" s="5" t="s">
        <v>2479</v>
      </c>
      <c r="F278" s="5" t="s">
        <v>2480</v>
      </c>
      <c r="G278" s="5" t="s">
        <v>1478</v>
      </c>
      <c r="J278" s="5" t="s">
        <v>2908</v>
      </c>
    </row>
    <row r="279" spans="1:10">
      <c r="A279" s="5">
        <v>278</v>
      </c>
      <c r="B279" s="5" t="s">
        <v>1439</v>
      </c>
      <c r="C279" s="5" t="s">
        <v>169</v>
      </c>
      <c r="D279" s="5" t="s">
        <v>2481</v>
      </c>
      <c r="E279" s="5" t="s">
        <v>2479</v>
      </c>
      <c r="F279" s="5" t="s">
        <v>2482</v>
      </c>
      <c r="G279" s="5" t="s">
        <v>1568</v>
      </c>
      <c r="H279" s="5" t="s">
        <v>2483</v>
      </c>
      <c r="J279" s="5" t="s">
        <v>2908</v>
      </c>
    </row>
    <row r="280" spans="1:10">
      <c r="A280" s="5">
        <v>279</v>
      </c>
      <c r="B280" s="5" t="s">
        <v>1439</v>
      </c>
      <c r="C280" s="5" t="s">
        <v>169</v>
      </c>
      <c r="D280" s="5" t="s">
        <v>2484</v>
      </c>
      <c r="E280" s="5" t="s">
        <v>2485</v>
      </c>
      <c r="F280" s="5" t="s">
        <v>2486</v>
      </c>
      <c r="G280" s="5" t="s">
        <v>1541</v>
      </c>
      <c r="H280" s="5" t="s">
        <v>2487</v>
      </c>
      <c r="I280" s="5" t="s">
        <v>2978</v>
      </c>
      <c r="J280" s="5" t="s">
        <v>2908</v>
      </c>
    </row>
    <row r="281" spans="1:10">
      <c r="A281" s="5">
        <v>280</v>
      </c>
      <c r="B281" s="5" t="s">
        <v>1439</v>
      </c>
      <c r="C281" s="5" t="s">
        <v>169</v>
      </c>
      <c r="D281" s="5" t="s">
        <v>2488</v>
      </c>
      <c r="E281" s="5" t="s">
        <v>2489</v>
      </c>
      <c r="F281" s="5" t="s">
        <v>2490</v>
      </c>
      <c r="G281" s="5" t="s">
        <v>1736</v>
      </c>
      <c r="H281" s="5" t="s">
        <v>2491</v>
      </c>
      <c r="J281" s="5" t="s">
        <v>2908</v>
      </c>
    </row>
    <row r="282" spans="1:10">
      <c r="A282" s="5">
        <v>281</v>
      </c>
      <c r="B282" s="5" t="s">
        <v>1439</v>
      </c>
      <c r="C282" s="5" t="s">
        <v>169</v>
      </c>
      <c r="D282" s="5" t="s">
        <v>2492</v>
      </c>
      <c r="E282" s="5" t="s">
        <v>2493</v>
      </c>
      <c r="F282" s="5" t="s">
        <v>2494</v>
      </c>
      <c r="G282" s="5" t="s">
        <v>1586</v>
      </c>
      <c r="H282" s="5" t="s">
        <v>2495</v>
      </c>
      <c r="J282" s="5" t="s">
        <v>2908</v>
      </c>
    </row>
    <row r="283" spans="1:10">
      <c r="A283" s="5">
        <v>282</v>
      </c>
      <c r="B283" s="5" t="s">
        <v>1439</v>
      </c>
      <c r="C283" s="5" t="s">
        <v>169</v>
      </c>
      <c r="D283" s="5" t="s">
        <v>2496</v>
      </c>
      <c r="E283" s="5" t="s">
        <v>2497</v>
      </c>
      <c r="F283" s="5" t="s">
        <v>2498</v>
      </c>
      <c r="G283" s="5" t="s">
        <v>1546</v>
      </c>
      <c r="J283" s="5" t="s">
        <v>2908</v>
      </c>
    </row>
    <row r="284" spans="1:10">
      <c r="A284" s="5">
        <v>283</v>
      </c>
      <c r="B284" s="5" t="s">
        <v>1439</v>
      </c>
      <c r="C284" s="5" t="s">
        <v>169</v>
      </c>
      <c r="D284" s="5" t="s">
        <v>2979</v>
      </c>
      <c r="E284" s="5" t="s">
        <v>2980</v>
      </c>
      <c r="F284" s="5" t="s">
        <v>2981</v>
      </c>
      <c r="G284" s="5" t="s">
        <v>1461</v>
      </c>
      <c r="J284" s="5" t="s">
        <v>2908</v>
      </c>
    </row>
    <row r="285" spans="1:10">
      <c r="A285" s="5">
        <v>284</v>
      </c>
      <c r="B285" s="5" t="s">
        <v>1439</v>
      </c>
      <c r="C285" s="5" t="s">
        <v>169</v>
      </c>
      <c r="D285" s="5" t="s">
        <v>2499</v>
      </c>
      <c r="E285" s="5" t="s">
        <v>2500</v>
      </c>
      <c r="F285" s="5" t="s">
        <v>2501</v>
      </c>
      <c r="G285" s="5" t="s">
        <v>1568</v>
      </c>
      <c r="H285" s="5" t="s">
        <v>2502</v>
      </c>
      <c r="J285" s="5" t="s">
        <v>2908</v>
      </c>
    </row>
    <row r="286" spans="1:10">
      <c r="A286" s="5">
        <v>285</v>
      </c>
      <c r="B286" s="5" t="s">
        <v>1439</v>
      </c>
      <c r="C286" s="5" t="s">
        <v>169</v>
      </c>
      <c r="D286" s="5" t="s">
        <v>2503</v>
      </c>
      <c r="E286" s="5" t="s">
        <v>2504</v>
      </c>
      <c r="F286" s="5" t="s">
        <v>2505</v>
      </c>
      <c r="G286" s="5" t="s">
        <v>1541</v>
      </c>
      <c r="J286" s="5" t="s">
        <v>2908</v>
      </c>
    </row>
    <row r="287" spans="1:10">
      <c r="A287" s="5">
        <v>286</v>
      </c>
      <c r="B287" s="5" t="s">
        <v>1439</v>
      </c>
      <c r="C287" s="5" t="s">
        <v>169</v>
      </c>
      <c r="D287" s="5" t="s">
        <v>2506</v>
      </c>
      <c r="E287" s="5" t="s">
        <v>2507</v>
      </c>
      <c r="F287" s="5" t="s">
        <v>2508</v>
      </c>
      <c r="G287" s="5" t="s">
        <v>1461</v>
      </c>
      <c r="H287" s="5" t="s">
        <v>2509</v>
      </c>
      <c r="J287" s="5" t="s">
        <v>2908</v>
      </c>
    </row>
    <row r="288" spans="1:10">
      <c r="A288" s="5">
        <v>287</v>
      </c>
      <c r="B288" s="5" t="s">
        <v>1439</v>
      </c>
      <c r="C288" s="5" t="s">
        <v>169</v>
      </c>
      <c r="D288" s="5" t="s">
        <v>2510</v>
      </c>
      <c r="E288" s="5" t="s">
        <v>2511</v>
      </c>
      <c r="F288" s="5" t="s">
        <v>2512</v>
      </c>
      <c r="G288" s="5" t="s">
        <v>1478</v>
      </c>
      <c r="H288" s="5" t="s">
        <v>2418</v>
      </c>
      <c r="J288" s="5" t="s">
        <v>2908</v>
      </c>
    </row>
    <row r="289" spans="1:10">
      <c r="A289" s="5">
        <v>288</v>
      </c>
      <c r="B289" s="5" t="s">
        <v>1439</v>
      </c>
      <c r="C289" s="5" t="s">
        <v>169</v>
      </c>
      <c r="D289" s="5" t="s">
        <v>2513</v>
      </c>
      <c r="E289" s="5" t="s">
        <v>2514</v>
      </c>
      <c r="F289" s="5" t="s">
        <v>2515</v>
      </c>
      <c r="G289" s="5" t="s">
        <v>1845</v>
      </c>
      <c r="H289" s="5" t="s">
        <v>2516</v>
      </c>
      <c r="J289" s="5" t="s">
        <v>2908</v>
      </c>
    </row>
    <row r="290" spans="1:10">
      <c r="A290" s="5">
        <v>289</v>
      </c>
      <c r="B290" s="5" t="s">
        <v>1439</v>
      </c>
      <c r="C290" s="5" t="s">
        <v>169</v>
      </c>
      <c r="D290" s="5" t="s">
        <v>2517</v>
      </c>
      <c r="E290" s="5" t="s">
        <v>2514</v>
      </c>
      <c r="F290" s="5" t="s">
        <v>2518</v>
      </c>
      <c r="G290" s="5" t="s">
        <v>1557</v>
      </c>
      <c r="H290" s="5" t="s">
        <v>2519</v>
      </c>
      <c r="J290" s="5" t="s">
        <v>2908</v>
      </c>
    </row>
    <row r="291" spans="1:10">
      <c r="A291" s="5">
        <v>290</v>
      </c>
      <c r="B291" s="5" t="s">
        <v>1439</v>
      </c>
      <c r="C291" s="5" t="s">
        <v>169</v>
      </c>
      <c r="D291" s="5" t="s">
        <v>2520</v>
      </c>
      <c r="E291" s="5" t="s">
        <v>2521</v>
      </c>
      <c r="F291" s="5" t="s">
        <v>2522</v>
      </c>
      <c r="G291" s="5" t="s">
        <v>1541</v>
      </c>
      <c r="H291" s="5" t="s">
        <v>2523</v>
      </c>
      <c r="J291" s="5" t="s">
        <v>2908</v>
      </c>
    </row>
    <row r="292" spans="1:10">
      <c r="A292" s="5">
        <v>291</v>
      </c>
      <c r="B292" s="5" t="s">
        <v>1439</v>
      </c>
      <c r="C292" s="5" t="s">
        <v>169</v>
      </c>
      <c r="D292" s="5" t="s">
        <v>2524</v>
      </c>
      <c r="E292" s="5" t="s">
        <v>2525</v>
      </c>
      <c r="F292" s="5" t="s">
        <v>2526</v>
      </c>
      <c r="G292" s="5" t="s">
        <v>1452</v>
      </c>
      <c r="H292" s="5" t="s">
        <v>2527</v>
      </c>
      <c r="J292" s="5" t="s">
        <v>2908</v>
      </c>
    </row>
    <row r="293" spans="1:10">
      <c r="A293" s="5">
        <v>292</v>
      </c>
      <c r="B293" s="5" t="s">
        <v>1439</v>
      </c>
      <c r="C293" s="5" t="s">
        <v>169</v>
      </c>
      <c r="D293" s="5" t="s">
        <v>2528</v>
      </c>
      <c r="E293" s="5" t="s">
        <v>2529</v>
      </c>
      <c r="F293" s="5" t="s">
        <v>2530</v>
      </c>
      <c r="G293" s="5" t="s">
        <v>1557</v>
      </c>
      <c r="J293" s="5" t="s">
        <v>2908</v>
      </c>
    </row>
    <row r="294" spans="1:10">
      <c r="A294" s="5">
        <v>293</v>
      </c>
      <c r="B294" s="5" t="s">
        <v>1439</v>
      </c>
      <c r="C294" s="5" t="s">
        <v>169</v>
      </c>
      <c r="D294" s="5" t="s">
        <v>2531</v>
      </c>
      <c r="E294" s="5" t="s">
        <v>2532</v>
      </c>
      <c r="F294" s="5" t="s">
        <v>2533</v>
      </c>
      <c r="G294" s="5" t="s">
        <v>1470</v>
      </c>
      <c r="J294" s="5" t="s">
        <v>2908</v>
      </c>
    </row>
    <row r="295" spans="1:10">
      <c r="A295" s="5">
        <v>294</v>
      </c>
      <c r="B295" s="5" t="s">
        <v>1439</v>
      </c>
      <c r="C295" s="5" t="s">
        <v>169</v>
      </c>
      <c r="D295" s="5" t="s">
        <v>2534</v>
      </c>
      <c r="E295" s="5" t="s">
        <v>2535</v>
      </c>
      <c r="F295" s="5" t="s">
        <v>2536</v>
      </c>
      <c r="G295" s="5" t="s">
        <v>1541</v>
      </c>
      <c r="H295" s="5" t="s">
        <v>2537</v>
      </c>
      <c r="J295" s="5" t="s">
        <v>2908</v>
      </c>
    </row>
    <row r="296" spans="1:10">
      <c r="A296" s="5">
        <v>295</v>
      </c>
      <c r="B296" s="5" t="s">
        <v>1439</v>
      </c>
      <c r="C296" s="5" t="s">
        <v>169</v>
      </c>
      <c r="D296" s="5" t="s">
        <v>2538</v>
      </c>
      <c r="E296" s="5" t="s">
        <v>2539</v>
      </c>
      <c r="F296" s="5" t="s">
        <v>2540</v>
      </c>
      <c r="G296" s="5" t="s">
        <v>1452</v>
      </c>
      <c r="H296" s="5" t="s">
        <v>2541</v>
      </c>
      <c r="J296" s="5" t="s">
        <v>2908</v>
      </c>
    </row>
    <row r="297" spans="1:10">
      <c r="A297" s="5">
        <v>296</v>
      </c>
      <c r="B297" s="5" t="s">
        <v>1439</v>
      </c>
      <c r="C297" s="5" t="s">
        <v>169</v>
      </c>
      <c r="D297" s="5" t="s">
        <v>2542</v>
      </c>
      <c r="E297" s="5" t="s">
        <v>2543</v>
      </c>
      <c r="F297" s="5" t="s">
        <v>2544</v>
      </c>
      <c r="G297" s="5" t="s">
        <v>1687</v>
      </c>
      <c r="H297" s="5" t="s">
        <v>2545</v>
      </c>
      <c r="J297" s="5" t="s">
        <v>2908</v>
      </c>
    </row>
    <row r="298" spans="1:10">
      <c r="A298" s="5">
        <v>297</v>
      </c>
      <c r="B298" s="5" t="s">
        <v>1439</v>
      </c>
      <c r="C298" s="5" t="s">
        <v>169</v>
      </c>
      <c r="D298" s="5" t="s">
        <v>2546</v>
      </c>
      <c r="E298" s="5" t="s">
        <v>2547</v>
      </c>
      <c r="F298" s="5" t="s">
        <v>2548</v>
      </c>
      <c r="G298" s="5" t="s">
        <v>1447</v>
      </c>
      <c r="H298" s="5" t="s">
        <v>2549</v>
      </c>
      <c r="J298" s="5" t="s">
        <v>2908</v>
      </c>
    </row>
    <row r="299" spans="1:10">
      <c r="A299" s="5">
        <v>298</v>
      </c>
      <c r="B299" s="5" t="s">
        <v>1439</v>
      </c>
      <c r="C299" s="5" t="s">
        <v>169</v>
      </c>
      <c r="D299" s="5" t="s">
        <v>2982</v>
      </c>
      <c r="E299" s="5" t="s">
        <v>2983</v>
      </c>
      <c r="F299" s="5" t="s">
        <v>2984</v>
      </c>
      <c r="G299" s="5" t="s">
        <v>1461</v>
      </c>
      <c r="J299" s="5" t="s">
        <v>2908</v>
      </c>
    </row>
    <row r="300" spans="1:10">
      <c r="A300" s="5">
        <v>299</v>
      </c>
      <c r="B300" s="5" t="s">
        <v>1439</v>
      </c>
      <c r="C300" s="5" t="s">
        <v>169</v>
      </c>
      <c r="D300" s="5" t="s">
        <v>2550</v>
      </c>
      <c r="E300" s="5" t="s">
        <v>2551</v>
      </c>
      <c r="F300" s="5" t="s">
        <v>2552</v>
      </c>
      <c r="G300" s="5" t="s">
        <v>2214</v>
      </c>
      <c r="H300" s="5" t="s">
        <v>1958</v>
      </c>
      <c r="J300" s="5" t="s">
        <v>2908</v>
      </c>
    </row>
    <row r="301" spans="1:10">
      <c r="A301" s="5">
        <v>300</v>
      </c>
      <c r="B301" s="5" t="s">
        <v>1439</v>
      </c>
      <c r="C301" s="5" t="s">
        <v>169</v>
      </c>
      <c r="D301" s="5" t="s">
        <v>2553</v>
      </c>
      <c r="E301" s="5" t="s">
        <v>2554</v>
      </c>
      <c r="F301" s="5" t="s">
        <v>2555</v>
      </c>
      <c r="G301" s="5" t="s">
        <v>1586</v>
      </c>
      <c r="H301" s="5" t="s">
        <v>2556</v>
      </c>
      <c r="J301" s="5" t="s">
        <v>2908</v>
      </c>
    </row>
    <row r="302" spans="1:10">
      <c r="A302" s="5">
        <v>301</v>
      </c>
      <c r="B302" s="5" t="s">
        <v>1439</v>
      </c>
      <c r="C302" s="5" t="s">
        <v>169</v>
      </c>
      <c r="D302" s="5" t="s">
        <v>2557</v>
      </c>
      <c r="E302" s="5" t="s">
        <v>2558</v>
      </c>
      <c r="F302" s="5" t="s">
        <v>2559</v>
      </c>
      <c r="G302" s="5" t="s">
        <v>1452</v>
      </c>
      <c r="J302" s="5" t="s">
        <v>2908</v>
      </c>
    </row>
    <row r="303" spans="1:10">
      <c r="A303" s="5">
        <v>302</v>
      </c>
      <c r="B303" s="5" t="s">
        <v>1439</v>
      </c>
      <c r="C303" s="5" t="s">
        <v>169</v>
      </c>
      <c r="D303" s="5" t="s">
        <v>2560</v>
      </c>
      <c r="E303" s="5" t="s">
        <v>2561</v>
      </c>
      <c r="F303" s="5" t="s">
        <v>2562</v>
      </c>
      <c r="G303" s="5" t="s">
        <v>1537</v>
      </c>
      <c r="H303" s="5" t="s">
        <v>2563</v>
      </c>
      <c r="J303" s="5" t="s">
        <v>2908</v>
      </c>
    </row>
    <row r="304" spans="1:10">
      <c r="A304" s="5">
        <v>303</v>
      </c>
      <c r="B304" s="5" t="s">
        <v>1439</v>
      </c>
      <c r="C304" s="5" t="s">
        <v>169</v>
      </c>
      <c r="D304" s="5" t="s">
        <v>2564</v>
      </c>
      <c r="E304" s="5" t="s">
        <v>2565</v>
      </c>
      <c r="F304" s="5" t="s">
        <v>2566</v>
      </c>
      <c r="G304" s="5" t="s">
        <v>1461</v>
      </c>
      <c r="H304" s="5" t="s">
        <v>2567</v>
      </c>
      <c r="J304" s="5" t="s">
        <v>2908</v>
      </c>
    </row>
    <row r="305" spans="1:10">
      <c r="A305" s="5">
        <v>304</v>
      </c>
      <c r="B305" s="5" t="s">
        <v>1439</v>
      </c>
      <c r="C305" s="5" t="s">
        <v>169</v>
      </c>
      <c r="D305" s="5" t="s">
        <v>2568</v>
      </c>
      <c r="E305" s="5" t="s">
        <v>2569</v>
      </c>
      <c r="F305" s="5" t="s">
        <v>2570</v>
      </c>
      <c r="G305" s="5" t="s">
        <v>1687</v>
      </c>
      <c r="H305" s="5" t="s">
        <v>2571</v>
      </c>
      <c r="J305" s="5" t="s">
        <v>2908</v>
      </c>
    </row>
    <row r="306" spans="1:10">
      <c r="A306" s="5">
        <v>305</v>
      </c>
      <c r="B306" s="5" t="s">
        <v>1439</v>
      </c>
      <c r="C306" s="5" t="s">
        <v>169</v>
      </c>
      <c r="D306" s="5" t="s">
        <v>2572</v>
      </c>
      <c r="E306" s="5" t="s">
        <v>2573</v>
      </c>
      <c r="F306" s="5" t="s">
        <v>2574</v>
      </c>
      <c r="G306" s="5" t="s">
        <v>1546</v>
      </c>
      <c r="H306" s="5" t="s">
        <v>2575</v>
      </c>
      <c r="J306" s="5" t="s">
        <v>2908</v>
      </c>
    </row>
    <row r="307" spans="1:10">
      <c r="A307" s="5">
        <v>306</v>
      </c>
      <c r="B307" s="5" t="s">
        <v>1439</v>
      </c>
      <c r="C307" s="5" t="s">
        <v>169</v>
      </c>
      <c r="D307" s="5" t="s">
        <v>2576</v>
      </c>
      <c r="E307" s="5" t="s">
        <v>2577</v>
      </c>
      <c r="F307" s="5" t="s">
        <v>2578</v>
      </c>
      <c r="G307" s="5" t="s">
        <v>1850</v>
      </c>
      <c r="H307" s="5" t="s">
        <v>2579</v>
      </c>
      <c r="J307" s="5" t="s">
        <v>2908</v>
      </c>
    </row>
    <row r="308" spans="1:10">
      <c r="A308" s="5">
        <v>307</v>
      </c>
      <c r="B308" s="5" t="s">
        <v>1439</v>
      </c>
      <c r="C308" s="5" t="s">
        <v>169</v>
      </c>
      <c r="D308" s="5" t="s">
        <v>2580</v>
      </c>
      <c r="E308" s="5" t="s">
        <v>2581</v>
      </c>
      <c r="F308" s="5" t="s">
        <v>2582</v>
      </c>
      <c r="G308" s="5" t="s">
        <v>1461</v>
      </c>
      <c r="H308" s="5" t="s">
        <v>2583</v>
      </c>
      <c r="J308" s="5" t="s">
        <v>2908</v>
      </c>
    </row>
    <row r="309" spans="1:10">
      <c r="A309" s="5">
        <v>308</v>
      </c>
      <c r="B309" s="5" t="s">
        <v>1439</v>
      </c>
      <c r="C309" s="5" t="s">
        <v>169</v>
      </c>
      <c r="D309" s="5" t="s">
        <v>2584</v>
      </c>
      <c r="E309" s="5" t="s">
        <v>2585</v>
      </c>
      <c r="F309" s="5" t="s">
        <v>2586</v>
      </c>
      <c r="G309" s="5" t="s">
        <v>1541</v>
      </c>
      <c r="H309" s="5" t="s">
        <v>2587</v>
      </c>
      <c r="J309" s="5" t="s">
        <v>2908</v>
      </c>
    </row>
    <row r="310" spans="1:10">
      <c r="A310" s="5">
        <v>309</v>
      </c>
      <c r="B310" s="5" t="s">
        <v>1439</v>
      </c>
      <c r="C310" s="5" t="s">
        <v>169</v>
      </c>
      <c r="D310" s="5" t="s">
        <v>2588</v>
      </c>
      <c r="E310" s="5" t="s">
        <v>2589</v>
      </c>
      <c r="F310" s="5" t="s">
        <v>2590</v>
      </c>
      <c r="G310" s="5" t="s">
        <v>1541</v>
      </c>
      <c r="H310" s="5" t="s">
        <v>2591</v>
      </c>
      <c r="J310" s="5" t="s">
        <v>2908</v>
      </c>
    </row>
    <row r="311" spans="1:10">
      <c r="A311" s="5">
        <v>310</v>
      </c>
      <c r="B311" s="5" t="s">
        <v>1439</v>
      </c>
      <c r="C311" s="5" t="s">
        <v>169</v>
      </c>
      <c r="D311" s="5" t="s">
        <v>2592</v>
      </c>
      <c r="E311" s="5" t="s">
        <v>2593</v>
      </c>
      <c r="F311" s="5" t="s">
        <v>2594</v>
      </c>
      <c r="G311" s="5" t="s">
        <v>1452</v>
      </c>
      <c r="H311" s="5" t="s">
        <v>2095</v>
      </c>
      <c r="J311" s="5" t="s">
        <v>2908</v>
      </c>
    </row>
    <row r="312" spans="1:10">
      <c r="A312" s="5">
        <v>311</v>
      </c>
      <c r="B312" s="5" t="s">
        <v>1439</v>
      </c>
      <c r="C312" s="5" t="s">
        <v>169</v>
      </c>
      <c r="D312" s="5" t="s">
        <v>2595</v>
      </c>
      <c r="E312" s="5" t="s">
        <v>2596</v>
      </c>
      <c r="F312" s="5" t="s">
        <v>2597</v>
      </c>
      <c r="G312" s="5" t="s">
        <v>1850</v>
      </c>
      <c r="H312" s="5" t="s">
        <v>2598</v>
      </c>
      <c r="J312" s="5" t="s">
        <v>2908</v>
      </c>
    </row>
    <row r="313" spans="1:10">
      <c r="A313" s="5">
        <v>312</v>
      </c>
      <c r="B313" s="5" t="s">
        <v>1439</v>
      </c>
      <c r="C313" s="5" t="s">
        <v>169</v>
      </c>
      <c r="D313" s="5" t="s">
        <v>2599</v>
      </c>
      <c r="E313" s="5" t="s">
        <v>2600</v>
      </c>
      <c r="F313" s="5" t="s">
        <v>2601</v>
      </c>
      <c r="G313" s="5" t="s">
        <v>2214</v>
      </c>
      <c r="H313" s="5" t="s">
        <v>2483</v>
      </c>
      <c r="J313" s="5" t="s">
        <v>2908</v>
      </c>
    </row>
    <row r="314" spans="1:10">
      <c r="A314" s="5">
        <v>313</v>
      </c>
      <c r="B314" s="5" t="s">
        <v>1439</v>
      </c>
      <c r="C314" s="5" t="s">
        <v>169</v>
      </c>
      <c r="D314" s="5" t="s">
        <v>2602</v>
      </c>
      <c r="E314" s="5" t="s">
        <v>2603</v>
      </c>
      <c r="F314" s="5" t="s">
        <v>2604</v>
      </c>
      <c r="G314" s="5" t="s">
        <v>1456</v>
      </c>
      <c r="J314" s="5" t="s">
        <v>2908</v>
      </c>
    </row>
    <row r="315" spans="1:10">
      <c r="A315" s="5">
        <v>314</v>
      </c>
      <c r="B315" s="5" t="s">
        <v>1439</v>
      </c>
      <c r="C315" s="5" t="s">
        <v>169</v>
      </c>
      <c r="D315" s="5" t="s">
        <v>2605</v>
      </c>
      <c r="E315" s="5" t="s">
        <v>2606</v>
      </c>
      <c r="F315" s="5" t="s">
        <v>2607</v>
      </c>
      <c r="G315" s="5" t="s">
        <v>1461</v>
      </c>
      <c r="J315" s="5" t="s">
        <v>2908</v>
      </c>
    </row>
    <row r="316" spans="1:10">
      <c r="A316" s="5">
        <v>315</v>
      </c>
      <c r="B316" s="5" t="s">
        <v>1439</v>
      </c>
      <c r="C316" s="5" t="s">
        <v>169</v>
      </c>
      <c r="D316" s="5" t="s">
        <v>2608</v>
      </c>
      <c r="E316" s="5" t="s">
        <v>2609</v>
      </c>
      <c r="F316" s="5" t="s">
        <v>2610</v>
      </c>
      <c r="G316" s="5" t="s">
        <v>1508</v>
      </c>
      <c r="H316" s="5" t="s">
        <v>2611</v>
      </c>
      <c r="J316" s="5" t="s">
        <v>2908</v>
      </c>
    </row>
    <row r="317" spans="1:10">
      <c r="A317" s="5">
        <v>316</v>
      </c>
      <c r="B317" s="5" t="s">
        <v>1439</v>
      </c>
      <c r="C317" s="5" t="s">
        <v>169</v>
      </c>
      <c r="D317" s="5" t="s">
        <v>2612</v>
      </c>
      <c r="E317" s="5" t="s">
        <v>2613</v>
      </c>
      <c r="F317" s="5" t="s">
        <v>2614</v>
      </c>
      <c r="G317" s="5" t="s">
        <v>1461</v>
      </c>
      <c r="H317" s="5" t="s">
        <v>2615</v>
      </c>
      <c r="J317" s="5" t="s">
        <v>2908</v>
      </c>
    </row>
    <row r="318" spans="1:10">
      <c r="A318" s="5">
        <v>317</v>
      </c>
      <c r="B318" s="5" t="s">
        <v>1439</v>
      </c>
      <c r="C318" s="5" t="s">
        <v>169</v>
      </c>
      <c r="D318" s="5" t="s">
        <v>2616</v>
      </c>
      <c r="E318" s="5" t="s">
        <v>2617</v>
      </c>
      <c r="F318" s="5" t="s">
        <v>2618</v>
      </c>
      <c r="G318" s="5" t="s">
        <v>1568</v>
      </c>
      <c r="H318" s="5" t="s">
        <v>2161</v>
      </c>
      <c r="J318" s="5" t="s">
        <v>2908</v>
      </c>
    </row>
    <row r="319" spans="1:10">
      <c r="A319" s="5">
        <v>318</v>
      </c>
      <c r="B319" s="5" t="s">
        <v>1439</v>
      </c>
      <c r="C319" s="5" t="s">
        <v>169</v>
      </c>
      <c r="D319" s="5" t="s">
        <v>2619</v>
      </c>
      <c r="E319" s="5" t="s">
        <v>2620</v>
      </c>
      <c r="F319" s="5" t="s">
        <v>2621</v>
      </c>
      <c r="G319" s="5" t="s">
        <v>1568</v>
      </c>
      <c r="J319" s="5" t="s">
        <v>2908</v>
      </c>
    </row>
    <row r="320" spans="1:10">
      <c r="A320" s="5">
        <v>319</v>
      </c>
      <c r="B320" s="5" t="s">
        <v>1439</v>
      </c>
      <c r="C320" s="5" t="s">
        <v>169</v>
      </c>
      <c r="D320" s="5" t="s">
        <v>2622</v>
      </c>
      <c r="E320" s="5" t="s">
        <v>2623</v>
      </c>
      <c r="F320" s="5" t="s">
        <v>2624</v>
      </c>
      <c r="G320" s="5" t="s">
        <v>1586</v>
      </c>
      <c r="J320" s="5" t="s">
        <v>2908</v>
      </c>
    </row>
    <row r="321" spans="1:10">
      <c r="A321" s="5">
        <v>320</v>
      </c>
      <c r="B321" s="5" t="s">
        <v>1439</v>
      </c>
      <c r="C321" s="5" t="s">
        <v>169</v>
      </c>
      <c r="D321" s="5" t="s">
        <v>2625</v>
      </c>
      <c r="E321" s="5" t="s">
        <v>2626</v>
      </c>
      <c r="F321" s="5" t="s">
        <v>2627</v>
      </c>
      <c r="G321" s="5" t="s">
        <v>1508</v>
      </c>
      <c r="H321" s="5" t="s">
        <v>2628</v>
      </c>
      <c r="J321" s="5" t="s">
        <v>2908</v>
      </c>
    </row>
    <row r="322" spans="1:10">
      <c r="A322" s="5">
        <v>321</v>
      </c>
      <c r="B322" s="5" t="s">
        <v>1439</v>
      </c>
      <c r="C322" s="5" t="s">
        <v>169</v>
      </c>
      <c r="D322" s="5" t="s">
        <v>2629</v>
      </c>
      <c r="E322" s="5" t="s">
        <v>2630</v>
      </c>
      <c r="F322" s="5" t="s">
        <v>2631</v>
      </c>
      <c r="G322" s="5" t="s">
        <v>2632</v>
      </c>
      <c r="H322" s="5" t="s">
        <v>2633</v>
      </c>
      <c r="J322" s="5" t="s">
        <v>2908</v>
      </c>
    </row>
    <row r="323" spans="1:10">
      <c r="A323" s="5">
        <v>322</v>
      </c>
      <c r="B323" s="5" t="s">
        <v>1439</v>
      </c>
      <c r="C323" s="5" t="s">
        <v>169</v>
      </c>
      <c r="D323" s="5" t="s">
        <v>2634</v>
      </c>
      <c r="E323" s="5" t="s">
        <v>2635</v>
      </c>
      <c r="F323" s="5" t="s">
        <v>2636</v>
      </c>
      <c r="G323" s="5" t="s">
        <v>1546</v>
      </c>
      <c r="J323" s="5" t="s">
        <v>2908</v>
      </c>
    </row>
    <row r="324" spans="1:10">
      <c r="A324" s="5">
        <v>323</v>
      </c>
      <c r="B324" s="5" t="s">
        <v>1439</v>
      </c>
      <c r="C324" s="5" t="s">
        <v>169</v>
      </c>
      <c r="D324" s="5" t="s">
        <v>2637</v>
      </c>
      <c r="E324" s="5" t="s">
        <v>2638</v>
      </c>
      <c r="F324" s="5" t="s">
        <v>2639</v>
      </c>
      <c r="G324" s="5" t="s">
        <v>1456</v>
      </c>
      <c r="J324" s="5" t="s">
        <v>2908</v>
      </c>
    </row>
    <row r="325" spans="1:10">
      <c r="A325" s="5">
        <v>324</v>
      </c>
      <c r="B325" s="5" t="s">
        <v>1439</v>
      </c>
      <c r="C325" s="5" t="s">
        <v>169</v>
      </c>
      <c r="D325" s="5" t="s">
        <v>2640</v>
      </c>
      <c r="E325" s="5" t="s">
        <v>2641</v>
      </c>
      <c r="F325" s="5" t="s">
        <v>2642</v>
      </c>
      <c r="G325" s="5" t="s">
        <v>1470</v>
      </c>
      <c r="J325" s="5" t="s">
        <v>2908</v>
      </c>
    </row>
    <row r="326" spans="1:10">
      <c r="A326" s="5">
        <v>325</v>
      </c>
      <c r="B326" s="5" t="s">
        <v>1439</v>
      </c>
      <c r="C326" s="5" t="s">
        <v>169</v>
      </c>
      <c r="D326" s="5" t="s">
        <v>2643</v>
      </c>
      <c r="E326" s="5" t="s">
        <v>2644</v>
      </c>
      <c r="F326" s="5" t="s">
        <v>2645</v>
      </c>
      <c r="G326" s="5" t="s">
        <v>1568</v>
      </c>
      <c r="J326" s="5" t="s">
        <v>2908</v>
      </c>
    </row>
    <row r="327" spans="1:10">
      <c r="A327" s="5">
        <v>326</v>
      </c>
      <c r="B327" s="5" t="s">
        <v>1439</v>
      </c>
      <c r="C327" s="5" t="s">
        <v>169</v>
      </c>
      <c r="D327" s="5" t="s">
        <v>2646</v>
      </c>
      <c r="E327" s="5" t="s">
        <v>2647</v>
      </c>
      <c r="F327" s="5" t="s">
        <v>2648</v>
      </c>
      <c r="G327" s="5" t="s">
        <v>1452</v>
      </c>
      <c r="J327" s="5" t="s">
        <v>2908</v>
      </c>
    </row>
    <row r="328" spans="1:10">
      <c r="A328" s="5">
        <v>327</v>
      </c>
      <c r="B328" s="5" t="s">
        <v>1439</v>
      </c>
      <c r="C328" s="5" t="s">
        <v>169</v>
      </c>
      <c r="D328" s="5" t="s">
        <v>2649</v>
      </c>
      <c r="E328" s="5" t="s">
        <v>2650</v>
      </c>
      <c r="F328" s="5" t="s">
        <v>2651</v>
      </c>
      <c r="G328" s="5" t="s">
        <v>1456</v>
      </c>
      <c r="H328" s="5" t="s">
        <v>2652</v>
      </c>
      <c r="J328" s="5" t="s">
        <v>2908</v>
      </c>
    </row>
    <row r="329" spans="1:10">
      <c r="A329" s="5">
        <v>328</v>
      </c>
      <c r="B329" s="5" t="s">
        <v>1439</v>
      </c>
      <c r="C329" s="5" t="s">
        <v>169</v>
      </c>
      <c r="D329" s="5" t="s">
        <v>2985</v>
      </c>
      <c r="E329" s="5" t="s">
        <v>2986</v>
      </c>
      <c r="F329" s="5" t="s">
        <v>2987</v>
      </c>
      <c r="G329" s="5" t="s">
        <v>1452</v>
      </c>
      <c r="J329" s="5" t="s">
        <v>2908</v>
      </c>
    </row>
    <row r="330" spans="1:10">
      <c r="A330" s="5">
        <v>329</v>
      </c>
      <c r="B330" s="5" t="s">
        <v>1439</v>
      </c>
      <c r="C330" s="5" t="s">
        <v>169</v>
      </c>
      <c r="D330" s="5" t="s">
        <v>2653</v>
      </c>
      <c r="E330" s="5" t="s">
        <v>2654</v>
      </c>
      <c r="F330" s="5" t="s">
        <v>2655</v>
      </c>
      <c r="G330" s="5" t="s">
        <v>1508</v>
      </c>
      <c r="H330" s="5" t="s">
        <v>2656</v>
      </c>
      <c r="J330" s="5" t="s">
        <v>2908</v>
      </c>
    </row>
    <row r="331" spans="1:10">
      <c r="A331" s="5">
        <v>330</v>
      </c>
      <c r="B331" s="5" t="s">
        <v>1439</v>
      </c>
      <c r="C331" s="5" t="s">
        <v>169</v>
      </c>
      <c r="D331" s="5" t="s">
        <v>2657</v>
      </c>
      <c r="E331" s="5" t="s">
        <v>2658</v>
      </c>
      <c r="F331" s="5" t="s">
        <v>2659</v>
      </c>
      <c r="G331" s="5" t="s">
        <v>1546</v>
      </c>
      <c r="H331" s="5" t="s">
        <v>2660</v>
      </c>
      <c r="J331" s="5" t="s">
        <v>2908</v>
      </c>
    </row>
    <row r="332" spans="1:10">
      <c r="A332" s="5">
        <v>331</v>
      </c>
      <c r="B332" s="5" t="s">
        <v>1439</v>
      </c>
      <c r="C332" s="5" t="s">
        <v>169</v>
      </c>
      <c r="D332" s="5" t="s">
        <v>2661</v>
      </c>
      <c r="E332" s="5" t="s">
        <v>2662</v>
      </c>
      <c r="F332" s="5" t="s">
        <v>2663</v>
      </c>
      <c r="G332" s="5" t="s">
        <v>1557</v>
      </c>
      <c r="J332" s="5" t="s">
        <v>2908</v>
      </c>
    </row>
    <row r="333" spans="1:10">
      <c r="A333" s="5">
        <v>332</v>
      </c>
      <c r="B333" s="5" t="s">
        <v>1439</v>
      </c>
      <c r="C333" s="5" t="s">
        <v>169</v>
      </c>
      <c r="D333" s="5" t="s">
        <v>2664</v>
      </c>
      <c r="E333" s="5" t="s">
        <v>2665</v>
      </c>
      <c r="F333" s="5" t="s">
        <v>2666</v>
      </c>
      <c r="G333" s="5" t="s">
        <v>1456</v>
      </c>
      <c r="J333" s="5" t="s">
        <v>2908</v>
      </c>
    </row>
    <row r="334" spans="1:10">
      <c r="A334" s="5">
        <v>333</v>
      </c>
      <c r="B334" s="5" t="s">
        <v>1439</v>
      </c>
      <c r="C334" s="5" t="s">
        <v>169</v>
      </c>
      <c r="D334" s="5" t="s">
        <v>2667</v>
      </c>
      <c r="E334" s="5" t="s">
        <v>2668</v>
      </c>
      <c r="F334" s="5" t="s">
        <v>2669</v>
      </c>
      <c r="G334" s="5" t="s">
        <v>1461</v>
      </c>
      <c r="H334" s="5" t="s">
        <v>2364</v>
      </c>
      <c r="J334" s="5" t="s">
        <v>2908</v>
      </c>
    </row>
    <row r="335" spans="1:10">
      <c r="A335" s="5">
        <v>334</v>
      </c>
      <c r="B335" s="5" t="s">
        <v>1439</v>
      </c>
      <c r="C335" s="5" t="s">
        <v>169</v>
      </c>
      <c r="D335" s="5" t="s">
        <v>2670</v>
      </c>
      <c r="E335" s="5" t="s">
        <v>2671</v>
      </c>
      <c r="F335" s="5" t="s">
        <v>2672</v>
      </c>
      <c r="G335" s="5" t="s">
        <v>1470</v>
      </c>
      <c r="H335" s="5" t="s">
        <v>2673</v>
      </c>
      <c r="J335" s="5" t="s">
        <v>2908</v>
      </c>
    </row>
    <row r="336" spans="1:10">
      <c r="A336" s="5">
        <v>335</v>
      </c>
      <c r="B336" s="5" t="s">
        <v>1439</v>
      </c>
      <c r="C336" s="5" t="s">
        <v>169</v>
      </c>
      <c r="D336" s="5" t="s">
        <v>2674</v>
      </c>
      <c r="E336" s="5" t="s">
        <v>2675</v>
      </c>
      <c r="F336" s="5" t="s">
        <v>2676</v>
      </c>
      <c r="G336" s="5" t="s">
        <v>1586</v>
      </c>
      <c r="J336" s="5" t="s">
        <v>2908</v>
      </c>
    </row>
    <row r="337" spans="1:10">
      <c r="A337" s="5">
        <v>336</v>
      </c>
      <c r="B337" s="5" t="s">
        <v>1439</v>
      </c>
      <c r="C337" s="5" t="s">
        <v>169</v>
      </c>
      <c r="D337" s="5" t="s">
        <v>2677</v>
      </c>
      <c r="E337" s="5" t="s">
        <v>2678</v>
      </c>
      <c r="F337" s="5" t="s">
        <v>2679</v>
      </c>
      <c r="G337" s="5" t="s">
        <v>1546</v>
      </c>
      <c r="H337" s="5" t="s">
        <v>2049</v>
      </c>
      <c r="J337" s="5" t="s">
        <v>2908</v>
      </c>
    </row>
    <row r="338" spans="1:10">
      <c r="A338" s="5">
        <v>337</v>
      </c>
      <c r="B338" s="5" t="s">
        <v>1439</v>
      </c>
      <c r="C338" s="5" t="s">
        <v>169</v>
      </c>
      <c r="D338" s="5" t="s">
        <v>2680</v>
      </c>
      <c r="E338" s="5" t="s">
        <v>2681</v>
      </c>
      <c r="F338" s="5" t="s">
        <v>2682</v>
      </c>
      <c r="G338" s="5" t="s">
        <v>1470</v>
      </c>
      <c r="H338" s="5" t="s">
        <v>2049</v>
      </c>
      <c r="J338" s="5" t="s">
        <v>2908</v>
      </c>
    </row>
    <row r="339" spans="1:10">
      <c r="A339" s="5">
        <v>338</v>
      </c>
      <c r="B339" s="5" t="s">
        <v>1439</v>
      </c>
      <c r="C339" s="5" t="s">
        <v>169</v>
      </c>
      <c r="D339" s="5" t="s">
        <v>2683</v>
      </c>
      <c r="E339" s="5" t="s">
        <v>2684</v>
      </c>
      <c r="F339" s="5" t="s">
        <v>2685</v>
      </c>
      <c r="G339" s="5" t="s">
        <v>1461</v>
      </c>
      <c r="H339" s="5" t="s">
        <v>1683</v>
      </c>
      <c r="J339" s="5" t="s">
        <v>2908</v>
      </c>
    </row>
    <row r="340" spans="1:10">
      <c r="A340" s="5">
        <v>339</v>
      </c>
      <c r="B340" s="5" t="s">
        <v>1439</v>
      </c>
      <c r="C340" s="5" t="s">
        <v>169</v>
      </c>
      <c r="D340" s="5" t="s">
        <v>2686</v>
      </c>
      <c r="E340" s="5" t="s">
        <v>2687</v>
      </c>
      <c r="F340" s="5" t="s">
        <v>2688</v>
      </c>
      <c r="G340" s="5" t="s">
        <v>2689</v>
      </c>
      <c r="J340" s="5" t="s">
        <v>2908</v>
      </c>
    </row>
    <row r="341" spans="1:10">
      <c r="A341" s="5">
        <v>340</v>
      </c>
      <c r="B341" s="5" t="s">
        <v>1439</v>
      </c>
      <c r="C341" s="5" t="s">
        <v>169</v>
      </c>
      <c r="D341" s="5" t="s">
        <v>2690</v>
      </c>
      <c r="E341" s="5" t="s">
        <v>2691</v>
      </c>
      <c r="F341" s="5" t="s">
        <v>2692</v>
      </c>
      <c r="G341" s="5" t="s">
        <v>1541</v>
      </c>
      <c r="J341" s="5" t="s">
        <v>2908</v>
      </c>
    </row>
    <row r="342" spans="1:10">
      <c r="A342" s="5">
        <v>341</v>
      </c>
      <c r="B342" s="5" t="s">
        <v>1439</v>
      </c>
      <c r="C342" s="5" t="s">
        <v>169</v>
      </c>
      <c r="D342" s="5" t="s">
        <v>2988</v>
      </c>
      <c r="E342" s="5" t="s">
        <v>2989</v>
      </c>
      <c r="F342" s="5" t="s">
        <v>2990</v>
      </c>
      <c r="G342" s="5" t="s">
        <v>1470</v>
      </c>
      <c r="H342" s="5" t="s">
        <v>2991</v>
      </c>
      <c r="J342" s="5" t="s">
        <v>2908</v>
      </c>
    </row>
    <row r="343" spans="1:10">
      <c r="A343" s="5">
        <v>342</v>
      </c>
      <c r="B343" s="5" t="s">
        <v>1439</v>
      </c>
      <c r="C343" s="5" t="s">
        <v>169</v>
      </c>
      <c r="D343" s="5" t="s">
        <v>2693</v>
      </c>
      <c r="E343" s="5" t="s">
        <v>2694</v>
      </c>
      <c r="F343" s="5" t="s">
        <v>2695</v>
      </c>
      <c r="G343" s="5" t="s">
        <v>1546</v>
      </c>
      <c r="H343" s="5" t="s">
        <v>2696</v>
      </c>
      <c r="J343" s="5" t="s">
        <v>2908</v>
      </c>
    </row>
    <row r="344" spans="1:10">
      <c r="A344" s="5">
        <v>343</v>
      </c>
      <c r="B344" s="5" t="s">
        <v>1439</v>
      </c>
      <c r="C344" s="5" t="s">
        <v>169</v>
      </c>
      <c r="D344" s="5" t="s">
        <v>2697</v>
      </c>
      <c r="E344" s="5" t="s">
        <v>2698</v>
      </c>
      <c r="F344" s="5" t="s">
        <v>2699</v>
      </c>
      <c r="G344" s="5" t="s">
        <v>1650</v>
      </c>
      <c r="H344" s="5" t="s">
        <v>2700</v>
      </c>
      <c r="J344" s="5" t="s">
        <v>2908</v>
      </c>
    </row>
    <row r="345" spans="1:10">
      <c r="A345" s="5">
        <v>344</v>
      </c>
      <c r="B345" s="5" t="s">
        <v>1439</v>
      </c>
      <c r="C345" s="5" t="s">
        <v>169</v>
      </c>
      <c r="D345" s="5" t="s">
        <v>2992</v>
      </c>
      <c r="E345" s="5" t="s">
        <v>2993</v>
      </c>
      <c r="F345" s="5" t="s">
        <v>2994</v>
      </c>
      <c r="G345" s="5" t="s">
        <v>1682</v>
      </c>
      <c r="H345" s="5" t="s">
        <v>2995</v>
      </c>
      <c r="J345" s="5" t="s">
        <v>2908</v>
      </c>
    </row>
    <row r="346" spans="1:10">
      <c r="A346" s="5">
        <v>345</v>
      </c>
      <c r="B346" s="5" t="s">
        <v>1439</v>
      </c>
      <c r="C346" s="5" t="s">
        <v>169</v>
      </c>
      <c r="D346" s="5" t="s">
        <v>2701</v>
      </c>
      <c r="E346" s="5" t="s">
        <v>2702</v>
      </c>
      <c r="F346" s="5" t="s">
        <v>2703</v>
      </c>
      <c r="G346" s="5" t="s">
        <v>1650</v>
      </c>
      <c r="J346" s="5" t="s">
        <v>2908</v>
      </c>
    </row>
    <row r="347" spans="1:10">
      <c r="A347" s="5">
        <v>346</v>
      </c>
      <c r="B347" s="5" t="s">
        <v>1439</v>
      </c>
      <c r="C347" s="5" t="s">
        <v>169</v>
      </c>
      <c r="D347" s="5" t="s">
        <v>2996</v>
      </c>
      <c r="E347" s="5" t="s">
        <v>2997</v>
      </c>
      <c r="F347" s="5" t="s">
        <v>2998</v>
      </c>
      <c r="G347" s="5" t="s">
        <v>1557</v>
      </c>
      <c r="J347" s="5" t="s">
        <v>2908</v>
      </c>
    </row>
    <row r="348" spans="1:10">
      <c r="A348" s="5">
        <v>347</v>
      </c>
      <c r="B348" s="5" t="s">
        <v>1439</v>
      </c>
      <c r="C348" s="5" t="s">
        <v>169</v>
      </c>
      <c r="D348" s="5" t="s">
        <v>2999</v>
      </c>
      <c r="E348" s="5" t="s">
        <v>3000</v>
      </c>
      <c r="F348" s="5" t="s">
        <v>3001</v>
      </c>
      <c r="G348" s="5" t="s">
        <v>1541</v>
      </c>
      <c r="H348" s="5" t="s">
        <v>3002</v>
      </c>
      <c r="J348" s="5" t="s">
        <v>2908</v>
      </c>
    </row>
    <row r="349" spans="1:10">
      <c r="A349" s="5">
        <v>348</v>
      </c>
      <c r="B349" s="5" t="s">
        <v>1439</v>
      </c>
      <c r="C349" s="5" t="s">
        <v>169</v>
      </c>
      <c r="D349" s="5" t="s">
        <v>3003</v>
      </c>
      <c r="E349" s="5" t="s">
        <v>3004</v>
      </c>
      <c r="F349" s="5" t="s">
        <v>3005</v>
      </c>
      <c r="G349" s="5" t="s">
        <v>3006</v>
      </c>
      <c r="J349" s="5" t="s">
        <v>2908</v>
      </c>
    </row>
    <row r="350" spans="1:10">
      <c r="A350" s="5">
        <v>349</v>
      </c>
      <c r="B350" s="5" t="s">
        <v>1439</v>
      </c>
      <c r="C350" s="5" t="s">
        <v>169</v>
      </c>
      <c r="D350" s="5" t="s">
        <v>2704</v>
      </c>
      <c r="E350" s="5" t="s">
        <v>2705</v>
      </c>
      <c r="F350" s="5" t="s">
        <v>2706</v>
      </c>
      <c r="G350" s="5" t="s">
        <v>1586</v>
      </c>
      <c r="J350" s="5" t="s">
        <v>2908</v>
      </c>
    </row>
    <row r="351" spans="1:10">
      <c r="A351" s="5">
        <v>350</v>
      </c>
      <c r="B351" s="5" t="s">
        <v>1439</v>
      </c>
      <c r="C351" s="5" t="s">
        <v>169</v>
      </c>
      <c r="D351" s="5" t="s">
        <v>2707</v>
      </c>
      <c r="E351" s="5" t="s">
        <v>2708</v>
      </c>
      <c r="F351" s="5" t="s">
        <v>2709</v>
      </c>
      <c r="G351" s="5" t="s">
        <v>1695</v>
      </c>
      <c r="H351" s="5" t="s">
        <v>2710</v>
      </c>
      <c r="J351" s="5" t="s">
        <v>2908</v>
      </c>
    </row>
    <row r="352" spans="1:10">
      <c r="A352" s="5">
        <v>351</v>
      </c>
      <c r="B352" s="5" t="s">
        <v>1439</v>
      </c>
      <c r="C352" s="5" t="s">
        <v>169</v>
      </c>
      <c r="D352" s="5" t="s">
        <v>2711</v>
      </c>
      <c r="E352" s="5" t="s">
        <v>2712</v>
      </c>
      <c r="F352" s="5" t="s">
        <v>2713</v>
      </c>
      <c r="G352" s="5" t="s">
        <v>1470</v>
      </c>
      <c r="H352" s="5" t="s">
        <v>2714</v>
      </c>
      <c r="J352" s="5" t="s">
        <v>2908</v>
      </c>
    </row>
    <row r="353" spans="1:10">
      <c r="A353" s="5">
        <v>352</v>
      </c>
      <c r="B353" s="5" t="s">
        <v>1439</v>
      </c>
      <c r="C353" s="5" t="s">
        <v>169</v>
      </c>
      <c r="D353" s="5" t="s">
        <v>2715</v>
      </c>
      <c r="E353" s="5" t="s">
        <v>2716</v>
      </c>
      <c r="F353" s="5" t="s">
        <v>2717</v>
      </c>
      <c r="G353" s="5" t="s">
        <v>1586</v>
      </c>
      <c r="J353" s="5" t="s">
        <v>2908</v>
      </c>
    </row>
    <row r="354" spans="1:10">
      <c r="A354" s="5">
        <v>353</v>
      </c>
      <c r="B354" s="5" t="s">
        <v>1439</v>
      </c>
      <c r="C354" s="5" t="s">
        <v>169</v>
      </c>
      <c r="D354" s="5" t="s">
        <v>2718</v>
      </c>
      <c r="E354" s="5" t="s">
        <v>2719</v>
      </c>
      <c r="F354" s="5" t="s">
        <v>2720</v>
      </c>
      <c r="G354" s="5" t="s">
        <v>1541</v>
      </c>
      <c r="H354" s="5" t="s">
        <v>2721</v>
      </c>
      <c r="J354" s="5" t="s">
        <v>2908</v>
      </c>
    </row>
    <row r="355" spans="1:10">
      <c r="A355" s="5">
        <v>354</v>
      </c>
      <c r="B355" s="5" t="s">
        <v>1439</v>
      </c>
      <c r="C355" s="5" t="s">
        <v>169</v>
      </c>
      <c r="D355" s="5" t="s">
        <v>3007</v>
      </c>
      <c r="E355" s="5" t="s">
        <v>3008</v>
      </c>
      <c r="F355" s="5" t="s">
        <v>3009</v>
      </c>
      <c r="G355" s="5" t="s">
        <v>1586</v>
      </c>
      <c r="J355" s="5" t="s">
        <v>2908</v>
      </c>
    </row>
    <row r="356" spans="1:10">
      <c r="A356" s="5">
        <v>355</v>
      </c>
      <c r="B356" s="5" t="s">
        <v>1439</v>
      </c>
      <c r="C356" s="5" t="s">
        <v>169</v>
      </c>
      <c r="D356" s="5" t="s">
        <v>2722</v>
      </c>
      <c r="E356" s="5" t="s">
        <v>2723</v>
      </c>
      <c r="F356" s="5" t="s">
        <v>2724</v>
      </c>
      <c r="G356" s="5" t="s">
        <v>1546</v>
      </c>
      <c r="H356" s="5" t="s">
        <v>2725</v>
      </c>
      <c r="J356" s="5" t="s">
        <v>2908</v>
      </c>
    </row>
    <row r="357" spans="1:10">
      <c r="A357" s="5">
        <v>356</v>
      </c>
      <c r="B357" s="5" t="s">
        <v>1439</v>
      </c>
      <c r="C357" s="5" t="s">
        <v>169</v>
      </c>
      <c r="D357" s="5" t="s">
        <v>2726</v>
      </c>
      <c r="E357" s="5" t="s">
        <v>2727</v>
      </c>
      <c r="F357" s="5" t="s">
        <v>2728</v>
      </c>
      <c r="G357" s="5" t="s">
        <v>1586</v>
      </c>
      <c r="H357" s="5" t="s">
        <v>2729</v>
      </c>
      <c r="J357" s="5" t="s">
        <v>2908</v>
      </c>
    </row>
    <row r="358" spans="1:10">
      <c r="A358" s="5">
        <v>357</v>
      </c>
      <c r="B358" s="5" t="s">
        <v>1439</v>
      </c>
      <c r="C358" s="5" t="s">
        <v>169</v>
      </c>
      <c r="D358" s="5" t="s">
        <v>3010</v>
      </c>
      <c r="E358" s="5" t="s">
        <v>3011</v>
      </c>
      <c r="F358" s="5" t="s">
        <v>3012</v>
      </c>
      <c r="G358" s="5" t="s">
        <v>1456</v>
      </c>
      <c r="J358" s="5" t="s">
        <v>2908</v>
      </c>
    </row>
    <row r="359" spans="1:10">
      <c r="A359" s="5">
        <v>358</v>
      </c>
      <c r="B359" s="5" t="s">
        <v>1439</v>
      </c>
      <c r="C359" s="5" t="s">
        <v>169</v>
      </c>
      <c r="D359" s="5" t="s">
        <v>2730</v>
      </c>
      <c r="E359" s="5" t="s">
        <v>2731</v>
      </c>
      <c r="F359" s="5" t="s">
        <v>2732</v>
      </c>
      <c r="G359" s="5" t="s">
        <v>1785</v>
      </c>
      <c r="H359" s="5" t="s">
        <v>1786</v>
      </c>
      <c r="J359" s="5" t="s">
        <v>2908</v>
      </c>
    </row>
    <row r="360" spans="1:10">
      <c r="A360" s="5">
        <v>359</v>
      </c>
      <c r="B360" s="5" t="s">
        <v>1439</v>
      </c>
      <c r="C360" s="5" t="s">
        <v>169</v>
      </c>
      <c r="D360" s="5" t="s">
        <v>2733</v>
      </c>
      <c r="E360" s="5" t="s">
        <v>2734</v>
      </c>
      <c r="F360" s="5" t="s">
        <v>2735</v>
      </c>
      <c r="G360" s="5" t="s">
        <v>1586</v>
      </c>
      <c r="H360" s="5" t="s">
        <v>2736</v>
      </c>
      <c r="J360" s="5" t="s">
        <v>2908</v>
      </c>
    </row>
    <row r="361" spans="1:10">
      <c r="A361" s="5">
        <v>360</v>
      </c>
      <c r="B361" s="5" t="s">
        <v>1439</v>
      </c>
      <c r="C361" s="5" t="s">
        <v>169</v>
      </c>
      <c r="D361" s="5" t="s">
        <v>2737</v>
      </c>
      <c r="E361" s="5" t="s">
        <v>2738</v>
      </c>
      <c r="F361" s="5" t="s">
        <v>2739</v>
      </c>
      <c r="G361" s="5" t="s">
        <v>1452</v>
      </c>
      <c r="H361" s="5" t="s">
        <v>2740</v>
      </c>
      <c r="J361" s="5" t="s">
        <v>2908</v>
      </c>
    </row>
    <row r="362" spans="1:10">
      <c r="A362" s="5">
        <v>361</v>
      </c>
      <c r="B362" s="5" t="s">
        <v>1439</v>
      </c>
      <c r="C362" s="5" t="s">
        <v>169</v>
      </c>
      <c r="D362" s="5" t="s">
        <v>2741</v>
      </c>
      <c r="E362" s="5" t="s">
        <v>2742</v>
      </c>
      <c r="F362" s="5" t="s">
        <v>2743</v>
      </c>
      <c r="G362" s="5" t="s">
        <v>1461</v>
      </c>
      <c r="H362" s="5" t="s">
        <v>2744</v>
      </c>
      <c r="J362" s="5" t="s">
        <v>2908</v>
      </c>
    </row>
    <row r="363" spans="1:10">
      <c r="A363" s="5">
        <v>362</v>
      </c>
      <c r="B363" s="5" t="s">
        <v>1439</v>
      </c>
      <c r="C363" s="5" t="s">
        <v>169</v>
      </c>
      <c r="D363" s="5" t="s">
        <v>2745</v>
      </c>
      <c r="E363" s="5" t="s">
        <v>2746</v>
      </c>
      <c r="F363" s="5" t="s">
        <v>2747</v>
      </c>
      <c r="G363" s="5" t="s">
        <v>1452</v>
      </c>
      <c r="J363" s="5" t="s">
        <v>2908</v>
      </c>
    </row>
    <row r="364" spans="1:10">
      <c r="A364" s="5">
        <v>363</v>
      </c>
      <c r="B364" s="5" t="s">
        <v>1439</v>
      </c>
      <c r="C364" s="5" t="s">
        <v>169</v>
      </c>
      <c r="D364" s="5" t="s">
        <v>2748</v>
      </c>
      <c r="E364" s="5" t="s">
        <v>2749</v>
      </c>
      <c r="F364" s="5" t="s">
        <v>2750</v>
      </c>
      <c r="G364" s="5" t="s">
        <v>1650</v>
      </c>
      <c r="J364" s="5" t="s">
        <v>2908</v>
      </c>
    </row>
    <row r="365" spans="1:10">
      <c r="A365" s="5">
        <v>364</v>
      </c>
      <c r="B365" s="5" t="s">
        <v>1439</v>
      </c>
      <c r="C365" s="5" t="s">
        <v>169</v>
      </c>
      <c r="D365" s="5" t="s">
        <v>2751</v>
      </c>
      <c r="E365" s="5" t="s">
        <v>2752</v>
      </c>
      <c r="F365" s="5" t="s">
        <v>2753</v>
      </c>
      <c r="G365" s="5" t="s">
        <v>1461</v>
      </c>
      <c r="J365" s="5" t="s">
        <v>2908</v>
      </c>
    </row>
    <row r="366" spans="1:10">
      <c r="A366" s="5">
        <v>365</v>
      </c>
      <c r="B366" s="5" t="s">
        <v>1439</v>
      </c>
      <c r="C366" s="5" t="s">
        <v>169</v>
      </c>
      <c r="D366" s="5" t="s">
        <v>2754</v>
      </c>
      <c r="E366" s="5" t="s">
        <v>2755</v>
      </c>
      <c r="F366" s="5" t="s">
        <v>2756</v>
      </c>
      <c r="G366" s="5" t="s">
        <v>1541</v>
      </c>
      <c r="H366" s="5" t="s">
        <v>2757</v>
      </c>
      <c r="J366" s="5" t="s">
        <v>2908</v>
      </c>
    </row>
    <row r="367" spans="1:10">
      <c r="A367" s="5">
        <v>366</v>
      </c>
      <c r="B367" s="5" t="s">
        <v>1439</v>
      </c>
      <c r="C367" s="5" t="s">
        <v>169</v>
      </c>
      <c r="D367" s="5" t="s">
        <v>2758</v>
      </c>
      <c r="E367" s="5" t="s">
        <v>2759</v>
      </c>
      <c r="F367" s="5" t="s">
        <v>2760</v>
      </c>
      <c r="G367" s="5" t="s">
        <v>1470</v>
      </c>
      <c r="J367" s="5" t="s">
        <v>2908</v>
      </c>
    </row>
    <row r="368" spans="1:10">
      <c r="A368" s="5">
        <v>367</v>
      </c>
      <c r="B368" s="5" t="s">
        <v>1439</v>
      </c>
      <c r="C368" s="5" t="s">
        <v>169</v>
      </c>
      <c r="D368" s="5" t="s">
        <v>2761</v>
      </c>
      <c r="E368" s="5" t="s">
        <v>2762</v>
      </c>
      <c r="F368" s="5" t="s">
        <v>2763</v>
      </c>
      <c r="G368" s="5" t="s">
        <v>1732</v>
      </c>
      <c r="H368" s="5" t="s">
        <v>2764</v>
      </c>
      <c r="J368" s="5" t="s">
        <v>2908</v>
      </c>
    </row>
    <row r="369" spans="1:10">
      <c r="A369" s="5">
        <v>368</v>
      </c>
      <c r="B369" s="5" t="s">
        <v>1439</v>
      </c>
      <c r="C369" s="5" t="s">
        <v>169</v>
      </c>
      <c r="D369" s="5" t="s">
        <v>2765</v>
      </c>
      <c r="E369" s="5" t="s">
        <v>2766</v>
      </c>
      <c r="F369" s="5" t="s">
        <v>2767</v>
      </c>
      <c r="G369" s="5" t="s">
        <v>1456</v>
      </c>
      <c r="J369" s="5" t="s">
        <v>2908</v>
      </c>
    </row>
    <row r="370" spans="1:10">
      <c r="A370" s="5">
        <v>369</v>
      </c>
      <c r="B370" s="5" t="s">
        <v>1439</v>
      </c>
      <c r="C370" s="5" t="s">
        <v>169</v>
      </c>
      <c r="D370" s="5" t="s">
        <v>2768</v>
      </c>
      <c r="E370" s="5" t="s">
        <v>2769</v>
      </c>
      <c r="F370" s="5" t="s">
        <v>2770</v>
      </c>
      <c r="G370" s="5" t="s">
        <v>1557</v>
      </c>
      <c r="J370" s="5" t="s">
        <v>2908</v>
      </c>
    </row>
    <row r="371" spans="1:10">
      <c r="A371" s="5">
        <v>370</v>
      </c>
      <c r="B371" s="5" t="s">
        <v>1439</v>
      </c>
      <c r="C371" s="5" t="s">
        <v>169</v>
      </c>
      <c r="D371" s="5" t="s">
        <v>2771</v>
      </c>
      <c r="E371" s="5" t="s">
        <v>2772</v>
      </c>
      <c r="F371" s="5" t="s">
        <v>2773</v>
      </c>
      <c r="G371" s="5" t="s">
        <v>2774</v>
      </c>
      <c r="J371" s="5" t="s">
        <v>2908</v>
      </c>
    </row>
    <row r="372" spans="1:10">
      <c r="A372" s="5">
        <v>371</v>
      </c>
      <c r="B372" s="5" t="s">
        <v>1439</v>
      </c>
      <c r="C372" s="5" t="s">
        <v>169</v>
      </c>
      <c r="D372" s="5" t="s">
        <v>2775</v>
      </c>
      <c r="E372" s="5" t="s">
        <v>2776</v>
      </c>
      <c r="F372" s="5" t="s">
        <v>2777</v>
      </c>
      <c r="G372" s="5" t="s">
        <v>1557</v>
      </c>
      <c r="H372" s="5" t="s">
        <v>2778</v>
      </c>
      <c r="J372" s="5" t="s">
        <v>2908</v>
      </c>
    </row>
    <row r="373" spans="1:10">
      <c r="A373" s="5">
        <v>372</v>
      </c>
      <c r="B373" s="5" t="s">
        <v>1439</v>
      </c>
      <c r="C373" s="5" t="s">
        <v>169</v>
      </c>
      <c r="D373" s="5" t="s">
        <v>2779</v>
      </c>
      <c r="E373" s="5" t="s">
        <v>2780</v>
      </c>
      <c r="F373" s="5" t="s">
        <v>2781</v>
      </c>
      <c r="G373" s="5" t="s">
        <v>1732</v>
      </c>
      <c r="H373" s="5" t="s">
        <v>2782</v>
      </c>
      <c r="J373" s="5" t="s">
        <v>2908</v>
      </c>
    </row>
    <row r="374" spans="1:10">
      <c r="A374" s="5">
        <v>373</v>
      </c>
      <c r="B374" s="5" t="s">
        <v>1439</v>
      </c>
      <c r="C374" s="5" t="s">
        <v>169</v>
      </c>
      <c r="D374" s="5" t="s">
        <v>2783</v>
      </c>
      <c r="E374" s="5" t="s">
        <v>2784</v>
      </c>
      <c r="F374" s="5" t="s">
        <v>2785</v>
      </c>
      <c r="G374" s="5" t="s">
        <v>1546</v>
      </c>
      <c r="J374" s="5" t="s">
        <v>2908</v>
      </c>
    </row>
    <row r="375" spans="1:10">
      <c r="A375" s="5">
        <v>374</v>
      </c>
      <c r="B375" s="5" t="s">
        <v>1439</v>
      </c>
      <c r="C375" s="5" t="s">
        <v>169</v>
      </c>
      <c r="D375" s="5" t="s">
        <v>3013</v>
      </c>
      <c r="E375" s="5" t="s">
        <v>3014</v>
      </c>
      <c r="F375" s="5" t="s">
        <v>3015</v>
      </c>
      <c r="G375" s="5" t="s">
        <v>1470</v>
      </c>
      <c r="J375" s="5" t="s">
        <v>2908</v>
      </c>
    </row>
    <row r="376" spans="1:10">
      <c r="A376" s="5">
        <v>375</v>
      </c>
      <c r="B376" s="5" t="s">
        <v>1439</v>
      </c>
      <c r="C376" s="5" t="s">
        <v>169</v>
      </c>
      <c r="D376" s="5" t="s">
        <v>2786</v>
      </c>
      <c r="E376" s="5" t="s">
        <v>2787</v>
      </c>
      <c r="F376" s="5" t="s">
        <v>2788</v>
      </c>
      <c r="G376" s="5" t="s">
        <v>1470</v>
      </c>
      <c r="H376" s="5" t="s">
        <v>2789</v>
      </c>
      <c r="J376" s="5" t="s">
        <v>2908</v>
      </c>
    </row>
    <row r="377" spans="1:10">
      <c r="A377" s="5">
        <v>376</v>
      </c>
      <c r="B377" s="5" t="s">
        <v>1439</v>
      </c>
      <c r="C377" s="5" t="s">
        <v>169</v>
      </c>
      <c r="D377" s="5" t="s">
        <v>2790</v>
      </c>
      <c r="E377" s="5" t="s">
        <v>2791</v>
      </c>
      <c r="F377" s="5" t="s">
        <v>2792</v>
      </c>
      <c r="G377" s="5" t="s">
        <v>1508</v>
      </c>
      <c r="H377" s="5" t="s">
        <v>2793</v>
      </c>
      <c r="J377" s="5" t="s">
        <v>2908</v>
      </c>
    </row>
    <row r="378" spans="1:10">
      <c r="A378" s="5">
        <v>377</v>
      </c>
      <c r="B378" s="5" t="s">
        <v>1439</v>
      </c>
      <c r="C378" s="5" t="s">
        <v>169</v>
      </c>
      <c r="D378" s="5" t="s">
        <v>2794</v>
      </c>
      <c r="E378" s="5" t="s">
        <v>2795</v>
      </c>
      <c r="F378" s="5" t="s">
        <v>2796</v>
      </c>
      <c r="G378" s="5" t="s">
        <v>1528</v>
      </c>
      <c r="H378" s="5" t="s">
        <v>2797</v>
      </c>
      <c r="J378" s="5" t="s">
        <v>2908</v>
      </c>
    </row>
    <row r="379" spans="1:10">
      <c r="A379" s="5">
        <v>378</v>
      </c>
      <c r="B379" s="5" t="s">
        <v>1439</v>
      </c>
      <c r="C379" s="5" t="s">
        <v>169</v>
      </c>
      <c r="D379" s="5" t="s">
        <v>2798</v>
      </c>
      <c r="E379" s="5" t="s">
        <v>2799</v>
      </c>
      <c r="F379" s="5" t="s">
        <v>2800</v>
      </c>
      <c r="G379" s="5" t="s">
        <v>2801</v>
      </c>
      <c r="H379" s="5" t="s">
        <v>2802</v>
      </c>
      <c r="J379" s="5" t="s">
        <v>2908</v>
      </c>
    </row>
    <row r="380" spans="1:10">
      <c r="A380" s="5">
        <v>379</v>
      </c>
      <c r="B380" s="5" t="s">
        <v>1439</v>
      </c>
      <c r="C380" s="5" t="s">
        <v>169</v>
      </c>
      <c r="D380" s="5" t="s">
        <v>2807</v>
      </c>
      <c r="E380" s="5" t="s">
        <v>3016</v>
      </c>
      <c r="F380" s="5" t="s">
        <v>2804</v>
      </c>
      <c r="G380" s="5" t="s">
        <v>2808</v>
      </c>
      <c r="J380" s="5" t="s">
        <v>2908</v>
      </c>
    </row>
    <row r="381" spans="1:10">
      <c r="A381" s="5">
        <v>380</v>
      </c>
      <c r="B381" s="5" t="s">
        <v>1439</v>
      </c>
      <c r="C381" s="5" t="s">
        <v>169</v>
      </c>
      <c r="D381" s="5" t="s">
        <v>2803</v>
      </c>
      <c r="E381" s="5" t="s">
        <v>3016</v>
      </c>
      <c r="F381" s="5" t="s">
        <v>2804</v>
      </c>
      <c r="G381" s="5" t="s">
        <v>2805</v>
      </c>
      <c r="H381" s="5" t="s">
        <v>2806</v>
      </c>
      <c r="J381" s="5" t="s">
        <v>2908</v>
      </c>
    </row>
    <row r="382" spans="1:10">
      <c r="A382" s="5">
        <v>381</v>
      </c>
      <c r="B382" s="5" t="s">
        <v>1439</v>
      </c>
      <c r="C382" s="5" t="s">
        <v>169</v>
      </c>
      <c r="D382" s="5" t="s">
        <v>2809</v>
      </c>
      <c r="E382" s="5" t="s">
        <v>2810</v>
      </c>
      <c r="F382" s="5" t="s">
        <v>2811</v>
      </c>
      <c r="G382" s="5" t="s">
        <v>1546</v>
      </c>
      <c r="H382" s="5" t="s">
        <v>2812</v>
      </c>
      <c r="J382" s="5" t="s">
        <v>2908</v>
      </c>
    </row>
    <row r="383" spans="1:10">
      <c r="A383" s="5">
        <v>382</v>
      </c>
      <c r="B383" s="5" t="s">
        <v>1439</v>
      </c>
      <c r="C383" s="5" t="s">
        <v>169</v>
      </c>
      <c r="D383" s="5" t="s">
        <v>3017</v>
      </c>
      <c r="E383" s="5" t="s">
        <v>3018</v>
      </c>
      <c r="F383" s="5" t="s">
        <v>3019</v>
      </c>
      <c r="G383" s="5" t="s">
        <v>1586</v>
      </c>
      <c r="H383" s="5" t="s">
        <v>1683</v>
      </c>
      <c r="J383" s="5" t="s">
        <v>2908</v>
      </c>
    </row>
    <row r="384" spans="1:10">
      <c r="A384" s="5">
        <v>383</v>
      </c>
      <c r="B384" s="5" t="s">
        <v>1439</v>
      </c>
      <c r="C384" s="5" t="s">
        <v>169</v>
      </c>
      <c r="D384" s="5" t="s">
        <v>2813</v>
      </c>
      <c r="E384" s="5" t="s">
        <v>2814</v>
      </c>
      <c r="F384" s="5" t="s">
        <v>2815</v>
      </c>
      <c r="G384" s="5" t="s">
        <v>2816</v>
      </c>
      <c r="J384" s="5" t="s">
        <v>2908</v>
      </c>
    </row>
    <row r="385" spans="1:10">
      <c r="A385" s="5">
        <v>384</v>
      </c>
      <c r="B385" s="5" t="s">
        <v>1439</v>
      </c>
      <c r="C385" s="5" t="s">
        <v>169</v>
      </c>
      <c r="D385" s="5" t="s">
        <v>2817</v>
      </c>
      <c r="E385" s="5" t="s">
        <v>2818</v>
      </c>
      <c r="F385" s="5" t="s">
        <v>1442</v>
      </c>
      <c r="G385" s="5" t="s">
        <v>2819</v>
      </c>
      <c r="H385" s="5" t="s">
        <v>1448</v>
      </c>
      <c r="J385" s="5" t="s">
        <v>2908</v>
      </c>
    </row>
    <row r="386" spans="1:10">
      <c r="A386" s="5">
        <v>385</v>
      </c>
      <c r="B386" s="5" t="s">
        <v>1439</v>
      </c>
      <c r="C386" s="5" t="s">
        <v>169</v>
      </c>
      <c r="D386" s="5" t="s">
        <v>2820</v>
      </c>
      <c r="E386" s="5" t="s">
        <v>2821</v>
      </c>
      <c r="F386" s="5" t="s">
        <v>2822</v>
      </c>
      <c r="G386" s="5" t="s">
        <v>1568</v>
      </c>
      <c r="H386" s="5" t="s">
        <v>2823</v>
      </c>
      <c r="J386" s="5" t="s">
        <v>2908</v>
      </c>
    </row>
    <row r="387" spans="1:10">
      <c r="A387" s="5">
        <v>386</v>
      </c>
      <c r="B387" s="5" t="s">
        <v>1439</v>
      </c>
      <c r="C387" s="5" t="s">
        <v>169</v>
      </c>
      <c r="D387" s="5" t="s">
        <v>2824</v>
      </c>
      <c r="E387" s="5" t="s">
        <v>2825</v>
      </c>
      <c r="F387" s="5" t="s">
        <v>2826</v>
      </c>
      <c r="G387" s="5" t="s">
        <v>2827</v>
      </c>
      <c r="H387" s="5" t="s">
        <v>1799</v>
      </c>
      <c r="J387" s="5" t="s">
        <v>2908</v>
      </c>
    </row>
    <row r="388" spans="1:10">
      <c r="A388" s="5">
        <v>387</v>
      </c>
      <c r="B388" s="5" t="s">
        <v>1439</v>
      </c>
      <c r="C388" s="5" t="s">
        <v>169</v>
      </c>
      <c r="D388" s="5" t="s">
        <v>2828</v>
      </c>
      <c r="E388" s="5" t="s">
        <v>2829</v>
      </c>
      <c r="F388" s="5" t="s">
        <v>2830</v>
      </c>
      <c r="G388" s="5" t="s">
        <v>1609</v>
      </c>
      <c r="J388" s="5" t="s">
        <v>2908</v>
      </c>
    </row>
    <row r="389" spans="1:10">
      <c r="A389" s="5">
        <v>388</v>
      </c>
      <c r="B389" s="5" t="s">
        <v>1439</v>
      </c>
      <c r="C389" s="5" t="s">
        <v>169</v>
      </c>
      <c r="D389" s="5" t="s">
        <v>2831</v>
      </c>
      <c r="E389" s="5" t="s">
        <v>2832</v>
      </c>
      <c r="F389" s="5" t="s">
        <v>2833</v>
      </c>
      <c r="G389" s="5" t="s">
        <v>1845</v>
      </c>
      <c r="H389" s="5" t="s">
        <v>2834</v>
      </c>
      <c r="J389" s="5" t="s">
        <v>2908</v>
      </c>
    </row>
    <row r="390" spans="1:10">
      <c r="A390" s="5">
        <v>389</v>
      </c>
      <c r="B390" s="5" t="s">
        <v>1439</v>
      </c>
      <c r="C390" s="5" t="s">
        <v>169</v>
      </c>
      <c r="D390" s="5" t="s">
        <v>2835</v>
      </c>
      <c r="E390" s="5" t="s">
        <v>2836</v>
      </c>
      <c r="F390" s="5" t="s">
        <v>2837</v>
      </c>
      <c r="G390" s="5" t="s">
        <v>1452</v>
      </c>
      <c r="H390" s="5" t="s">
        <v>2838</v>
      </c>
      <c r="J390" s="5" t="s">
        <v>2908</v>
      </c>
    </row>
    <row r="391" spans="1:10">
      <c r="A391" s="5">
        <v>390</v>
      </c>
      <c r="B391" s="5" t="s">
        <v>1439</v>
      </c>
      <c r="C391" s="5" t="s">
        <v>169</v>
      </c>
      <c r="D391" s="5" t="s">
        <v>2839</v>
      </c>
      <c r="E391" s="5" t="s">
        <v>2840</v>
      </c>
      <c r="F391" s="5" t="s">
        <v>2841</v>
      </c>
      <c r="G391" s="5" t="s">
        <v>2842</v>
      </c>
      <c r="H391" s="5" t="s">
        <v>2843</v>
      </c>
      <c r="J391" s="5" t="s">
        <v>2908</v>
      </c>
    </row>
    <row r="392" spans="1:10">
      <c r="A392" s="5">
        <v>391</v>
      </c>
      <c r="B392" s="5" t="s">
        <v>1439</v>
      </c>
      <c r="C392" s="5" t="s">
        <v>169</v>
      </c>
      <c r="D392" s="5" t="s">
        <v>2844</v>
      </c>
      <c r="E392" s="5" t="s">
        <v>2845</v>
      </c>
      <c r="F392" s="5" t="s">
        <v>2846</v>
      </c>
      <c r="G392" s="5" t="s">
        <v>1727</v>
      </c>
      <c r="H392" s="5" t="s">
        <v>2847</v>
      </c>
      <c r="J392" s="5" t="s">
        <v>2908</v>
      </c>
    </row>
    <row r="393" spans="1:10">
      <c r="A393" s="5">
        <v>392</v>
      </c>
      <c r="B393" s="5" t="s">
        <v>1439</v>
      </c>
      <c r="C393" s="5" t="s">
        <v>169</v>
      </c>
      <c r="D393" s="5" t="s">
        <v>2848</v>
      </c>
      <c r="E393" s="5" t="s">
        <v>2849</v>
      </c>
      <c r="F393" s="5" t="s">
        <v>2850</v>
      </c>
      <c r="G393" s="5" t="s">
        <v>1557</v>
      </c>
      <c r="H393" s="5" t="s">
        <v>2851</v>
      </c>
      <c r="J393" s="5" t="s">
        <v>2908</v>
      </c>
    </row>
    <row r="394" spans="1:10">
      <c r="A394" s="5">
        <v>393</v>
      </c>
      <c r="B394" s="5" t="s">
        <v>1439</v>
      </c>
      <c r="C394" s="5" t="s">
        <v>169</v>
      </c>
      <c r="D394" s="5" t="s">
        <v>2852</v>
      </c>
      <c r="E394" s="5" t="s">
        <v>2853</v>
      </c>
      <c r="F394" s="5" t="s">
        <v>2854</v>
      </c>
      <c r="G394" s="5" t="s">
        <v>1677</v>
      </c>
      <c r="H394" s="5" t="s">
        <v>2855</v>
      </c>
      <c r="J394" s="5" t="s">
        <v>2908</v>
      </c>
    </row>
    <row r="395" spans="1:10">
      <c r="A395" s="5">
        <v>394</v>
      </c>
      <c r="B395" s="5" t="s">
        <v>1439</v>
      </c>
      <c r="C395" s="5" t="s">
        <v>169</v>
      </c>
      <c r="D395" s="5" t="s">
        <v>2856</v>
      </c>
      <c r="E395" s="5" t="s">
        <v>2857</v>
      </c>
      <c r="F395" s="5" t="s">
        <v>2858</v>
      </c>
      <c r="G395" s="5" t="s">
        <v>1775</v>
      </c>
      <c r="H395" s="5" t="s">
        <v>2859</v>
      </c>
      <c r="J395" s="5" t="s">
        <v>2908</v>
      </c>
    </row>
    <row r="396" spans="1:10">
      <c r="A396" s="5">
        <v>395</v>
      </c>
      <c r="B396" s="5" t="s">
        <v>1439</v>
      </c>
      <c r="C396" s="5" t="s">
        <v>169</v>
      </c>
      <c r="D396" s="5" t="s">
        <v>2860</v>
      </c>
      <c r="E396" s="5" t="s">
        <v>2861</v>
      </c>
      <c r="F396" s="5" t="s">
        <v>2862</v>
      </c>
      <c r="G396" s="5" t="s">
        <v>1456</v>
      </c>
      <c r="H396" s="5" t="s">
        <v>2863</v>
      </c>
      <c r="J396" s="5" t="s">
        <v>2908</v>
      </c>
    </row>
    <row r="397" spans="1:10">
      <c r="A397" s="5">
        <v>396</v>
      </c>
      <c r="B397" s="5" t="s">
        <v>1439</v>
      </c>
      <c r="C397" s="5" t="s">
        <v>169</v>
      </c>
      <c r="D397" s="5" t="s">
        <v>2864</v>
      </c>
      <c r="E397" s="5" t="s">
        <v>2865</v>
      </c>
      <c r="F397" s="5" t="s">
        <v>2866</v>
      </c>
      <c r="G397" s="5" t="s">
        <v>2129</v>
      </c>
      <c r="H397" s="5" t="s">
        <v>2545</v>
      </c>
      <c r="J397" s="5" t="s">
        <v>2908</v>
      </c>
    </row>
    <row r="398" spans="1:10">
      <c r="A398" s="5">
        <v>397</v>
      </c>
      <c r="B398" s="5" t="s">
        <v>1439</v>
      </c>
      <c r="C398" s="5" t="s">
        <v>169</v>
      </c>
      <c r="D398" s="5" t="s">
        <v>2867</v>
      </c>
      <c r="E398" s="5" t="s">
        <v>2868</v>
      </c>
      <c r="F398" s="5" t="s">
        <v>2869</v>
      </c>
      <c r="G398" s="5" t="s">
        <v>1695</v>
      </c>
      <c r="H398" s="5" t="s">
        <v>2870</v>
      </c>
      <c r="J398" s="5" t="s">
        <v>2908</v>
      </c>
    </row>
    <row r="399" spans="1:10">
      <c r="A399" s="5">
        <v>398</v>
      </c>
      <c r="B399" s="5" t="s">
        <v>1439</v>
      </c>
      <c r="C399" s="5" t="s">
        <v>169</v>
      </c>
      <c r="D399" s="5" t="s">
        <v>2871</v>
      </c>
      <c r="E399" s="5" t="s">
        <v>2872</v>
      </c>
      <c r="F399" s="5" t="s">
        <v>2873</v>
      </c>
      <c r="G399" s="5" t="s">
        <v>1682</v>
      </c>
      <c r="H399" s="5" t="s">
        <v>2874</v>
      </c>
      <c r="J399" s="5" t="s">
        <v>2908</v>
      </c>
    </row>
    <row r="400" spans="1:10">
      <c r="A400" s="5">
        <v>399</v>
      </c>
      <c r="B400" s="5" t="s">
        <v>1439</v>
      </c>
      <c r="C400" s="5" t="s">
        <v>169</v>
      </c>
      <c r="D400" s="5" t="s">
        <v>2875</v>
      </c>
      <c r="E400" s="5" t="s">
        <v>2876</v>
      </c>
      <c r="F400" s="5" t="s">
        <v>2877</v>
      </c>
      <c r="G400" s="5" t="s">
        <v>1452</v>
      </c>
      <c r="H400" s="5" t="s">
        <v>2878</v>
      </c>
      <c r="J400" s="5" t="s">
        <v>2908</v>
      </c>
    </row>
    <row r="401" spans="1:10">
      <c r="A401" s="5">
        <v>400</v>
      </c>
      <c r="B401" s="5" t="s">
        <v>1439</v>
      </c>
      <c r="C401" s="5" t="s">
        <v>169</v>
      </c>
      <c r="D401" s="5" t="s">
        <v>2879</v>
      </c>
      <c r="E401" s="5" t="s">
        <v>2880</v>
      </c>
      <c r="F401" s="5" t="s">
        <v>2881</v>
      </c>
      <c r="G401" s="5" t="s">
        <v>1452</v>
      </c>
      <c r="H401" s="5" t="s">
        <v>1620</v>
      </c>
      <c r="J401" s="5" t="s">
        <v>2908</v>
      </c>
    </row>
    <row r="402" spans="1:10">
      <c r="A402" s="5">
        <v>401</v>
      </c>
      <c r="B402" s="5" t="s">
        <v>1439</v>
      </c>
      <c r="C402" s="5" t="s">
        <v>169</v>
      </c>
      <c r="D402" s="5" t="s">
        <v>2882</v>
      </c>
      <c r="E402" s="5" t="s">
        <v>2883</v>
      </c>
      <c r="F402" s="5" t="s">
        <v>2884</v>
      </c>
      <c r="G402" s="5" t="s">
        <v>1624</v>
      </c>
      <c r="H402" s="5" t="s">
        <v>2885</v>
      </c>
      <c r="J402" s="5" t="s">
        <v>2908</v>
      </c>
    </row>
    <row r="403" spans="1:10">
      <c r="A403" s="5">
        <v>402</v>
      </c>
      <c r="B403" s="5" t="s">
        <v>1439</v>
      </c>
      <c r="C403" s="5" t="s">
        <v>169</v>
      </c>
      <c r="D403" s="5" t="s">
        <v>2886</v>
      </c>
      <c r="E403" s="5" t="s">
        <v>2887</v>
      </c>
      <c r="F403" s="5" t="s">
        <v>1497</v>
      </c>
      <c r="G403" s="5" t="s">
        <v>2888</v>
      </c>
      <c r="J403" s="5" t="s">
        <v>2908</v>
      </c>
    </row>
    <row r="404" spans="1:10">
      <c r="A404" s="5">
        <v>403</v>
      </c>
      <c r="B404" s="5" t="s">
        <v>1439</v>
      </c>
      <c r="C404" s="5" t="s">
        <v>169</v>
      </c>
      <c r="D404" s="5" t="s">
        <v>2889</v>
      </c>
      <c r="E404" s="5" t="s">
        <v>2890</v>
      </c>
      <c r="F404" s="5" t="s">
        <v>2891</v>
      </c>
      <c r="G404" s="5" t="s">
        <v>2892</v>
      </c>
      <c r="J404" s="5" t="s">
        <v>2908</v>
      </c>
    </row>
    <row r="405" spans="1:10">
      <c r="A405" s="5">
        <v>404</v>
      </c>
      <c r="B405" s="5" t="s">
        <v>1439</v>
      </c>
      <c r="C405" s="5" t="s">
        <v>169</v>
      </c>
      <c r="D405" s="5" t="s">
        <v>3020</v>
      </c>
      <c r="E405" s="5" t="s">
        <v>3021</v>
      </c>
      <c r="F405" s="5" t="s">
        <v>3022</v>
      </c>
      <c r="G405" s="5" t="s">
        <v>1573</v>
      </c>
      <c r="J405" s="5" t="s">
        <v>2908</v>
      </c>
    </row>
    <row r="406" spans="1:10">
      <c r="A406" s="5">
        <v>405</v>
      </c>
      <c r="B406" s="5" t="s">
        <v>1439</v>
      </c>
      <c r="C406" s="5" t="s">
        <v>169</v>
      </c>
      <c r="D406" s="5" t="s">
        <v>2893</v>
      </c>
      <c r="E406" s="5" t="s">
        <v>2894</v>
      </c>
      <c r="F406" s="5" t="s">
        <v>2895</v>
      </c>
      <c r="G406" s="5" t="s">
        <v>1461</v>
      </c>
      <c r="H406" s="5" t="s">
        <v>2896</v>
      </c>
      <c r="J406" s="5" t="s">
        <v>2908</v>
      </c>
    </row>
    <row r="407" spans="1:10">
      <c r="A407" s="5">
        <v>406</v>
      </c>
      <c r="B407" s="5" t="s">
        <v>1439</v>
      </c>
      <c r="C407" s="5" t="s">
        <v>169</v>
      </c>
      <c r="D407" s="5" t="s">
        <v>2897</v>
      </c>
      <c r="E407" s="5" t="s">
        <v>2898</v>
      </c>
      <c r="F407" s="5" t="s">
        <v>2815</v>
      </c>
      <c r="G407" s="5" t="s">
        <v>2899</v>
      </c>
      <c r="J407" s="5" t="s">
        <v>2908</v>
      </c>
    </row>
    <row r="408" spans="1:10">
      <c r="A408" s="5">
        <v>407</v>
      </c>
      <c r="B408" s="5" t="s">
        <v>1439</v>
      </c>
      <c r="C408" s="5" t="s">
        <v>169</v>
      </c>
      <c r="D408" s="5" t="s">
        <v>2900</v>
      </c>
      <c r="E408" s="5" t="s">
        <v>2901</v>
      </c>
      <c r="F408" s="5" t="s">
        <v>1442</v>
      </c>
      <c r="G408" s="5" t="s">
        <v>2902</v>
      </c>
      <c r="H408" s="5" t="s">
        <v>1448</v>
      </c>
      <c r="J408" s="5" t="s">
        <v>2908</v>
      </c>
    </row>
    <row r="409" spans="1:10">
      <c r="A409" s="5">
        <v>408</v>
      </c>
      <c r="B409" s="5" t="s">
        <v>1439</v>
      </c>
      <c r="C409" s="5" t="s">
        <v>169</v>
      </c>
      <c r="D409" s="5" t="s">
        <v>2903</v>
      </c>
      <c r="E409" s="5" t="s">
        <v>2904</v>
      </c>
      <c r="F409" s="5" t="s">
        <v>2905</v>
      </c>
      <c r="G409" s="5" t="s">
        <v>2906</v>
      </c>
      <c r="H409" s="5" t="s">
        <v>2907</v>
      </c>
      <c r="J409" s="5" t="s">
        <v>2908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6" t="s">
        <v>397</v>
      </c>
      <c r="E4" s="1167"/>
      <c r="F4" s="1167"/>
      <c r="G4" s="1167"/>
      <c r="H4" s="1168"/>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9"/>
      <c r="E6" s="1169"/>
      <c r="F6" s="1170" t="s">
        <v>84</v>
      </c>
      <c r="G6" s="1170"/>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7" t="s">
        <v>16</v>
      </c>
      <c r="E8" s="1157"/>
      <c r="F8" s="1157" t="s">
        <v>398</v>
      </c>
      <c r="G8" s="1157"/>
      <c r="H8" s="1157"/>
      <c r="I8" s="1171" t="s">
        <v>399</v>
      </c>
      <c r="J8" s="1171"/>
      <c r="K8" s="1171"/>
      <c r="L8" s="1171"/>
      <c r="M8" s="212"/>
      <c r="N8" s="212"/>
      <c r="O8" s="212"/>
      <c r="P8" s="212"/>
      <c r="Q8" s="360"/>
      <c r="R8" s="212"/>
      <c r="S8" s="357"/>
      <c r="T8" s="357"/>
      <c r="U8" s="357"/>
      <c r="V8" s="357"/>
    </row>
    <row r="9" spans="1:256" s="126" customFormat="1" ht="20.25" customHeight="1">
      <c r="A9" s="125"/>
      <c r="B9" s="36"/>
      <c r="C9" s="230"/>
      <c r="D9" s="240" t="s">
        <v>92</v>
      </c>
      <c r="E9" s="240" t="s">
        <v>400</v>
      </c>
      <c r="F9" s="1162" t="s">
        <v>92</v>
      </c>
      <c r="G9" s="1163"/>
      <c r="H9" s="241" t="s">
        <v>400</v>
      </c>
      <c r="I9" s="1164" t="s">
        <v>92</v>
      </c>
      <c r="J9" s="1164"/>
      <c r="K9" s="241" t="s">
        <v>400</v>
      </c>
      <c r="L9" s="241" t="s">
        <v>401</v>
      </c>
      <c r="M9" s="212"/>
      <c r="N9" s="212"/>
      <c r="O9" s="212"/>
      <c r="P9" s="212"/>
      <c r="Q9" s="360"/>
      <c r="R9" s="212"/>
      <c r="S9" s="357"/>
      <c r="T9" s="357"/>
      <c r="U9" s="357"/>
      <c r="V9" s="357"/>
    </row>
    <row r="10" spans="1:256" ht="12" customHeight="1">
      <c r="C10" s="249"/>
      <c r="D10" s="355" t="s">
        <v>93</v>
      </c>
      <c r="E10" s="355" t="s">
        <v>49</v>
      </c>
      <c r="F10" s="1165" t="s">
        <v>50</v>
      </c>
      <c r="G10" s="1165"/>
      <c r="H10" s="355" t="s">
        <v>51</v>
      </c>
      <c r="I10" s="1165" t="s">
        <v>68</v>
      </c>
      <c r="J10" s="1165"/>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6"/>
      <c r="D12" s="1157">
        <v>1</v>
      </c>
      <c r="E12" s="1158" t="s">
        <v>2920</v>
      </c>
      <c r="F12" s="1116"/>
      <c r="G12" s="1105">
        <v>0</v>
      </c>
      <c r="H12" s="358"/>
      <c r="I12" s="250"/>
      <c r="J12" s="395" t="s">
        <v>519</v>
      </c>
      <c r="K12" s="735"/>
      <c r="L12" s="266"/>
      <c r="M12" s="831">
        <f>mergeValue(H12)</f>
        <v>0</v>
      </c>
      <c r="N12" s="1010"/>
      <c r="O12" s="1010"/>
      <c r="P12" s="831" t="str">
        <f>IF(ISERROR(MATCH(Q12,MODesc,0)),"n","y")</f>
        <v>n</v>
      </c>
      <c r="Q12" s="1010" t="s">
        <v>2920</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6"/>
      <c r="D13" s="1157"/>
      <c r="E13" s="1159"/>
      <c r="F13" s="1160"/>
      <c r="G13" s="1157">
        <v>1</v>
      </c>
      <c r="H13" s="1155" t="s">
        <v>945</v>
      </c>
      <c r="I13" s="250"/>
      <c r="J13" s="395" t="s">
        <v>519</v>
      </c>
      <c r="K13" s="735"/>
      <c r="L13" s="266"/>
      <c r="M13" s="831" t="str">
        <f>mergeValue(H13)</f>
        <v>Город Челябинск</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6"/>
      <c r="D14" s="1157"/>
      <c r="E14" s="1159"/>
      <c r="F14" s="1161"/>
      <c r="G14" s="1157"/>
      <c r="H14" s="1155"/>
      <c r="I14" s="1125"/>
      <c r="J14" s="1105">
        <v>1</v>
      </c>
      <c r="K14" s="1115" t="s">
        <v>945</v>
      </c>
      <c r="L14" s="247" t="s">
        <v>946</v>
      </c>
      <c r="M14" s="831" t="str">
        <f>mergeValue(H14)</f>
        <v>Город Челябинск</v>
      </c>
      <c r="N14" s="1010"/>
      <c r="O14" s="1010"/>
      <c r="P14" s="1010"/>
      <c r="Q14" s="1010"/>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2"/>
  </cols>
  <sheetData>
    <row r="1" spans="1:4">
      <c r="A1" s="1062" t="s">
        <v>1415</v>
      </c>
      <c r="B1" t="s">
        <v>514</v>
      </c>
      <c r="C1" t="s">
        <v>515</v>
      </c>
      <c r="D1" t="s">
        <v>1414</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799</v>
      </c>
      <c r="C13" t="s">
        <v>801</v>
      </c>
      <c r="D13" t="s">
        <v>802</v>
      </c>
    </row>
    <row r="14" spans="1:4">
      <c r="A14" s="1062">
        <v>13</v>
      </c>
      <c r="B14" t="s">
        <v>799</v>
      </c>
      <c r="C14" t="s">
        <v>799</v>
      </c>
      <c r="D14" t="s">
        <v>800</v>
      </c>
    </row>
    <row r="15" spans="1:4">
      <c r="A15" s="1062">
        <v>14</v>
      </c>
      <c r="B15" t="s">
        <v>799</v>
      </c>
      <c r="C15" t="s">
        <v>803</v>
      </c>
      <c r="D15" t="s">
        <v>804</v>
      </c>
    </row>
    <row r="16" spans="1:4">
      <c r="A16" s="1062">
        <v>15</v>
      </c>
      <c r="B16" t="s">
        <v>799</v>
      </c>
      <c r="C16" t="s">
        <v>805</v>
      </c>
      <c r="D16" t="s">
        <v>806</v>
      </c>
    </row>
    <row r="17" spans="1:4">
      <c r="A17" s="1062">
        <v>16</v>
      </c>
      <c r="B17" t="s">
        <v>799</v>
      </c>
      <c r="C17" t="s">
        <v>807</v>
      </c>
      <c r="D17" t="s">
        <v>808</v>
      </c>
    </row>
    <row r="18" spans="1:4">
      <c r="A18" s="1062">
        <v>17</v>
      </c>
      <c r="B18" t="s">
        <v>799</v>
      </c>
      <c r="C18" t="s">
        <v>809</v>
      </c>
      <c r="D18" t="s">
        <v>810</v>
      </c>
    </row>
    <row r="19" spans="1:4">
      <c r="A19" s="1062">
        <v>18</v>
      </c>
      <c r="B19" t="s">
        <v>799</v>
      </c>
      <c r="C19" t="s">
        <v>811</v>
      </c>
      <c r="D19" t="s">
        <v>812</v>
      </c>
    </row>
    <row r="20" spans="1:4">
      <c r="A20" s="1062">
        <v>19</v>
      </c>
      <c r="B20" t="s">
        <v>799</v>
      </c>
      <c r="C20" t="s">
        <v>813</v>
      </c>
      <c r="D20" t="s">
        <v>814</v>
      </c>
    </row>
    <row r="21" spans="1:4">
      <c r="A21" s="1062">
        <v>20</v>
      </c>
      <c r="B21" t="s">
        <v>799</v>
      </c>
      <c r="C21" t="s">
        <v>815</v>
      </c>
      <c r="D21" t="s">
        <v>816</v>
      </c>
    </row>
    <row r="22" spans="1:4">
      <c r="A22" s="1062">
        <v>21</v>
      </c>
      <c r="B22" t="s">
        <v>799</v>
      </c>
      <c r="C22" t="s">
        <v>817</v>
      </c>
      <c r="D22" t="s">
        <v>818</v>
      </c>
    </row>
    <row r="23" spans="1:4">
      <c r="A23" s="1062">
        <v>22</v>
      </c>
      <c r="B23" t="s">
        <v>799</v>
      </c>
      <c r="C23" t="s">
        <v>819</v>
      </c>
      <c r="D23" t="s">
        <v>820</v>
      </c>
    </row>
    <row r="24" spans="1:4">
      <c r="A24" s="1062">
        <v>23</v>
      </c>
      <c r="B24" t="s">
        <v>799</v>
      </c>
      <c r="C24" t="s">
        <v>821</v>
      </c>
      <c r="D24" t="s">
        <v>822</v>
      </c>
    </row>
    <row r="25" spans="1:4">
      <c r="A25" s="1062">
        <v>24</v>
      </c>
      <c r="B25" t="s">
        <v>799</v>
      </c>
      <c r="C25" t="s">
        <v>823</v>
      </c>
      <c r="D25" t="s">
        <v>824</v>
      </c>
    </row>
    <row r="26" spans="1:4">
      <c r="A26" s="1062">
        <v>25</v>
      </c>
      <c r="B26" t="s">
        <v>825</v>
      </c>
      <c r="C26" t="s">
        <v>825</v>
      </c>
      <c r="D26" t="s">
        <v>826</v>
      </c>
    </row>
    <row r="27" spans="1:4">
      <c r="A27" s="1062">
        <v>26</v>
      </c>
      <c r="B27" t="s">
        <v>825</v>
      </c>
      <c r="C27" t="s">
        <v>827</v>
      </c>
      <c r="D27" t="s">
        <v>828</v>
      </c>
    </row>
    <row r="28" spans="1:4">
      <c r="A28" s="1062">
        <v>27</v>
      </c>
      <c r="B28" t="s">
        <v>825</v>
      </c>
      <c r="C28" t="s">
        <v>829</v>
      </c>
      <c r="D28" t="s">
        <v>830</v>
      </c>
    </row>
    <row r="29" spans="1:4">
      <c r="A29" s="1062">
        <v>28</v>
      </c>
      <c r="B29" t="s">
        <v>825</v>
      </c>
      <c r="C29" t="s">
        <v>831</v>
      </c>
      <c r="D29" t="s">
        <v>832</v>
      </c>
    </row>
    <row r="30" spans="1:4">
      <c r="A30" s="1062">
        <v>29</v>
      </c>
      <c r="B30" t="s">
        <v>825</v>
      </c>
      <c r="C30" t="s">
        <v>833</v>
      </c>
      <c r="D30" t="s">
        <v>834</v>
      </c>
    </row>
    <row r="31" spans="1:4">
      <c r="A31" s="1062">
        <v>30</v>
      </c>
      <c r="B31" t="s">
        <v>825</v>
      </c>
      <c r="C31" t="s">
        <v>835</v>
      </c>
      <c r="D31" t="s">
        <v>836</v>
      </c>
    </row>
    <row r="32" spans="1:4">
      <c r="A32" s="1062">
        <v>31</v>
      </c>
      <c r="B32" t="s">
        <v>825</v>
      </c>
      <c r="C32" t="s">
        <v>837</v>
      </c>
      <c r="D32" t="s">
        <v>838</v>
      </c>
    </row>
    <row r="33" spans="1:4">
      <c r="A33" s="1062">
        <v>32</v>
      </c>
      <c r="B33" t="s">
        <v>825</v>
      </c>
      <c r="C33" t="s">
        <v>839</v>
      </c>
      <c r="D33" t="s">
        <v>840</v>
      </c>
    </row>
    <row r="34" spans="1:4">
      <c r="A34" s="1062">
        <v>33</v>
      </c>
      <c r="B34" t="s">
        <v>825</v>
      </c>
      <c r="C34" t="s">
        <v>841</v>
      </c>
      <c r="D34" t="s">
        <v>842</v>
      </c>
    </row>
    <row r="35" spans="1:4">
      <c r="A35" s="1062">
        <v>34</v>
      </c>
      <c r="B35" t="s">
        <v>825</v>
      </c>
      <c r="C35" t="s">
        <v>843</v>
      </c>
      <c r="D35" t="s">
        <v>844</v>
      </c>
    </row>
    <row r="36" spans="1:4">
      <c r="A36" s="1062">
        <v>35</v>
      </c>
      <c r="B36" t="s">
        <v>845</v>
      </c>
      <c r="C36" t="s">
        <v>847</v>
      </c>
      <c r="D36" t="s">
        <v>848</v>
      </c>
    </row>
    <row r="37" spans="1:4">
      <c r="A37" s="1062">
        <v>36</v>
      </c>
      <c r="B37" t="s">
        <v>845</v>
      </c>
      <c r="C37" t="s">
        <v>849</v>
      </c>
      <c r="D37" t="s">
        <v>850</v>
      </c>
    </row>
    <row r="38" spans="1:4">
      <c r="A38" s="1062">
        <v>37</v>
      </c>
      <c r="B38" t="s">
        <v>845</v>
      </c>
      <c r="C38" t="s">
        <v>851</v>
      </c>
      <c r="D38" t="s">
        <v>852</v>
      </c>
    </row>
    <row r="39" spans="1:4">
      <c r="A39" s="1062">
        <v>38</v>
      </c>
      <c r="B39" t="s">
        <v>845</v>
      </c>
      <c r="C39" t="s">
        <v>853</v>
      </c>
      <c r="D39" t="s">
        <v>854</v>
      </c>
    </row>
    <row r="40" spans="1:4">
      <c r="A40" s="1062">
        <v>39</v>
      </c>
      <c r="B40" t="s">
        <v>845</v>
      </c>
      <c r="C40" t="s">
        <v>845</v>
      </c>
      <c r="D40" t="s">
        <v>846</v>
      </c>
    </row>
    <row r="41" spans="1:4">
      <c r="A41" s="1062">
        <v>40</v>
      </c>
      <c r="B41" t="s">
        <v>845</v>
      </c>
      <c r="C41" t="s">
        <v>855</v>
      </c>
      <c r="D41" t="s">
        <v>856</v>
      </c>
    </row>
    <row r="42" spans="1:4">
      <c r="A42" s="1062">
        <v>41</v>
      </c>
      <c r="B42" t="s">
        <v>845</v>
      </c>
      <c r="C42" t="s">
        <v>857</v>
      </c>
      <c r="D42" t="s">
        <v>858</v>
      </c>
    </row>
    <row r="43" spans="1:4">
      <c r="A43" s="1062">
        <v>42</v>
      </c>
      <c r="B43" t="s">
        <v>845</v>
      </c>
      <c r="C43" t="s">
        <v>859</v>
      </c>
      <c r="D43" t="s">
        <v>860</v>
      </c>
    </row>
    <row r="44" spans="1:4">
      <c r="A44" s="1062">
        <v>43</v>
      </c>
      <c r="B44" t="s">
        <v>845</v>
      </c>
      <c r="C44" t="s">
        <v>861</v>
      </c>
      <c r="D44" t="s">
        <v>862</v>
      </c>
    </row>
    <row r="45" spans="1:4">
      <c r="A45" s="1062">
        <v>44</v>
      </c>
      <c r="B45" t="s">
        <v>845</v>
      </c>
      <c r="C45" t="s">
        <v>863</v>
      </c>
      <c r="D45" t="s">
        <v>864</v>
      </c>
    </row>
    <row r="46" spans="1:4">
      <c r="A46" s="1062">
        <v>45</v>
      </c>
      <c r="B46" t="s">
        <v>845</v>
      </c>
      <c r="C46" t="s">
        <v>865</v>
      </c>
      <c r="D46" t="s">
        <v>866</v>
      </c>
    </row>
    <row r="47" spans="1:4">
      <c r="A47" s="1062">
        <v>46</v>
      </c>
      <c r="B47" t="s">
        <v>845</v>
      </c>
      <c r="C47" t="s">
        <v>867</v>
      </c>
      <c r="D47" t="s">
        <v>868</v>
      </c>
    </row>
    <row r="48" spans="1:4">
      <c r="A48" s="1062">
        <v>47</v>
      </c>
      <c r="B48" t="s">
        <v>869</v>
      </c>
      <c r="C48" t="s">
        <v>871</v>
      </c>
      <c r="D48" t="s">
        <v>872</v>
      </c>
    </row>
    <row r="49" spans="1:4">
      <c r="A49" s="1062">
        <v>48</v>
      </c>
      <c r="B49" t="s">
        <v>869</v>
      </c>
      <c r="C49" t="s">
        <v>873</v>
      </c>
      <c r="D49" t="s">
        <v>874</v>
      </c>
    </row>
    <row r="50" spans="1:4">
      <c r="A50" s="1062">
        <v>49</v>
      </c>
      <c r="B50" t="s">
        <v>869</v>
      </c>
      <c r="C50" t="s">
        <v>875</v>
      </c>
      <c r="D50" t="s">
        <v>876</v>
      </c>
    </row>
    <row r="51" spans="1:4">
      <c r="A51" s="1062">
        <v>50</v>
      </c>
      <c r="B51" t="s">
        <v>869</v>
      </c>
      <c r="C51" t="s">
        <v>869</v>
      </c>
      <c r="D51" t="s">
        <v>870</v>
      </c>
    </row>
    <row r="52" spans="1:4">
      <c r="A52" s="1062">
        <v>51</v>
      </c>
      <c r="B52" t="s">
        <v>869</v>
      </c>
      <c r="C52" t="s">
        <v>877</v>
      </c>
      <c r="D52" t="s">
        <v>878</v>
      </c>
    </row>
    <row r="53" spans="1:4">
      <c r="A53" s="1062">
        <v>52</v>
      </c>
      <c r="B53" t="s">
        <v>869</v>
      </c>
      <c r="C53" t="s">
        <v>879</v>
      </c>
      <c r="D53" t="s">
        <v>880</v>
      </c>
    </row>
    <row r="54" spans="1:4">
      <c r="A54" s="1062">
        <v>53</v>
      </c>
      <c r="B54" t="s">
        <v>869</v>
      </c>
      <c r="C54" t="s">
        <v>881</v>
      </c>
      <c r="D54" t="s">
        <v>882</v>
      </c>
    </row>
    <row r="55" spans="1:4">
      <c r="A55" s="1062">
        <v>54</v>
      </c>
      <c r="B55" t="s">
        <v>869</v>
      </c>
      <c r="C55" t="s">
        <v>883</v>
      </c>
      <c r="D55" t="s">
        <v>884</v>
      </c>
    </row>
    <row r="56" spans="1:4">
      <c r="A56" s="1062">
        <v>55</v>
      </c>
      <c r="B56" t="s">
        <v>869</v>
      </c>
      <c r="C56" t="s">
        <v>885</v>
      </c>
      <c r="D56" t="s">
        <v>886</v>
      </c>
    </row>
    <row r="57" spans="1:4">
      <c r="A57" s="1062">
        <v>56</v>
      </c>
      <c r="B57" t="s">
        <v>869</v>
      </c>
      <c r="C57" t="s">
        <v>887</v>
      </c>
      <c r="D57" t="s">
        <v>888</v>
      </c>
    </row>
    <row r="58" spans="1:4">
      <c r="A58" s="1062">
        <v>57</v>
      </c>
      <c r="B58" t="s">
        <v>869</v>
      </c>
      <c r="C58" t="s">
        <v>889</v>
      </c>
      <c r="D58" t="s">
        <v>890</v>
      </c>
    </row>
    <row r="59" spans="1:4">
      <c r="A59" s="1062">
        <v>58</v>
      </c>
      <c r="B59" t="s">
        <v>869</v>
      </c>
      <c r="C59" t="s">
        <v>891</v>
      </c>
      <c r="D59" t="s">
        <v>892</v>
      </c>
    </row>
    <row r="60" spans="1:4">
      <c r="A60" s="1062">
        <v>59</v>
      </c>
      <c r="B60" t="s">
        <v>869</v>
      </c>
      <c r="C60" t="s">
        <v>893</v>
      </c>
      <c r="D60" t="s">
        <v>894</v>
      </c>
    </row>
    <row r="61" spans="1:4">
      <c r="A61" s="1062">
        <v>60</v>
      </c>
      <c r="B61" t="s">
        <v>869</v>
      </c>
      <c r="C61" t="s">
        <v>895</v>
      </c>
      <c r="D61" t="s">
        <v>896</v>
      </c>
    </row>
    <row r="62" spans="1:4">
      <c r="A62" s="1062">
        <v>61</v>
      </c>
      <c r="B62" t="s">
        <v>897</v>
      </c>
      <c r="C62" t="s">
        <v>897</v>
      </c>
      <c r="D62" t="s">
        <v>898</v>
      </c>
    </row>
    <row r="63" spans="1:4">
      <c r="A63" s="1062">
        <v>62</v>
      </c>
      <c r="B63" t="s">
        <v>897</v>
      </c>
      <c r="C63" t="s">
        <v>899</v>
      </c>
      <c r="D63" t="s">
        <v>900</v>
      </c>
    </row>
    <row r="64" spans="1:4">
      <c r="A64" s="1062">
        <v>63</v>
      </c>
      <c r="B64" t="s">
        <v>897</v>
      </c>
      <c r="C64" t="s">
        <v>901</v>
      </c>
      <c r="D64" t="s">
        <v>902</v>
      </c>
    </row>
    <row r="65" spans="1:4">
      <c r="A65" s="1062">
        <v>64</v>
      </c>
      <c r="B65" t="s">
        <v>897</v>
      </c>
      <c r="C65" t="s">
        <v>903</v>
      </c>
      <c r="D65" t="s">
        <v>904</v>
      </c>
    </row>
    <row r="66" spans="1:4">
      <c r="A66" s="1062">
        <v>65</v>
      </c>
      <c r="B66" t="s">
        <v>897</v>
      </c>
      <c r="C66" t="s">
        <v>905</v>
      </c>
      <c r="D66" t="s">
        <v>906</v>
      </c>
    </row>
    <row r="67" spans="1:4">
      <c r="A67" s="1062">
        <v>66</v>
      </c>
      <c r="B67" t="s">
        <v>897</v>
      </c>
      <c r="C67" t="s">
        <v>907</v>
      </c>
      <c r="D67" t="s">
        <v>908</v>
      </c>
    </row>
    <row r="68" spans="1:4">
      <c r="A68" s="1062">
        <v>67</v>
      </c>
      <c r="B68" t="s">
        <v>897</v>
      </c>
      <c r="C68" t="s">
        <v>909</v>
      </c>
      <c r="D68" t="s">
        <v>910</v>
      </c>
    </row>
    <row r="69" spans="1:4">
      <c r="A69" s="1062">
        <v>68</v>
      </c>
      <c r="B69" t="s">
        <v>897</v>
      </c>
      <c r="C69" t="s">
        <v>911</v>
      </c>
      <c r="D69" t="s">
        <v>912</v>
      </c>
    </row>
    <row r="70" spans="1:4">
      <c r="A70" s="1062">
        <v>69</v>
      </c>
      <c r="B70" t="s">
        <v>897</v>
      </c>
      <c r="C70" t="s">
        <v>913</v>
      </c>
      <c r="D70" t="s">
        <v>914</v>
      </c>
    </row>
    <row r="71" spans="1:4">
      <c r="A71" s="1062">
        <v>70</v>
      </c>
      <c r="B71" t="s">
        <v>897</v>
      </c>
      <c r="C71" t="s">
        <v>915</v>
      </c>
      <c r="D71" t="s">
        <v>916</v>
      </c>
    </row>
    <row r="72" spans="1:4">
      <c r="A72" s="1062">
        <v>71</v>
      </c>
      <c r="B72" t="s">
        <v>897</v>
      </c>
      <c r="C72" t="s">
        <v>917</v>
      </c>
      <c r="D72" t="s">
        <v>918</v>
      </c>
    </row>
    <row r="73" spans="1:4">
      <c r="A73" s="1062">
        <v>72</v>
      </c>
      <c r="B73" t="s">
        <v>919</v>
      </c>
      <c r="C73" t="s">
        <v>919</v>
      </c>
      <c r="D73" t="s">
        <v>920</v>
      </c>
    </row>
    <row r="74" spans="1:4">
      <c r="A74" s="1062">
        <v>73</v>
      </c>
      <c r="B74" t="s">
        <v>921</v>
      </c>
      <c r="C74" t="s">
        <v>921</v>
      </c>
      <c r="D74" t="s">
        <v>922</v>
      </c>
    </row>
    <row r="75" spans="1:4">
      <c r="A75" s="1062">
        <v>74</v>
      </c>
      <c r="B75" t="s">
        <v>923</v>
      </c>
      <c r="C75" t="s">
        <v>923</v>
      </c>
      <c r="D75" t="s">
        <v>924</v>
      </c>
    </row>
    <row r="76" spans="1:4">
      <c r="A76" s="1062">
        <v>75</v>
      </c>
      <c r="B76" t="s">
        <v>925</v>
      </c>
      <c r="C76" t="s">
        <v>925</v>
      </c>
      <c r="D76" t="s">
        <v>926</v>
      </c>
    </row>
    <row r="77" spans="1:4">
      <c r="A77" s="1062">
        <v>76</v>
      </c>
      <c r="B77" t="s">
        <v>927</v>
      </c>
      <c r="C77" t="s">
        <v>927</v>
      </c>
      <c r="D77" t="s">
        <v>928</v>
      </c>
    </row>
    <row r="78" spans="1:4">
      <c r="A78" s="1062">
        <v>77</v>
      </c>
      <c r="B78" t="s">
        <v>929</v>
      </c>
      <c r="C78" t="s">
        <v>929</v>
      </c>
      <c r="D78" t="s">
        <v>930</v>
      </c>
    </row>
    <row r="79" spans="1:4">
      <c r="A79" s="1062">
        <v>78</v>
      </c>
      <c r="B79" t="s">
        <v>931</v>
      </c>
      <c r="C79" t="s">
        <v>931</v>
      </c>
      <c r="D79" t="s">
        <v>932</v>
      </c>
    </row>
    <row r="80" spans="1:4">
      <c r="A80" s="1062">
        <v>79</v>
      </c>
      <c r="B80" t="s">
        <v>933</v>
      </c>
      <c r="C80" t="s">
        <v>933</v>
      </c>
      <c r="D80" t="s">
        <v>934</v>
      </c>
    </row>
    <row r="81" spans="1:4">
      <c r="A81" s="1062">
        <v>80</v>
      </c>
      <c r="B81" t="s">
        <v>935</v>
      </c>
      <c r="C81" t="s">
        <v>935</v>
      </c>
      <c r="D81" t="s">
        <v>936</v>
      </c>
    </row>
    <row r="82" spans="1:4">
      <c r="A82" s="1062">
        <v>81</v>
      </c>
      <c r="B82" t="s">
        <v>937</v>
      </c>
      <c r="C82" t="s">
        <v>937</v>
      </c>
      <c r="D82" t="s">
        <v>938</v>
      </c>
    </row>
    <row r="83" spans="1:4">
      <c r="A83" s="1062">
        <v>82</v>
      </c>
      <c r="B83" t="s">
        <v>939</v>
      </c>
      <c r="C83" t="s">
        <v>939</v>
      </c>
      <c r="D83" t="s">
        <v>940</v>
      </c>
    </row>
    <row r="84" spans="1:4">
      <c r="A84" s="1062">
        <v>83</v>
      </c>
      <c r="B84" t="s">
        <v>941</v>
      </c>
      <c r="C84" t="s">
        <v>941</v>
      </c>
      <c r="D84" t="s">
        <v>942</v>
      </c>
    </row>
    <row r="85" spans="1:4">
      <c r="A85" s="1062">
        <v>84</v>
      </c>
      <c r="B85" t="s">
        <v>943</v>
      </c>
      <c r="C85" t="s">
        <v>943</v>
      </c>
      <c r="D85" t="s">
        <v>944</v>
      </c>
    </row>
    <row r="86" spans="1:4">
      <c r="A86" s="1062">
        <v>85</v>
      </c>
      <c r="B86" t="s">
        <v>945</v>
      </c>
      <c r="C86" t="s">
        <v>945</v>
      </c>
      <c r="D86" t="s">
        <v>946</v>
      </c>
    </row>
    <row r="87" spans="1:4">
      <c r="A87" s="1062">
        <v>86</v>
      </c>
      <c r="B87" t="s">
        <v>945</v>
      </c>
      <c r="C87" t="s">
        <v>947</v>
      </c>
      <c r="D87" t="s">
        <v>948</v>
      </c>
    </row>
    <row r="88" spans="1:4">
      <c r="A88" s="1062">
        <v>87</v>
      </c>
      <c r="B88" t="s">
        <v>945</v>
      </c>
      <c r="C88" t="s">
        <v>949</v>
      </c>
      <c r="D88" t="s">
        <v>950</v>
      </c>
    </row>
    <row r="89" spans="1:4">
      <c r="A89" s="1062">
        <v>88</v>
      </c>
      <c r="B89" t="s">
        <v>945</v>
      </c>
      <c r="C89" t="s">
        <v>951</v>
      </c>
      <c r="D89" t="s">
        <v>952</v>
      </c>
    </row>
    <row r="90" spans="1:4">
      <c r="A90" s="1062">
        <v>89</v>
      </c>
      <c r="B90" t="s">
        <v>945</v>
      </c>
      <c r="C90" t="s">
        <v>953</v>
      </c>
      <c r="D90" t="s">
        <v>954</v>
      </c>
    </row>
    <row r="91" spans="1:4">
      <c r="A91" s="1062">
        <v>90</v>
      </c>
      <c r="B91" t="s">
        <v>945</v>
      </c>
      <c r="C91" t="s">
        <v>955</v>
      </c>
      <c r="D91" t="s">
        <v>956</v>
      </c>
    </row>
    <row r="92" spans="1:4">
      <c r="A92" s="1062">
        <v>91</v>
      </c>
      <c r="B92" t="s">
        <v>945</v>
      </c>
      <c r="C92" t="s">
        <v>957</v>
      </c>
      <c r="D92" t="s">
        <v>958</v>
      </c>
    </row>
    <row r="93" spans="1:4">
      <c r="A93" s="1062">
        <v>92</v>
      </c>
      <c r="B93" t="s">
        <v>945</v>
      </c>
      <c r="C93" t="s">
        <v>959</v>
      </c>
      <c r="D93" t="s">
        <v>960</v>
      </c>
    </row>
    <row r="94" spans="1:4">
      <c r="A94" s="1062">
        <v>93</v>
      </c>
      <c r="B94" t="s">
        <v>961</v>
      </c>
      <c r="C94" t="s">
        <v>961</v>
      </c>
      <c r="D94" t="s">
        <v>962</v>
      </c>
    </row>
    <row r="95" spans="1:4">
      <c r="A95" s="1062">
        <v>94</v>
      </c>
      <c r="B95" t="s">
        <v>963</v>
      </c>
      <c r="C95" t="s">
        <v>965</v>
      </c>
      <c r="D95" t="s">
        <v>966</v>
      </c>
    </row>
    <row r="96" spans="1:4">
      <c r="A96" s="1062">
        <v>95</v>
      </c>
      <c r="B96" t="s">
        <v>963</v>
      </c>
      <c r="C96" t="s">
        <v>963</v>
      </c>
      <c r="D96" t="s">
        <v>964</v>
      </c>
    </row>
    <row r="97" spans="1:4">
      <c r="A97" s="1062">
        <v>96</v>
      </c>
      <c r="B97" t="s">
        <v>963</v>
      </c>
      <c r="C97" t="s">
        <v>967</v>
      </c>
      <c r="D97" t="s">
        <v>968</v>
      </c>
    </row>
    <row r="98" spans="1:4">
      <c r="A98" s="1062">
        <v>97</v>
      </c>
      <c r="B98" t="s">
        <v>963</v>
      </c>
      <c r="C98" t="s">
        <v>969</v>
      </c>
      <c r="D98" t="s">
        <v>970</v>
      </c>
    </row>
    <row r="99" spans="1:4">
      <c r="A99" s="1062">
        <v>98</v>
      </c>
      <c r="B99" t="s">
        <v>971</v>
      </c>
      <c r="C99" t="s">
        <v>973</v>
      </c>
      <c r="D99" t="s">
        <v>974</v>
      </c>
    </row>
    <row r="100" spans="1:4">
      <c r="A100" s="1062">
        <v>99</v>
      </c>
      <c r="B100" t="s">
        <v>971</v>
      </c>
      <c r="C100" t="s">
        <v>975</v>
      </c>
      <c r="D100" t="s">
        <v>976</v>
      </c>
    </row>
    <row r="101" spans="1:4">
      <c r="A101" s="1062">
        <v>100</v>
      </c>
      <c r="B101" t="s">
        <v>971</v>
      </c>
      <c r="C101" t="s">
        <v>977</v>
      </c>
      <c r="D101" t="s">
        <v>978</v>
      </c>
    </row>
    <row r="102" spans="1:4">
      <c r="A102" s="1062">
        <v>101</v>
      </c>
      <c r="B102" t="s">
        <v>971</v>
      </c>
      <c r="C102" t="s">
        <v>979</v>
      </c>
      <c r="D102" t="s">
        <v>980</v>
      </c>
    </row>
    <row r="103" spans="1:4">
      <c r="A103" s="1062">
        <v>102</v>
      </c>
      <c r="B103" t="s">
        <v>971</v>
      </c>
      <c r="C103" t="s">
        <v>971</v>
      </c>
      <c r="D103" t="s">
        <v>972</v>
      </c>
    </row>
    <row r="104" spans="1:4">
      <c r="A104" s="1062">
        <v>103</v>
      </c>
      <c r="B104" t="s">
        <v>971</v>
      </c>
      <c r="C104" t="s">
        <v>981</v>
      </c>
      <c r="D104" t="s">
        <v>982</v>
      </c>
    </row>
    <row r="105" spans="1:4">
      <c r="A105" s="1062">
        <v>104</v>
      </c>
      <c r="B105" t="s">
        <v>971</v>
      </c>
      <c r="C105" t="s">
        <v>983</v>
      </c>
      <c r="D105" t="s">
        <v>984</v>
      </c>
    </row>
    <row r="106" spans="1:4">
      <c r="A106" s="1062">
        <v>105</v>
      </c>
      <c r="B106" t="s">
        <v>971</v>
      </c>
      <c r="C106" t="s">
        <v>985</v>
      </c>
      <c r="D106" t="s">
        <v>986</v>
      </c>
    </row>
    <row r="107" spans="1:4">
      <c r="A107" s="1062">
        <v>106</v>
      </c>
      <c r="B107" t="s">
        <v>971</v>
      </c>
      <c r="C107" t="s">
        <v>987</v>
      </c>
      <c r="D107" t="s">
        <v>988</v>
      </c>
    </row>
    <row r="108" spans="1:4">
      <c r="A108" s="1062">
        <v>107</v>
      </c>
      <c r="B108" t="s">
        <v>971</v>
      </c>
      <c r="C108" t="s">
        <v>989</v>
      </c>
      <c r="D108" t="s">
        <v>990</v>
      </c>
    </row>
    <row r="109" spans="1:4">
      <c r="A109" s="1062">
        <v>108</v>
      </c>
      <c r="B109" t="s">
        <v>971</v>
      </c>
      <c r="C109" t="s">
        <v>991</v>
      </c>
      <c r="D109" t="s">
        <v>992</v>
      </c>
    </row>
    <row r="110" spans="1:4">
      <c r="A110" s="1062">
        <v>109</v>
      </c>
      <c r="B110" t="s">
        <v>971</v>
      </c>
      <c r="C110" t="s">
        <v>993</v>
      </c>
      <c r="D110" t="s">
        <v>994</v>
      </c>
    </row>
    <row r="111" spans="1:4">
      <c r="A111" s="1062">
        <v>110</v>
      </c>
      <c r="B111" t="s">
        <v>971</v>
      </c>
      <c r="C111" t="s">
        <v>995</v>
      </c>
      <c r="D111" t="s">
        <v>996</v>
      </c>
    </row>
    <row r="112" spans="1:4">
      <c r="A112" s="1062">
        <v>111</v>
      </c>
      <c r="B112" t="s">
        <v>997</v>
      </c>
      <c r="C112" t="s">
        <v>999</v>
      </c>
      <c r="D112" t="s">
        <v>1000</v>
      </c>
    </row>
    <row r="113" spans="1:4">
      <c r="A113" s="1062">
        <v>112</v>
      </c>
      <c r="B113" t="s">
        <v>997</v>
      </c>
      <c r="C113" t="s">
        <v>1001</v>
      </c>
      <c r="D113" t="s">
        <v>1002</v>
      </c>
    </row>
    <row r="114" spans="1:4">
      <c r="A114" s="1062">
        <v>113</v>
      </c>
      <c r="B114" t="s">
        <v>997</v>
      </c>
      <c r="C114" t="s">
        <v>1003</v>
      </c>
      <c r="D114" t="s">
        <v>1004</v>
      </c>
    </row>
    <row r="115" spans="1:4">
      <c r="A115" s="1062">
        <v>114</v>
      </c>
      <c r="B115" t="s">
        <v>997</v>
      </c>
      <c r="C115" t="s">
        <v>1005</v>
      </c>
      <c r="D115" t="s">
        <v>1006</v>
      </c>
    </row>
    <row r="116" spans="1:4">
      <c r="A116" s="1062">
        <v>115</v>
      </c>
      <c r="B116" t="s">
        <v>997</v>
      </c>
      <c r="C116" t="s">
        <v>1007</v>
      </c>
      <c r="D116" t="s">
        <v>1008</v>
      </c>
    </row>
    <row r="117" spans="1:4">
      <c r="A117" s="1062">
        <v>116</v>
      </c>
      <c r="B117" t="s">
        <v>997</v>
      </c>
      <c r="C117" t="s">
        <v>997</v>
      </c>
      <c r="D117" t="s">
        <v>998</v>
      </c>
    </row>
    <row r="118" spans="1:4">
      <c r="A118" s="1062">
        <v>117</v>
      </c>
      <c r="B118" t="s">
        <v>997</v>
      </c>
      <c r="C118" t="s">
        <v>1009</v>
      </c>
      <c r="D118" t="s">
        <v>1010</v>
      </c>
    </row>
    <row r="119" spans="1:4">
      <c r="A119" s="1062">
        <v>118</v>
      </c>
      <c r="B119" t="s">
        <v>997</v>
      </c>
      <c r="C119" t="s">
        <v>1011</v>
      </c>
      <c r="D119" t="s">
        <v>1012</v>
      </c>
    </row>
    <row r="120" spans="1:4">
      <c r="A120" s="1062">
        <v>119</v>
      </c>
      <c r="B120" t="s">
        <v>997</v>
      </c>
      <c r="C120" t="s">
        <v>1013</v>
      </c>
      <c r="D120" t="s">
        <v>1014</v>
      </c>
    </row>
    <row r="121" spans="1:4">
      <c r="A121" s="1062">
        <v>120</v>
      </c>
      <c r="B121" t="s">
        <v>997</v>
      </c>
      <c r="C121" t="s">
        <v>1015</v>
      </c>
      <c r="D121" t="s">
        <v>1016</v>
      </c>
    </row>
    <row r="122" spans="1:4">
      <c r="A122" s="1062">
        <v>121</v>
      </c>
      <c r="B122" t="s">
        <v>997</v>
      </c>
      <c r="C122" t="s">
        <v>1017</v>
      </c>
      <c r="D122" t="s">
        <v>1018</v>
      </c>
    </row>
    <row r="123" spans="1:4">
      <c r="A123" s="1062">
        <v>122</v>
      </c>
      <c r="B123" t="s">
        <v>997</v>
      </c>
      <c r="C123" t="s">
        <v>1019</v>
      </c>
      <c r="D123" t="s">
        <v>1020</v>
      </c>
    </row>
    <row r="124" spans="1:4">
      <c r="A124" s="1062">
        <v>123</v>
      </c>
      <c r="B124" t="s">
        <v>1021</v>
      </c>
      <c r="C124" t="s">
        <v>1023</v>
      </c>
      <c r="D124" t="s">
        <v>1024</v>
      </c>
    </row>
    <row r="125" spans="1:4">
      <c r="A125" s="1062">
        <v>124</v>
      </c>
      <c r="B125" t="s">
        <v>1021</v>
      </c>
      <c r="C125" t="s">
        <v>1025</v>
      </c>
      <c r="D125" t="s">
        <v>1026</v>
      </c>
    </row>
    <row r="126" spans="1:4">
      <c r="A126" s="1062">
        <v>125</v>
      </c>
      <c r="B126" t="s">
        <v>1021</v>
      </c>
      <c r="C126" t="s">
        <v>1027</v>
      </c>
      <c r="D126" t="s">
        <v>1028</v>
      </c>
    </row>
    <row r="127" spans="1:4">
      <c r="A127" s="1062">
        <v>126</v>
      </c>
      <c r="B127" t="s">
        <v>1021</v>
      </c>
      <c r="C127" t="s">
        <v>1029</v>
      </c>
      <c r="D127" t="s">
        <v>1030</v>
      </c>
    </row>
    <row r="128" spans="1:4">
      <c r="A128" s="1062">
        <v>127</v>
      </c>
      <c r="B128" t="s">
        <v>1021</v>
      </c>
      <c r="C128" t="s">
        <v>1031</v>
      </c>
      <c r="D128" t="s">
        <v>1032</v>
      </c>
    </row>
    <row r="129" spans="1:4">
      <c r="A129" s="1062">
        <v>128</v>
      </c>
      <c r="B129" t="s">
        <v>1021</v>
      </c>
      <c r="C129" t="s">
        <v>1033</v>
      </c>
      <c r="D129" t="s">
        <v>1034</v>
      </c>
    </row>
    <row r="130" spans="1:4">
      <c r="A130" s="1062">
        <v>129</v>
      </c>
      <c r="B130" t="s">
        <v>1021</v>
      </c>
      <c r="C130" t="s">
        <v>1021</v>
      </c>
      <c r="D130" t="s">
        <v>1022</v>
      </c>
    </row>
    <row r="131" spans="1:4">
      <c r="A131" s="1062">
        <v>130</v>
      </c>
      <c r="B131" t="s">
        <v>1021</v>
      </c>
      <c r="C131" t="s">
        <v>1035</v>
      </c>
      <c r="D131" t="s">
        <v>1036</v>
      </c>
    </row>
    <row r="132" spans="1:4">
      <c r="A132" s="1062">
        <v>131</v>
      </c>
      <c r="B132" t="s">
        <v>1021</v>
      </c>
      <c r="C132" t="s">
        <v>1037</v>
      </c>
      <c r="D132" t="s">
        <v>1038</v>
      </c>
    </row>
    <row r="133" spans="1:4">
      <c r="A133" s="1062">
        <v>132</v>
      </c>
      <c r="B133" t="s">
        <v>1021</v>
      </c>
      <c r="C133" t="s">
        <v>1039</v>
      </c>
      <c r="D133" t="s">
        <v>1040</v>
      </c>
    </row>
    <row r="134" spans="1:4">
      <c r="A134" s="1062">
        <v>133</v>
      </c>
      <c r="B134" t="s">
        <v>1021</v>
      </c>
      <c r="C134" t="s">
        <v>1041</v>
      </c>
      <c r="D134" t="s">
        <v>1042</v>
      </c>
    </row>
    <row r="135" spans="1:4">
      <c r="A135" s="1062">
        <v>134</v>
      </c>
      <c r="B135" t="s">
        <v>1021</v>
      </c>
      <c r="C135" t="s">
        <v>1043</v>
      </c>
      <c r="D135" t="s">
        <v>1044</v>
      </c>
    </row>
    <row r="136" spans="1:4">
      <c r="A136" s="1062">
        <v>135</v>
      </c>
      <c r="B136" t="s">
        <v>1045</v>
      </c>
      <c r="C136" t="s">
        <v>1047</v>
      </c>
      <c r="D136" t="s">
        <v>1048</v>
      </c>
    </row>
    <row r="137" spans="1:4">
      <c r="A137" s="1062">
        <v>136</v>
      </c>
      <c r="B137" t="s">
        <v>1045</v>
      </c>
      <c r="C137" t="s">
        <v>1049</v>
      </c>
      <c r="D137" t="s">
        <v>1050</v>
      </c>
    </row>
    <row r="138" spans="1:4">
      <c r="A138" s="1062">
        <v>137</v>
      </c>
      <c r="B138" t="s">
        <v>1045</v>
      </c>
      <c r="C138" t="s">
        <v>1051</v>
      </c>
      <c r="D138" t="s">
        <v>1052</v>
      </c>
    </row>
    <row r="139" spans="1:4">
      <c r="A139" s="1062">
        <v>138</v>
      </c>
      <c r="B139" t="s">
        <v>1045</v>
      </c>
      <c r="C139" t="s">
        <v>1053</v>
      </c>
      <c r="D139" t="s">
        <v>1054</v>
      </c>
    </row>
    <row r="140" spans="1:4">
      <c r="A140" s="1062">
        <v>139</v>
      </c>
      <c r="B140" t="s">
        <v>1045</v>
      </c>
      <c r="C140" t="s">
        <v>1045</v>
      </c>
      <c r="D140" t="s">
        <v>1046</v>
      </c>
    </row>
    <row r="141" spans="1:4">
      <c r="A141" s="1062">
        <v>140</v>
      </c>
      <c r="B141" t="s">
        <v>1045</v>
      </c>
      <c r="C141" t="s">
        <v>1055</v>
      </c>
      <c r="D141" t="s">
        <v>1056</v>
      </c>
    </row>
    <row r="142" spans="1:4">
      <c r="A142" s="1062">
        <v>141</v>
      </c>
      <c r="B142" t="s">
        <v>1045</v>
      </c>
      <c r="C142" t="s">
        <v>1057</v>
      </c>
      <c r="D142" t="s">
        <v>1058</v>
      </c>
    </row>
    <row r="143" spans="1:4">
      <c r="A143" s="1062">
        <v>142</v>
      </c>
      <c r="B143" t="s">
        <v>1045</v>
      </c>
      <c r="C143" t="s">
        <v>1059</v>
      </c>
      <c r="D143" t="s">
        <v>1060</v>
      </c>
    </row>
    <row r="144" spans="1:4">
      <c r="A144" s="1062">
        <v>143</v>
      </c>
      <c r="B144" t="s">
        <v>1045</v>
      </c>
      <c r="C144" t="s">
        <v>1061</v>
      </c>
      <c r="D144" t="s">
        <v>1062</v>
      </c>
    </row>
    <row r="145" spans="1:4">
      <c r="A145" s="1062">
        <v>144</v>
      </c>
      <c r="B145" t="s">
        <v>1045</v>
      </c>
      <c r="C145" t="s">
        <v>1063</v>
      </c>
      <c r="D145" t="s">
        <v>1064</v>
      </c>
    </row>
    <row r="146" spans="1:4">
      <c r="A146" s="1062">
        <v>145</v>
      </c>
      <c r="B146" t="s">
        <v>1065</v>
      </c>
      <c r="C146" t="s">
        <v>1067</v>
      </c>
      <c r="D146" t="s">
        <v>1068</v>
      </c>
    </row>
    <row r="147" spans="1:4">
      <c r="A147" s="1062">
        <v>146</v>
      </c>
      <c r="B147" t="s">
        <v>1065</v>
      </c>
      <c r="C147" t="s">
        <v>1069</v>
      </c>
      <c r="D147" t="s">
        <v>1070</v>
      </c>
    </row>
    <row r="148" spans="1:4">
      <c r="A148" s="1062">
        <v>147</v>
      </c>
      <c r="B148" t="s">
        <v>1065</v>
      </c>
      <c r="C148" t="s">
        <v>1071</v>
      </c>
      <c r="D148" t="s">
        <v>1072</v>
      </c>
    </row>
    <row r="149" spans="1:4">
      <c r="A149" s="1062">
        <v>148</v>
      </c>
      <c r="B149" t="s">
        <v>1065</v>
      </c>
      <c r="C149" t="s">
        <v>1073</v>
      </c>
      <c r="D149" t="s">
        <v>1074</v>
      </c>
    </row>
    <row r="150" spans="1:4">
      <c r="A150" s="1062">
        <v>149</v>
      </c>
      <c r="B150" t="s">
        <v>1065</v>
      </c>
      <c r="C150" t="s">
        <v>1075</v>
      </c>
      <c r="D150" t="s">
        <v>1076</v>
      </c>
    </row>
    <row r="151" spans="1:4">
      <c r="A151" s="1062">
        <v>150</v>
      </c>
      <c r="B151" t="s">
        <v>1065</v>
      </c>
      <c r="C151" t="s">
        <v>1077</v>
      </c>
      <c r="D151" t="s">
        <v>1078</v>
      </c>
    </row>
    <row r="152" spans="1:4">
      <c r="A152" s="1062">
        <v>151</v>
      </c>
      <c r="B152" t="s">
        <v>1065</v>
      </c>
      <c r="C152" t="s">
        <v>1065</v>
      </c>
      <c r="D152" t="s">
        <v>1066</v>
      </c>
    </row>
    <row r="153" spans="1:4">
      <c r="A153" s="1062">
        <v>152</v>
      </c>
      <c r="B153" t="s">
        <v>1065</v>
      </c>
      <c r="C153" t="s">
        <v>1079</v>
      </c>
      <c r="D153" t="s">
        <v>1080</v>
      </c>
    </row>
    <row r="154" spans="1:4">
      <c r="A154" s="1062">
        <v>153</v>
      </c>
      <c r="B154" t="s">
        <v>1065</v>
      </c>
      <c r="C154" t="s">
        <v>1081</v>
      </c>
      <c r="D154" t="s">
        <v>1082</v>
      </c>
    </row>
    <row r="155" spans="1:4">
      <c r="A155" s="1062">
        <v>154</v>
      </c>
      <c r="B155" t="s">
        <v>1065</v>
      </c>
      <c r="C155" t="s">
        <v>1083</v>
      </c>
      <c r="D155" t="s">
        <v>1084</v>
      </c>
    </row>
    <row r="156" spans="1:4">
      <c r="A156" s="1062">
        <v>155</v>
      </c>
      <c r="B156" t="s">
        <v>1065</v>
      </c>
      <c r="C156" t="s">
        <v>1085</v>
      </c>
      <c r="D156" t="s">
        <v>1086</v>
      </c>
    </row>
    <row r="157" spans="1:4">
      <c r="A157" s="1062">
        <v>156</v>
      </c>
      <c r="B157" t="s">
        <v>1065</v>
      </c>
      <c r="C157" t="s">
        <v>1087</v>
      </c>
      <c r="D157" t="s">
        <v>1088</v>
      </c>
    </row>
    <row r="158" spans="1:4">
      <c r="A158" s="1062">
        <v>157</v>
      </c>
      <c r="B158" t="s">
        <v>1065</v>
      </c>
      <c r="C158" t="s">
        <v>1089</v>
      </c>
      <c r="D158" t="s">
        <v>1090</v>
      </c>
    </row>
    <row r="159" spans="1:4">
      <c r="A159" s="1062">
        <v>158</v>
      </c>
      <c r="B159" t="s">
        <v>1065</v>
      </c>
      <c r="C159" t="s">
        <v>1091</v>
      </c>
      <c r="D159" t="s">
        <v>1092</v>
      </c>
    </row>
    <row r="160" spans="1:4">
      <c r="A160" s="1062">
        <v>159</v>
      </c>
      <c r="B160" t="s">
        <v>1065</v>
      </c>
      <c r="C160" t="s">
        <v>1093</v>
      </c>
      <c r="D160" t="s">
        <v>1094</v>
      </c>
    </row>
    <row r="161" spans="1:4">
      <c r="A161" s="1062">
        <v>160</v>
      </c>
      <c r="B161" t="s">
        <v>1095</v>
      </c>
      <c r="C161" t="s">
        <v>1095</v>
      </c>
      <c r="D161" t="s">
        <v>1096</v>
      </c>
    </row>
    <row r="162" spans="1:4">
      <c r="A162" s="1062">
        <v>161</v>
      </c>
      <c r="B162" t="s">
        <v>1097</v>
      </c>
      <c r="C162" t="s">
        <v>1099</v>
      </c>
      <c r="D162" t="s">
        <v>1100</v>
      </c>
    </row>
    <row r="163" spans="1:4">
      <c r="A163" s="1062">
        <v>162</v>
      </c>
      <c r="B163" t="s">
        <v>1097</v>
      </c>
      <c r="C163" t="s">
        <v>1097</v>
      </c>
      <c r="D163" t="s">
        <v>1098</v>
      </c>
    </row>
    <row r="164" spans="1:4">
      <c r="A164" s="1062">
        <v>163</v>
      </c>
      <c r="B164" t="s">
        <v>1097</v>
      </c>
      <c r="C164" t="s">
        <v>1101</v>
      </c>
      <c r="D164" t="s">
        <v>1102</v>
      </c>
    </row>
    <row r="165" spans="1:4">
      <c r="A165" s="1062">
        <v>164</v>
      </c>
      <c r="B165" t="s">
        <v>1097</v>
      </c>
      <c r="C165" t="s">
        <v>1103</v>
      </c>
      <c r="D165" t="s">
        <v>1104</v>
      </c>
    </row>
    <row r="166" spans="1:4">
      <c r="A166" s="1062">
        <v>165</v>
      </c>
      <c r="B166" t="s">
        <v>1105</v>
      </c>
      <c r="C166" t="s">
        <v>1107</v>
      </c>
      <c r="D166" t="s">
        <v>1108</v>
      </c>
    </row>
    <row r="167" spans="1:4">
      <c r="A167" s="1062">
        <v>166</v>
      </c>
      <c r="B167" t="s">
        <v>1105</v>
      </c>
      <c r="C167" t="s">
        <v>1109</v>
      </c>
      <c r="D167" t="s">
        <v>1110</v>
      </c>
    </row>
    <row r="168" spans="1:4">
      <c r="A168" s="1062">
        <v>167</v>
      </c>
      <c r="B168" t="s">
        <v>1105</v>
      </c>
      <c r="C168" t="s">
        <v>1111</v>
      </c>
      <c r="D168" t="s">
        <v>1112</v>
      </c>
    </row>
    <row r="169" spans="1:4">
      <c r="A169" s="1062">
        <v>168</v>
      </c>
      <c r="B169" t="s">
        <v>1105</v>
      </c>
      <c r="C169" t="s">
        <v>1113</v>
      </c>
      <c r="D169" t="s">
        <v>1114</v>
      </c>
    </row>
    <row r="170" spans="1:4">
      <c r="A170" s="1062">
        <v>169</v>
      </c>
      <c r="B170" t="s">
        <v>1105</v>
      </c>
      <c r="C170" t="s">
        <v>1115</v>
      </c>
      <c r="D170" t="s">
        <v>1116</v>
      </c>
    </row>
    <row r="171" spans="1:4">
      <c r="A171" s="1062">
        <v>170</v>
      </c>
      <c r="B171" t="s">
        <v>1105</v>
      </c>
      <c r="C171" t="s">
        <v>1117</v>
      </c>
      <c r="D171" t="s">
        <v>1118</v>
      </c>
    </row>
    <row r="172" spans="1:4">
      <c r="A172" s="1062">
        <v>171</v>
      </c>
      <c r="B172" t="s">
        <v>1105</v>
      </c>
      <c r="C172" t="s">
        <v>1119</v>
      </c>
      <c r="D172" t="s">
        <v>1120</v>
      </c>
    </row>
    <row r="173" spans="1:4">
      <c r="A173" s="1062">
        <v>172</v>
      </c>
      <c r="B173" t="s">
        <v>1105</v>
      </c>
      <c r="C173" t="s">
        <v>1105</v>
      </c>
      <c r="D173" t="s">
        <v>1106</v>
      </c>
    </row>
    <row r="174" spans="1:4">
      <c r="A174" s="1062">
        <v>173</v>
      </c>
      <c r="B174" t="s">
        <v>1105</v>
      </c>
      <c r="C174" t="s">
        <v>1121</v>
      </c>
      <c r="D174" t="s">
        <v>1122</v>
      </c>
    </row>
    <row r="175" spans="1:4">
      <c r="A175" s="1062">
        <v>174</v>
      </c>
      <c r="B175" t="s">
        <v>1105</v>
      </c>
      <c r="C175" t="s">
        <v>1123</v>
      </c>
      <c r="D175" t="s">
        <v>1124</v>
      </c>
    </row>
    <row r="176" spans="1:4">
      <c r="A176" s="1062">
        <v>175</v>
      </c>
      <c r="B176" t="s">
        <v>1105</v>
      </c>
      <c r="C176" t="s">
        <v>1125</v>
      </c>
      <c r="D176" t="s">
        <v>1126</v>
      </c>
    </row>
    <row r="177" spans="1:4">
      <c r="A177" s="1062">
        <v>176</v>
      </c>
      <c r="B177" t="s">
        <v>1105</v>
      </c>
      <c r="C177" t="s">
        <v>1127</v>
      </c>
      <c r="D177" t="s">
        <v>1128</v>
      </c>
    </row>
    <row r="178" spans="1:4">
      <c r="A178" s="1062">
        <v>177</v>
      </c>
      <c r="B178" t="s">
        <v>1105</v>
      </c>
      <c r="C178" t="s">
        <v>1129</v>
      </c>
      <c r="D178" t="s">
        <v>1130</v>
      </c>
    </row>
    <row r="179" spans="1:4">
      <c r="A179" s="1062">
        <v>178</v>
      </c>
      <c r="B179" t="s">
        <v>1105</v>
      </c>
      <c r="C179" t="s">
        <v>1131</v>
      </c>
      <c r="D179" t="s">
        <v>1132</v>
      </c>
    </row>
    <row r="180" spans="1:4">
      <c r="A180" s="1062">
        <v>179</v>
      </c>
      <c r="B180" t="s">
        <v>1105</v>
      </c>
      <c r="C180" t="s">
        <v>1133</v>
      </c>
      <c r="D180" t="s">
        <v>1134</v>
      </c>
    </row>
    <row r="181" spans="1:4">
      <c r="A181" s="1062">
        <v>180</v>
      </c>
      <c r="B181" t="s">
        <v>1105</v>
      </c>
      <c r="C181" t="s">
        <v>1135</v>
      </c>
      <c r="D181" t="s">
        <v>1136</v>
      </c>
    </row>
    <row r="182" spans="1:4">
      <c r="A182" s="1062">
        <v>181</v>
      </c>
      <c r="B182" t="s">
        <v>1137</v>
      </c>
      <c r="C182" t="s">
        <v>1139</v>
      </c>
      <c r="D182" t="s">
        <v>1140</v>
      </c>
    </row>
    <row r="183" spans="1:4">
      <c r="A183" s="1062">
        <v>182</v>
      </c>
      <c r="B183" t="s">
        <v>1137</v>
      </c>
      <c r="C183" t="s">
        <v>1141</v>
      </c>
      <c r="D183" t="s">
        <v>1142</v>
      </c>
    </row>
    <row r="184" spans="1:4">
      <c r="A184" s="1062">
        <v>183</v>
      </c>
      <c r="B184" t="s">
        <v>1137</v>
      </c>
      <c r="C184" t="s">
        <v>1137</v>
      </c>
      <c r="D184" t="s">
        <v>1138</v>
      </c>
    </row>
    <row r="185" spans="1:4">
      <c r="A185" s="1062">
        <v>184</v>
      </c>
      <c r="B185" t="s">
        <v>1137</v>
      </c>
      <c r="C185" t="s">
        <v>1143</v>
      </c>
      <c r="D185" t="s">
        <v>1144</v>
      </c>
    </row>
    <row r="186" spans="1:4">
      <c r="A186" s="1062">
        <v>185</v>
      </c>
      <c r="B186" t="s">
        <v>1137</v>
      </c>
      <c r="C186" t="s">
        <v>1145</v>
      </c>
      <c r="D186" t="s">
        <v>1146</v>
      </c>
    </row>
    <row r="187" spans="1:4">
      <c r="A187" s="1062">
        <v>186</v>
      </c>
      <c r="B187" t="s">
        <v>1137</v>
      </c>
      <c r="C187" t="s">
        <v>1147</v>
      </c>
      <c r="D187" t="s">
        <v>1148</v>
      </c>
    </row>
    <row r="188" spans="1:4">
      <c r="A188" s="1062">
        <v>187</v>
      </c>
      <c r="B188" t="s">
        <v>1137</v>
      </c>
      <c r="C188" t="s">
        <v>1149</v>
      </c>
      <c r="D188" t="s">
        <v>1150</v>
      </c>
    </row>
    <row r="189" spans="1:4">
      <c r="A189" s="1062">
        <v>188</v>
      </c>
      <c r="B189" t="s">
        <v>1137</v>
      </c>
      <c r="C189" t="s">
        <v>1151</v>
      </c>
      <c r="D189" t="s">
        <v>1152</v>
      </c>
    </row>
    <row r="190" spans="1:4">
      <c r="A190" s="1062">
        <v>189</v>
      </c>
      <c r="B190" t="s">
        <v>1137</v>
      </c>
      <c r="C190" t="s">
        <v>1153</v>
      </c>
      <c r="D190" t="s">
        <v>1154</v>
      </c>
    </row>
    <row r="191" spans="1:4">
      <c r="A191" s="1062">
        <v>190</v>
      </c>
      <c r="B191" t="s">
        <v>1137</v>
      </c>
      <c r="C191" t="s">
        <v>1155</v>
      </c>
      <c r="D191" t="s">
        <v>1156</v>
      </c>
    </row>
    <row r="192" spans="1:4">
      <c r="A192" s="1062">
        <v>191</v>
      </c>
      <c r="B192" t="s">
        <v>1157</v>
      </c>
      <c r="C192" t="s">
        <v>1159</v>
      </c>
      <c r="D192" t="s">
        <v>1160</v>
      </c>
    </row>
    <row r="193" spans="1:4">
      <c r="A193" s="1062">
        <v>192</v>
      </c>
      <c r="B193" t="s">
        <v>1157</v>
      </c>
      <c r="C193" t="s">
        <v>1161</v>
      </c>
      <c r="D193" t="s">
        <v>1162</v>
      </c>
    </row>
    <row r="194" spans="1:4">
      <c r="A194" s="1062">
        <v>193</v>
      </c>
      <c r="B194" t="s">
        <v>1157</v>
      </c>
      <c r="C194" t="s">
        <v>1157</v>
      </c>
      <c r="D194" t="s">
        <v>1158</v>
      </c>
    </row>
    <row r="195" spans="1:4">
      <c r="A195" s="1062">
        <v>194</v>
      </c>
      <c r="B195" t="s">
        <v>1157</v>
      </c>
      <c r="C195" t="s">
        <v>1163</v>
      </c>
      <c r="D195" t="s">
        <v>1164</v>
      </c>
    </row>
    <row r="196" spans="1:4">
      <c r="A196" s="1062">
        <v>195</v>
      </c>
      <c r="B196" t="s">
        <v>1157</v>
      </c>
      <c r="C196" t="s">
        <v>907</v>
      </c>
      <c r="D196" t="s">
        <v>1165</v>
      </c>
    </row>
    <row r="197" spans="1:4">
      <c r="A197" s="1062">
        <v>196</v>
      </c>
      <c r="B197" t="s">
        <v>1157</v>
      </c>
      <c r="C197" t="s">
        <v>1166</v>
      </c>
      <c r="D197" t="s">
        <v>1167</v>
      </c>
    </row>
    <row r="198" spans="1:4">
      <c r="A198" s="1062">
        <v>197</v>
      </c>
      <c r="B198" t="s">
        <v>1168</v>
      </c>
      <c r="C198" t="s">
        <v>1168</v>
      </c>
      <c r="D198" t="s">
        <v>1169</v>
      </c>
    </row>
    <row r="199" spans="1:4">
      <c r="A199" s="1062">
        <v>198</v>
      </c>
      <c r="B199" t="s">
        <v>1170</v>
      </c>
      <c r="C199" t="s">
        <v>1172</v>
      </c>
      <c r="D199" t="s">
        <v>1173</v>
      </c>
    </row>
    <row r="200" spans="1:4">
      <c r="A200" s="1062">
        <v>199</v>
      </c>
      <c r="B200" t="s">
        <v>1170</v>
      </c>
      <c r="C200" t="s">
        <v>1174</v>
      </c>
      <c r="D200" t="s">
        <v>1175</v>
      </c>
    </row>
    <row r="201" spans="1:4">
      <c r="A201" s="1062">
        <v>200</v>
      </c>
      <c r="B201" t="s">
        <v>1170</v>
      </c>
      <c r="C201" t="s">
        <v>1176</v>
      </c>
      <c r="D201" t="s">
        <v>1177</v>
      </c>
    </row>
    <row r="202" spans="1:4">
      <c r="A202" s="1062">
        <v>201</v>
      </c>
      <c r="B202" t="s">
        <v>1170</v>
      </c>
      <c r="C202" t="s">
        <v>1178</v>
      </c>
      <c r="D202" t="s">
        <v>1179</v>
      </c>
    </row>
    <row r="203" spans="1:4">
      <c r="A203" s="1062">
        <v>202</v>
      </c>
      <c r="B203" t="s">
        <v>1170</v>
      </c>
      <c r="C203" t="s">
        <v>1170</v>
      </c>
      <c r="D203" t="s">
        <v>1171</v>
      </c>
    </row>
    <row r="204" spans="1:4">
      <c r="A204" s="1062">
        <v>203</v>
      </c>
      <c r="B204" t="s">
        <v>1170</v>
      </c>
      <c r="C204" t="s">
        <v>1180</v>
      </c>
      <c r="D204" t="s">
        <v>1181</v>
      </c>
    </row>
    <row r="205" spans="1:4">
      <c r="A205" s="1062">
        <v>204</v>
      </c>
      <c r="B205" t="s">
        <v>1170</v>
      </c>
      <c r="C205" t="s">
        <v>1182</v>
      </c>
      <c r="D205" t="s">
        <v>1183</v>
      </c>
    </row>
    <row r="206" spans="1:4">
      <c r="A206" s="1062">
        <v>205</v>
      </c>
      <c r="B206" t="s">
        <v>1170</v>
      </c>
      <c r="C206" t="s">
        <v>1184</v>
      </c>
      <c r="D206" t="s">
        <v>1185</v>
      </c>
    </row>
    <row r="207" spans="1:4">
      <c r="A207" s="1062">
        <v>206</v>
      </c>
      <c r="B207" t="s">
        <v>1170</v>
      </c>
      <c r="C207" t="s">
        <v>1186</v>
      </c>
      <c r="D207" t="s">
        <v>1187</v>
      </c>
    </row>
    <row r="208" spans="1:4">
      <c r="A208" s="1062">
        <v>207</v>
      </c>
      <c r="B208" t="s">
        <v>1170</v>
      </c>
      <c r="C208" t="s">
        <v>1188</v>
      </c>
      <c r="D208" t="s">
        <v>1189</v>
      </c>
    </row>
    <row r="209" spans="1:4">
      <c r="A209" s="1062">
        <v>208</v>
      </c>
      <c r="B209" t="s">
        <v>1170</v>
      </c>
      <c r="C209" t="s">
        <v>1190</v>
      </c>
      <c r="D209" t="s">
        <v>1191</v>
      </c>
    </row>
    <row r="210" spans="1:4">
      <c r="A210" s="1062">
        <v>209</v>
      </c>
      <c r="B210" t="s">
        <v>1192</v>
      </c>
      <c r="C210" t="s">
        <v>1194</v>
      </c>
      <c r="D210" t="s">
        <v>1195</v>
      </c>
    </row>
    <row r="211" spans="1:4">
      <c r="A211" s="1062">
        <v>210</v>
      </c>
      <c r="B211" t="s">
        <v>1192</v>
      </c>
      <c r="C211" t="s">
        <v>1196</v>
      </c>
      <c r="D211" t="s">
        <v>1197</v>
      </c>
    </row>
    <row r="212" spans="1:4">
      <c r="A212" s="1062">
        <v>211</v>
      </c>
      <c r="B212" t="s">
        <v>1192</v>
      </c>
      <c r="C212" t="s">
        <v>1198</v>
      </c>
      <c r="D212" t="s">
        <v>1199</v>
      </c>
    </row>
    <row r="213" spans="1:4">
      <c r="A213" s="1062">
        <v>212</v>
      </c>
      <c r="B213" t="s">
        <v>1192</v>
      </c>
      <c r="C213" t="s">
        <v>1192</v>
      </c>
      <c r="D213" t="s">
        <v>1193</v>
      </c>
    </row>
    <row r="214" spans="1:4">
      <c r="A214" s="1062">
        <v>213</v>
      </c>
      <c r="B214" t="s">
        <v>1192</v>
      </c>
      <c r="C214" t="s">
        <v>1200</v>
      </c>
      <c r="D214" t="s">
        <v>1201</v>
      </c>
    </row>
    <row r="215" spans="1:4">
      <c r="A215" s="1062">
        <v>214</v>
      </c>
      <c r="B215" t="s">
        <v>1192</v>
      </c>
      <c r="C215" t="s">
        <v>1202</v>
      </c>
      <c r="D215" t="s">
        <v>1203</v>
      </c>
    </row>
    <row r="216" spans="1:4">
      <c r="A216" s="1062">
        <v>215</v>
      </c>
      <c r="B216" t="s">
        <v>1204</v>
      </c>
      <c r="C216" t="s">
        <v>1206</v>
      </c>
      <c r="D216" t="s">
        <v>1207</v>
      </c>
    </row>
    <row r="217" spans="1:4">
      <c r="A217" s="1062">
        <v>216</v>
      </c>
      <c r="B217" t="s">
        <v>1204</v>
      </c>
      <c r="C217" t="s">
        <v>1208</v>
      </c>
      <c r="D217" t="s">
        <v>1209</v>
      </c>
    </row>
    <row r="218" spans="1:4">
      <c r="A218" s="1062">
        <v>217</v>
      </c>
      <c r="B218" t="s">
        <v>1204</v>
      </c>
      <c r="C218" t="s">
        <v>1210</v>
      </c>
      <c r="D218" t="s">
        <v>1211</v>
      </c>
    </row>
    <row r="219" spans="1:4">
      <c r="A219" s="1062">
        <v>218</v>
      </c>
      <c r="B219" t="s">
        <v>1204</v>
      </c>
      <c r="C219" t="s">
        <v>1212</v>
      </c>
      <c r="D219" t="s">
        <v>1213</v>
      </c>
    </row>
    <row r="220" spans="1:4">
      <c r="A220" s="1062">
        <v>219</v>
      </c>
      <c r="B220" t="s">
        <v>1204</v>
      </c>
      <c r="C220" t="s">
        <v>1214</v>
      </c>
      <c r="D220" t="s">
        <v>1215</v>
      </c>
    </row>
    <row r="221" spans="1:4">
      <c r="A221" s="1062">
        <v>220</v>
      </c>
      <c r="B221" t="s">
        <v>1204</v>
      </c>
      <c r="C221" t="s">
        <v>1216</v>
      </c>
      <c r="D221" t="s">
        <v>1217</v>
      </c>
    </row>
    <row r="222" spans="1:4">
      <c r="A222" s="1062">
        <v>221</v>
      </c>
      <c r="B222" t="s">
        <v>1204</v>
      </c>
      <c r="C222" t="s">
        <v>1218</v>
      </c>
      <c r="D222" t="s">
        <v>1219</v>
      </c>
    </row>
    <row r="223" spans="1:4">
      <c r="A223" s="1062">
        <v>222</v>
      </c>
      <c r="B223" t="s">
        <v>1204</v>
      </c>
      <c r="C223" t="s">
        <v>1220</v>
      </c>
      <c r="D223" t="s">
        <v>1221</v>
      </c>
    </row>
    <row r="224" spans="1:4">
      <c r="A224" s="1062">
        <v>223</v>
      </c>
      <c r="B224" t="s">
        <v>1204</v>
      </c>
      <c r="C224" t="s">
        <v>1204</v>
      </c>
      <c r="D224" t="s">
        <v>1205</v>
      </c>
    </row>
    <row r="225" spans="1:4">
      <c r="A225" s="1062">
        <v>224</v>
      </c>
      <c r="B225" t="s">
        <v>1204</v>
      </c>
      <c r="C225" t="s">
        <v>1222</v>
      </c>
      <c r="D225" t="s">
        <v>1223</v>
      </c>
    </row>
    <row r="226" spans="1:4">
      <c r="A226" s="1062">
        <v>225</v>
      </c>
      <c r="B226" t="s">
        <v>1204</v>
      </c>
      <c r="C226" t="s">
        <v>1224</v>
      </c>
      <c r="D226" t="s">
        <v>1225</v>
      </c>
    </row>
    <row r="227" spans="1:4">
      <c r="A227" s="1062">
        <v>226</v>
      </c>
      <c r="B227" t="s">
        <v>1204</v>
      </c>
      <c r="C227" t="s">
        <v>1226</v>
      </c>
      <c r="D227" t="s">
        <v>1227</v>
      </c>
    </row>
    <row r="228" spans="1:4">
      <c r="A228" s="1062">
        <v>227</v>
      </c>
      <c r="B228" t="s">
        <v>1204</v>
      </c>
      <c r="C228" t="s">
        <v>1228</v>
      </c>
      <c r="D228" t="s">
        <v>1229</v>
      </c>
    </row>
    <row r="229" spans="1:4">
      <c r="A229" s="1062">
        <v>228</v>
      </c>
      <c r="B229" t="s">
        <v>1204</v>
      </c>
      <c r="C229" t="s">
        <v>1230</v>
      </c>
      <c r="D229" t="s">
        <v>1231</v>
      </c>
    </row>
    <row r="230" spans="1:4">
      <c r="A230" s="1062">
        <v>229</v>
      </c>
      <c r="B230" t="s">
        <v>1232</v>
      </c>
      <c r="C230" t="s">
        <v>1234</v>
      </c>
      <c r="D230" t="s">
        <v>1235</v>
      </c>
    </row>
    <row r="231" spans="1:4">
      <c r="A231" s="1062">
        <v>230</v>
      </c>
      <c r="B231" t="s">
        <v>1232</v>
      </c>
      <c r="C231" t="s">
        <v>1236</v>
      </c>
      <c r="D231" t="s">
        <v>1237</v>
      </c>
    </row>
    <row r="232" spans="1:4">
      <c r="A232" s="1062">
        <v>231</v>
      </c>
      <c r="B232" t="s">
        <v>1232</v>
      </c>
      <c r="C232" t="s">
        <v>1238</v>
      </c>
      <c r="D232" t="s">
        <v>1239</v>
      </c>
    </row>
    <row r="233" spans="1:4">
      <c r="A233" s="1062">
        <v>232</v>
      </c>
      <c r="B233" t="s">
        <v>1232</v>
      </c>
      <c r="C233" t="s">
        <v>1240</v>
      </c>
      <c r="D233" t="s">
        <v>1241</v>
      </c>
    </row>
    <row r="234" spans="1:4">
      <c r="A234" s="1062">
        <v>233</v>
      </c>
      <c r="B234" t="s">
        <v>1232</v>
      </c>
      <c r="C234" t="s">
        <v>1232</v>
      </c>
      <c r="D234" t="s">
        <v>1233</v>
      </c>
    </row>
    <row r="235" spans="1:4">
      <c r="A235" s="1062">
        <v>234</v>
      </c>
      <c r="B235" t="s">
        <v>1232</v>
      </c>
      <c r="C235" t="s">
        <v>1242</v>
      </c>
      <c r="D235" t="s">
        <v>1243</v>
      </c>
    </row>
    <row r="236" spans="1:4">
      <c r="A236" s="1062">
        <v>235</v>
      </c>
      <c r="B236" t="s">
        <v>1244</v>
      </c>
      <c r="C236" t="s">
        <v>1246</v>
      </c>
      <c r="D236" t="s">
        <v>1247</v>
      </c>
    </row>
    <row r="237" spans="1:4">
      <c r="A237" s="1062">
        <v>236</v>
      </c>
      <c r="B237" t="s">
        <v>1244</v>
      </c>
      <c r="C237" t="s">
        <v>1248</v>
      </c>
      <c r="D237" t="s">
        <v>1249</v>
      </c>
    </row>
    <row r="238" spans="1:4">
      <c r="A238" s="1062">
        <v>237</v>
      </c>
      <c r="B238" t="s">
        <v>1244</v>
      </c>
      <c r="C238" t="s">
        <v>1250</v>
      </c>
      <c r="D238" t="s">
        <v>1251</v>
      </c>
    </row>
    <row r="239" spans="1:4">
      <c r="A239" s="1062">
        <v>238</v>
      </c>
      <c r="B239" t="s">
        <v>1244</v>
      </c>
      <c r="C239" t="s">
        <v>1252</v>
      </c>
      <c r="D239" t="s">
        <v>1253</v>
      </c>
    </row>
    <row r="240" spans="1:4">
      <c r="A240" s="1062">
        <v>239</v>
      </c>
      <c r="B240" t="s">
        <v>1244</v>
      </c>
      <c r="C240" t="s">
        <v>1254</v>
      </c>
      <c r="D240" t="s">
        <v>1255</v>
      </c>
    </row>
    <row r="241" spans="1:4">
      <c r="A241" s="1062">
        <v>240</v>
      </c>
      <c r="B241" t="s">
        <v>1244</v>
      </c>
      <c r="C241" t="s">
        <v>1256</v>
      </c>
      <c r="D241" t="s">
        <v>1257</v>
      </c>
    </row>
    <row r="242" spans="1:4">
      <c r="A242" s="1062">
        <v>241</v>
      </c>
      <c r="B242" t="s">
        <v>1244</v>
      </c>
      <c r="C242" t="s">
        <v>1258</v>
      </c>
      <c r="D242" t="s">
        <v>1259</v>
      </c>
    </row>
    <row r="243" spans="1:4">
      <c r="A243" s="1062">
        <v>242</v>
      </c>
      <c r="B243" t="s">
        <v>1244</v>
      </c>
      <c r="C243" t="s">
        <v>1244</v>
      </c>
      <c r="D243" t="s">
        <v>1245</v>
      </c>
    </row>
    <row r="244" spans="1:4">
      <c r="A244" s="1062">
        <v>243</v>
      </c>
      <c r="B244" t="s">
        <v>1260</v>
      </c>
      <c r="C244" t="s">
        <v>1262</v>
      </c>
      <c r="D244" t="s">
        <v>1263</v>
      </c>
    </row>
    <row r="245" spans="1:4">
      <c r="A245" s="1062">
        <v>244</v>
      </c>
      <c r="B245" t="s">
        <v>1260</v>
      </c>
      <c r="C245" t="s">
        <v>1264</v>
      </c>
      <c r="D245" t="s">
        <v>1265</v>
      </c>
    </row>
    <row r="246" spans="1:4">
      <c r="A246" s="1062">
        <v>245</v>
      </c>
      <c r="B246" t="s">
        <v>1260</v>
      </c>
      <c r="C246" t="s">
        <v>1266</v>
      </c>
      <c r="D246" t="s">
        <v>1267</v>
      </c>
    </row>
    <row r="247" spans="1:4">
      <c r="A247" s="1062">
        <v>246</v>
      </c>
      <c r="B247" t="s">
        <v>1260</v>
      </c>
      <c r="C247" t="s">
        <v>1268</v>
      </c>
      <c r="D247" t="s">
        <v>1269</v>
      </c>
    </row>
    <row r="248" spans="1:4">
      <c r="A248" s="1062">
        <v>247</v>
      </c>
      <c r="B248" t="s">
        <v>1260</v>
      </c>
      <c r="C248" t="s">
        <v>1270</v>
      </c>
      <c r="D248" t="s">
        <v>1271</v>
      </c>
    </row>
    <row r="249" spans="1:4">
      <c r="A249" s="1062">
        <v>248</v>
      </c>
      <c r="B249" t="s">
        <v>1260</v>
      </c>
      <c r="C249" t="s">
        <v>1272</v>
      </c>
      <c r="D249" t="s">
        <v>1273</v>
      </c>
    </row>
    <row r="250" spans="1:4">
      <c r="A250" s="1062">
        <v>249</v>
      </c>
      <c r="B250" t="s">
        <v>1260</v>
      </c>
      <c r="C250" t="s">
        <v>1274</v>
      </c>
      <c r="D250" t="s">
        <v>1275</v>
      </c>
    </row>
    <row r="251" spans="1:4">
      <c r="A251" s="1062">
        <v>250</v>
      </c>
      <c r="B251" t="s">
        <v>1260</v>
      </c>
      <c r="C251" t="s">
        <v>1276</v>
      </c>
      <c r="D251" t="s">
        <v>1277</v>
      </c>
    </row>
    <row r="252" spans="1:4">
      <c r="A252" s="1062">
        <v>251</v>
      </c>
      <c r="B252" t="s">
        <v>1260</v>
      </c>
      <c r="C252" t="s">
        <v>1278</v>
      </c>
      <c r="D252" t="s">
        <v>1279</v>
      </c>
    </row>
    <row r="253" spans="1:4">
      <c r="A253" s="1062">
        <v>252</v>
      </c>
      <c r="B253" t="s">
        <v>1260</v>
      </c>
      <c r="C253" t="s">
        <v>1280</v>
      </c>
      <c r="D253" t="s">
        <v>1281</v>
      </c>
    </row>
    <row r="254" spans="1:4">
      <c r="A254" s="1062">
        <v>253</v>
      </c>
      <c r="B254" t="s">
        <v>1260</v>
      </c>
      <c r="C254" t="s">
        <v>1282</v>
      </c>
      <c r="D254" t="s">
        <v>1283</v>
      </c>
    </row>
    <row r="255" spans="1:4">
      <c r="A255" s="1062">
        <v>254</v>
      </c>
      <c r="B255" t="s">
        <v>1260</v>
      </c>
      <c r="C255" t="s">
        <v>1284</v>
      </c>
      <c r="D255" t="s">
        <v>1285</v>
      </c>
    </row>
    <row r="256" spans="1:4">
      <c r="A256" s="1062">
        <v>255</v>
      </c>
      <c r="B256" t="s">
        <v>1260</v>
      </c>
      <c r="C256" t="s">
        <v>1286</v>
      </c>
      <c r="D256" t="s">
        <v>1287</v>
      </c>
    </row>
    <row r="257" spans="1:4">
      <c r="A257" s="1062">
        <v>256</v>
      </c>
      <c r="B257" t="s">
        <v>1260</v>
      </c>
      <c r="C257" t="s">
        <v>1288</v>
      </c>
      <c r="D257" t="s">
        <v>1289</v>
      </c>
    </row>
    <row r="258" spans="1:4">
      <c r="A258" s="1062">
        <v>257</v>
      </c>
      <c r="B258" t="s">
        <v>1260</v>
      </c>
      <c r="C258" t="s">
        <v>1260</v>
      </c>
      <c r="D258" t="s">
        <v>1261</v>
      </c>
    </row>
    <row r="259" spans="1:4">
      <c r="A259" s="1062">
        <v>258</v>
      </c>
      <c r="B259" t="s">
        <v>1260</v>
      </c>
      <c r="C259" t="s">
        <v>1290</v>
      </c>
      <c r="D259" t="s">
        <v>1291</v>
      </c>
    </row>
    <row r="260" spans="1:4">
      <c r="A260" s="1062">
        <v>259</v>
      </c>
      <c r="B260" t="s">
        <v>1260</v>
      </c>
      <c r="C260" t="s">
        <v>1292</v>
      </c>
      <c r="D260" t="s">
        <v>1293</v>
      </c>
    </row>
    <row r="261" spans="1:4">
      <c r="A261" s="1062">
        <v>260</v>
      </c>
      <c r="B261" t="s">
        <v>1294</v>
      </c>
      <c r="C261" t="s">
        <v>1296</v>
      </c>
      <c r="D261" t="s">
        <v>1297</v>
      </c>
    </row>
    <row r="262" spans="1:4">
      <c r="A262" s="1062">
        <v>261</v>
      </c>
      <c r="B262" t="s">
        <v>1294</v>
      </c>
      <c r="C262" t="s">
        <v>1298</v>
      </c>
      <c r="D262" t="s">
        <v>1299</v>
      </c>
    </row>
    <row r="263" spans="1:4">
      <c r="A263" s="1062">
        <v>262</v>
      </c>
      <c r="B263" t="s">
        <v>1294</v>
      </c>
      <c r="C263" t="s">
        <v>1300</v>
      </c>
      <c r="D263" t="s">
        <v>1301</v>
      </c>
    </row>
    <row r="264" spans="1:4">
      <c r="A264" s="1062">
        <v>263</v>
      </c>
      <c r="B264" t="s">
        <v>1294</v>
      </c>
      <c r="C264" t="s">
        <v>1302</v>
      </c>
      <c r="D264" t="s">
        <v>1303</v>
      </c>
    </row>
    <row r="265" spans="1:4">
      <c r="A265" s="1062">
        <v>264</v>
      </c>
      <c r="B265" t="s">
        <v>1294</v>
      </c>
      <c r="C265" t="s">
        <v>1304</v>
      </c>
      <c r="D265" t="s">
        <v>1305</v>
      </c>
    </row>
    <row r="266" spans="1:4">
      <c r="A266" s="1062">
        <v>265</v>
      </c>
      <c r="B266" t="s">
        <v>1294</v>
      </c>
      <c r="C266" t="s">
        <v>1306</v>
      </c>
      <c r="D266" t="s">
        <v>1307</v>
      </c>
    </row>
    <row r="267" spans="1:4">
      <c r="A267" s="1062">
        <v>266</v>
      </c>
      <c r="B267" t="s">
        <v>1294</v>
      </c>
      <c r="C267" t="s">
        <v>1308</v>
      </c>
      <c r="D267" t="s">
        <v>1309</v>
      </c>
    </row>
    <row r="268" spans="1:4">
      <c r="A268" s="1062">
        <v>267</v>
      </c>
      <c r="B268" t="s">
        <v>1294</v>
      </c>
      <c r="C268" t="s">
        <v>1310</v>
      </c>
      <c r="D268" t="s">
        <v>1311</v>
      </c>
    </row>
    <row r="269" spans="1:4">
      <c r="A269" s="1062">
        <v>268</v>
      </c>
      <c r="B269" t="s">
        <v>1294</v>
      </c>
      <c r="C269" t="s">
        <v>1312</v>
      </c>
      <c r="D269" t="s">
        <v>1313</v>
      </c>
    </row>
    <row r="270" spans="1:4">
      <c r="A270" s="1062">
        <v>269</v>
      </c>
      <c r="B270" t="s">
        <v>1294</v>
      </c>
      <c r="C270" t="s">
        <v>1314</v>
      </c>
      <c r="D270" t="s">
        <v>1315</v>
      </c>
    </row>
    <row r="271" spans="1:4">
      <c r="A271" s="1062">
        <v>270</v>
      </c>
      <c r="B271" t="s">
        <v>1294</v>
      </c>
      <c r="C271" t="s">
        <v>1316</v>
      </c>
      <c r="D271" t="s">
        <v>1317</v>
      </c>
    </row>
    <row r="272" spans="1:4">
      <c r="A272" s="1062">
        <v>271</v>
      </c>
      <c r="B272" t="s">
        <v>1294</v>
      </c>
      <c r="C272" t="s">
        <v>1294</v>
      </c>
      <c r="D272" t="s">
        <v>1295</v>
      </c>
    </row>
    <row r="273" spans="1:4">
      <c r="A273" s="1062">
        <v>272</v>
      </c>
      <c r="B273" t="s">
        <v>1294</v>
      </c>
      <c r="C273" t="s">
        <v>1318</v>
      </c>
      <c r="D273" t="s">
        <v>1319</v>
      </c>
    </row>
    <row r="274" spans="1:4">
      <c r="A274" s="1062">
        <v>273</v>
      </c>
      <c r="B274" t="s">
        <v>1294</v>
      </c>
      <c r="C274" t="s">
        <v>1320</v>
      </c>
      <c r="D274" t="s">
        <v>1321</v>
      </c>
    </row>
    <row r="275" spans="1:4">
      <c r="A275" s="1062">
        <v>274</v>
      </c>
      <c r="B275" t="s">
        <v>1294</v>
      </c>
      <c r="C275" t="s">
        <v>1322</v>
      </c>
      <c r="D275" t="s">
        <v>1323</v>
      </c>
    </row>
    <row r="276" spans="1:4">
      <c r="A276" s="1062">
        <v>275</v>
      </c>
      <c r="B276" t="s">
        <v>1324</v>
      </c>
      <c r="C276" t="s">
        <v>1326</v>
      </c>
      <c r="D276" t="s">
        <v>1327</v>
      </c>
    </row>
    <row r="277" spans="1:4">
      <c r="A277" s="1062">
        <v>276</v>
      </c>
      <c r="B277" t="s">
        <v>1324</v>
      </c>
      <c r="C277" t="s">
        <v>1328</v>
      </c>
      <c r="D277" t="s">
        <v>1329</v>
      </c>
    </row>
    <row r="278" spans="1:4">
      <c r="A278" s="1062">
        <v>277</v>
      </c>
      <c r="B278" t="s">
        <v>1324</v>
      </c>
      <c r="C278" t="s">
        <v>1330</v>
      </c>
      <c r="D278" t="s">
        <v>1331</v>
      </c>
    </row>
    <row r="279" spans="1:4">
      <c r="A279" s="1062">
        <v>278</v>
      </c>
      <c r="B279" t="s">
        <v>1324</v>
      </c>
      <c r="C279" t="s">
        <v>1332</v>
      </c>
      <c r="D279" t="s">
        <v>1333</v>
      </c>
    </row>
    <row r="280" spans="1:4">
      <c r="A280" s="1062">
        <v>279</v>
      </c>
      <c r="B280" t="s">
        <v>1324</v>
      </c>
      <c r="C280" t="s">
        <v>1334</v>
      </c>
      <c r="D280" t="s">
        <v>1335</v>
      </c>
    </row>
    <row r="281" spans="1:4">
      <c r="A281" s="1062">
        <v>280</v>
      </c>
      <c r="B281" t="s">
        <v>1324</v>
      </c>
      <c r="C281" t="s">
        <v>1336</v>
      </c>
      <c r="D281" t="s">
        <v>1337</v>
      </c>
    </row>
    <row r="282" spans="1:4">
      <c r="A282" s="1062">
        <v>281</v>
      </c>
      <c r="B282" t="s">
        <v>1324</v>
      </c>
      <c r="C282" t="s">
        <v>1338</v>
      </c>
      <c r="D282" t="s">
        <v>1339</v>
      </c>
    </row>
    <row r="283" spans="1:4">
      <c r="A283" s="1062">
        <v>282</v>
      </c>
      <c r="B283" t="s">
        <v>1324</v>
      </c>
      <c r="C283" t="s">
        <v>1324</v>
      </c>
      <c r="D283" t="s">
        <v>1325</v>
      </c>
    </row>
    <row r="284" spans="1:4">
      <c r="A284" s="1062">
        <v>283</v>
      </c>
      <c r="B284" t="s">
        <v>1324</v>
      </c>
      <c r="C284" t="s">
        <v>1340</v>
      </c>
      <c r="D284" t="s">
        <v>1341</v>
      </c>
    </row>
    <row r="285" spans="1:4">
      <c r="A285" s="1062">
        <v>284</v>
      </c>
      <c r="B285" t="s">
        <v>1324</v>
      </c>
      <c r="C285" t="s">
        <v>1342</v>
      </c>
      <c r="D285" t="s">
        <v>1343</v>
      </c>
    </row>
    <row r="286" spans="1:4">
      <c r="A286" s="1062">
        <v>285</v>
      </c>
      <c r="B286" t="s">
        <v>1324</v>
      </c>
      <c r="C286" t="s">
        <v>1344</v>
      </c>
      <c r="D286" t="s">
        <v>1345</v>
      </c>
    </row>
    <row r="287" spans="1:4">
      <c r="A287" s="1062">
        <v>286</v>
      </c>
      <c r="B287" t="s">
        <v>1346</v>
      </c>
      <c r="C287" t="s">
        <v>1348</v>
      </c>
      <c r="D287" t="s">
        <v>1349</v>
      </c>
    </row>
    <row r="288" spans="1:4">
      <c r="A288" s="1062">
        <v>287</v>
      </c>
      <c r="B288" t="s">
        <v>1346</v>
      </c>
      <c r="C288" t="s">
        <v>1350</v>
      </c>
      <c r="D288" t="s">
        <v>1351</v>
      </c>
    </row>
    <row r="289" spans="1:4">
      <c r="A289" s="1062">
        <v>288</v>
      </c>
      <c r="B289" t="s">
        <v>1346</v>
      </c>
      <c r="C289" t="s">
        <v>1352</v>
      </c>
      <c r="D289" t="s">
        <v>1353</v>
      </c>
    </row>
    <row r="290" spans="1:4">
      <c r="A290" s="1062">
        <v>289</v>
      </c>
      <c r="B290" t="s">
        <v>1346</v>
      </c>
      <c r="C290" t="s">
        <v>1354</v>
      </c>
      <c r="D290" t="s">
        <v>1355</v>
      </c>
    </row>
    <row r="291" spans="1:4">
      <c r="A291" s="1062">
        <v>290</v>
      </c>
      <c r="B291" t="s">
        <v>1346</v>
      </c>
      <c r="C291" t="s">
        <v>1356</v>
      </c>
      <c r="D291" t="s">
        <v>1357</v>
      </c>
    </row>
    <row r="292" spans="1:4">
      <c r="A292" s="1062">
        <v>291</v>
      </c>
      <c r="B292" t="s">
        <v>1346</v>
      </c>
      <c r="C292" t="s">
        <v>1358</v>
      </c>
      <c r="D292" t="s">
        <v>1359</v>
      </c>
    </row>
    <row r="293" spans="1:4">
      <c r="A293" s="1062">
        <v>292</v>
      </c>
      <c r="B293" t="s">
        <v>1346</v>
      </c>
      <c r="C293" t="s">
        <v>1360</v>
      </c>
      <c r="D293" t="s">
        <v>1361</v>
      </c>
    </row>
    <row r="294" spans="1:4">
      <c r="A294" s="1062">
        <v>293</v>
      </c>
      <c r="B294" t="s">
        <v>1346</v>
      </c>
      <c r="C294" t="s">
        <v>1362</v>
      </c>
      <c r="D294" t="s">
        <v>1363</v>
      </c>
    </row>
    <row r="295" spans="1:4">
      <c r="A295" s="1062">
        <v>294</v>
      </c>
      <c r="B295" t="s">
        <v>1346</v>
      </c>
      <c r="C295" t="s">
        <v>907</v>
      </c>
      <c r="D295" t="s">
        <v>1364</v>
      </c>
    </row>
    <row r="296" spans="1:4">
      <c r="A296" s="1062">
        <v>295</v>
      </c>
      <c r="B296" t="s">
        <v>1346</v>
      </c>
      <c r="C296" t="s">
        <v>1365</v>
      </c>
      <c r="D296" t="s">
        <v>1366</v>
      </c>
    </row>
    <row r="297" spans="1:4">
      <c r="A297" s="1062">
        <v>296</v>
      </c>
      <c r="B297" t="s">
        <v>1346</v>
      </c>
      <c r="C297" t="s">
        <v>1346</v>
      </c>
      <c r="D297" t="s">
        <v>1347</v>
      </c>
    </row>
    <row r="298" spans="1:4">
      <c r="A298" s="1062">
        <v>297</v>
      </c>
      <c r="B298" t="s">
        <v>1346</v>
      </c>
      <c r="C298" t="s">
        <v>1367</v>
      </c>
      <c r="D298" t="s">
        <v>1368</v>
      </c>
    </row>
    <row r="299" spans="1:4">
      <c r="A299" s="1062">
        <v>298</v>
      </c>
      <c r="B299" t="s">
        <v>1369</v>
      </c>
      <c r="C299" t="s">
        <v>1371</v>
      </c>
      <c r="D299" t="s">
        <v>1372</v>
      </c>
    </row>
    <row r="300" spans="1:4">
      <c r="A300" s="1062">
        <v>299</v>
      </c>
      <c r="B300" t="s">
        <v>1369</v>
      </c>
      <c r="C300" t="s">
        <v>1373</v>
      </c>
      <c r="D300" t="s">
        <v>1374</v>
      </c>
    </row>
    <row r="301" spans="1:4">
      <c r="A301" s="1062">
        <v>300</v>
      </c>
      <c r="B301" t="s">
        <v>1369</v>
      </c>
      <c r="C301" t="s">
        <v>1375</v>
      </c>
      <c r="D301" t="s">
        <v>1376</v>
      </c>
    </row>
    <row r="302" spans="1:4">
      <c r="A302" s="1062">
        <v>301</v>
      </c>
      <c r="B302" t="s">
        <v>1369</v>
      </c>
      <c r="C302" t="s">
        <v>1377</v>
      </c>
      <c r="D302" t="s">
        <v>1378</v>
      </c>
    </row>
    <row r="303" spans="1:4">
      <c r="A303" s="1062">
        <v>302</v>
      </c>
      <c r="B303" t="s">
        <v>1369</v>
      </c>
      <c r="C303" t="s">
        <v>1379</v>
      </c>
      <c r="D303" t="s">
        <v>1380</v>
      </c>
    </row>
    <row r="304" spans="1:4">
      <c r="A304" s="1062">
        <v>303</v>
      </c>
      <c r="B304" t="s">
        <v>1369</v>
      </c>
      <c r="C304" t="s">
        <v>1381</v>
      </c>
      <c r="D304" t="s">
        <v>1382</v>
      </c>
    </row>
    <row r="305" spans="1:4">
      <c r="A305" s="1062">
        <v>304</v>
      </c>
      <c r="B305" t="s">
        <v>1369</v>
      </c>
      <c r="C305" t="s">
        <v>1383</v>
      </c>
      <c r="D305" t="s">
        <v>1384</v>
      </c>
    </row>
    <row r="306" spans="1:4">
      <c r="A306" s="1062">
        <v>305</v>
      </c>
      <c r="B306" t="s">
        <v>1369</v>
      </c>
      <c r="C306" t="s">
        <v>1385</v>
      </c>
      <c r="D306" t="s">
        <v>1386</v>
      </c>
    </row>
    <row r="307" spans="1:4">
      <c r="A307" s="1062">
        <v>306</v>
      </c>
      <c r="B307" t="s">
        <v>1369</v>
      </c>
      <c r="C307" t="s">
        <v>1369</v>
      </c>
      <c r="D307" t="s">
        <v>1370</v>
      </c>
    </row>
    <row r="308" spans="1:4">
      <c r="A308" s="1062">
        <v>307</v>
      </c>
      <c r="B308" t="s">
        <v>1369</v>
      </c>
      <c r="C308" t="s">
        <v>1387</v>
      </c>
      <c r="D308" t="s">
        <v>1388</v>
      </c>
    </row>
    <row r="309" spans="1:4">
      <c r="A309" s="1062">
        <v>308</v>
      </c>
      <c r="B309" t="s">
        <v>1389</v>
      </c>
      <c r="C309" t="s">
        <v>1391</v>
      </c>
      <c r="D309" t="s">
        <v>1392</v>
      </c>
    </row>
    <row r="310" spans="1:4">
      <c r="A310" s="1062">
        <v>309</v>
      </c>
      <c r="B310" t="s">
        <v>1389</v>
      </c>
      <c r="C310" t="s">
        <v>1393</v>
      </c>
      <c r="D310" t="s">
        <v>1394</v>
      </c>
    </row>
    <row r="311" spans="1:4">
      <c r="A311" s="1062">
        <v>310</v>
      </c>
      <c r="B311" t="s">
        <v>1389</v>
      </c>
      <c r="C311" t="s">
        <v>1312</v>
      </c>
      <c r="D311" t="s">
        <v>1395</v>
      </c>
    </row>
    <row r="312" spans="1:4">
      <c r="A312" s="1062">
        <v>311</v>
      </c>
      <c r="B312" t="s">
        <v>1389</v>
      </c>
      <c r="C312" t="s">
        <v>1396</v>
      </c>
      <c r="D312" t="s">
        <v>1397</v>
      </c>
    </row>
    <row r="313" spans="1:4">
      <c r="A313" s="1062">
        <v>312</v>
      </c>
      <c r="B313" t="s">
        <v>1389</v>
      </c>
      <c r="C313" t="s">
        <v>1398</v>
      </c>
      <c r="D313" t="s">
        <v>1399</v>
      </c>
    </row>
    <row r="314" spans="1:4">
      <c r="A314" s="1062">
        <v>313</v>
      </c>
      <c r="B314" t="s">
        <v>1389</v>
      </c>
      <c r="C314" t="s">
        <v>1400</v>
      </c>
      <c r="D314" t="s">
        <v>1401</v>
      </c>
    </row>
    <row r="315" spans="1:4">
      <c r="A315" s="1062">
        <v>314</v>
      </c>
      <c r="B315" t="s">
        <v>1389</v>
      </c>
      <c r="C315" t="s">
        <v>1402</v>
      </c>
      <c r="D315" t="s">
        <v>1403</v>
      </c>
    </row>
    <row r="316" spans="1:4">
      <c r="A316" s="1062">
        <v>315</v>
      </c>
      <c r="B316" t="s">
        <v>1389</v>
      </c>
      <c r="C316" t="s">
        <v>1404</v>
      </c>
      <c r="D316" t="s">
        <v>1405</v>
      </c>
    </row>
    <row r="317" spans="1:4">
      <c r="A317" s="1062">
        <v>316</v>
      </c>
      <c r="B317" t="s">
        <v>1389</v>
      </c>
      <c r="C317" t="s">
        <v>1406</v>
      </c>
      <c r="D317" t="s">
        <v>1407</v>
      </c>
    </row>
    <row r="318" spans="1:4">
      <c r="A318" s="1062">
        <v>317</v>
      </c>
      <c r="B318" t="s">
        <v>1389</v>
      </c>
      <c r="C318" t="s">
        <v>1408</v>
      </c>
      <c r="D318" t="s">
        <v>1409</v>
      </c>
    </row>
    <row r="319" spans="1:4">
      <c r="A319" s="1062">
        <v>318</v>
      </c>
      <c r="B319" t="s">
        <v>1389</v>
      </c>
      <c r="C319" t="s">
        <v>1410</v>
      </c>
      <c r="D319" t="s">
        <v>1411</v>
      </c>
    </row>
    <row r="320" spans="1:4">
      <c r="A320" s="1062">
        <v>319</v>
      </c>
      <c r="B320" t="s">
        <v>1389</v>
      </c>
      <c r="C320" t="s">
        <v>1389</v>
      </c>
      <c r="D320" t="s">
        <v>1390</v>
      </c>
    </row>
    <row r="321" spans="1:4">
      <c r="A321" s="1062">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4"/>
  <sheetViews>
    <sheetView showGridLines="0" topLeftCell="C4" zoomScaleNormal="100" workbookViewId="0">
      <selection activeCell="R30" sqref="R30"/>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6" t="s">
        <v>712</v>
      </c>
      <c r="E5" s="1167"/>
      <c r="F5" s="1167"/>
      <c r="G5" s="1167"/>
      <c r="H5" s="1167"/>
      <c r="I5" s="1167"/>
      <c r="J5" s="1168"/>
      <c r="K5" s="437"/>
      <c r="L5" s="176"/>
      <c r="M5" s="176"/>
      <c r="N5" s="176"/>
      <c r="O5" s="176"/>
      <c r="P5" s="176"/>
      <c r="Q5" s="176"/>
      <c r="R5" s="176"/>
      <c r="S5" s="569"/>
      <c r="T5" s="569"/>
      <c r="U5" s="569"/>
      <c r="V5" s="569"/>
      <c r="W5" s="176"/>
    </row>
    <row r="6" spans="1:24" s="470" customFormat="1" ht="3" customHeight="1">
      <c r="A6" s="312"/>
      <c r="B6" s="312"/>
      <c r="D6" s="1197"/>
      <c r="E6" s="1198"/>
      <c r="F6" s="1198"/>
      <c r="G6" s="1198"/>
      <c r="H6" s="1198"/>
      <c r="I6" s="1198"/>
      <c r="J6" s="1199"/>
      <c r="S6" s="647"/>
      <c r="T6" s="647"/>
      <c r="U6" s="647"/>
      <c r="V6" s="647"/>
    </row>
    <row r="7" spans="1:24" s="470" customFormat="1" ht="5.25" hidden="1" customHeight="1">
      <c r="A7" s="312"/>
      <c r="B7" s="312"/>
      <c r="E7" s="1200"/>
      <c r="F7" s="1200"/>
      <c r="G7" s="1196"/>
      <c r="H7" s="1196"/>
      <c r="I7" s="1196"/>
      <c r="J7" s="1196"/>
      <c r="S7" s="647"/>
      <c r="T7" s="647"/>
      <c r="U7" s="647"/>
      <c r="V7" s="647"/>
    </row>
    <row r="8" spans="1:24" s="470" customFormat="1" ht="5.25" hidden="1" customHeight="1">
      <c r="A8" s="312"/>
      <c r="B8" s="312"/>
      <c r="E8" s="1200"/>
      <c r="F8" s="1200"/>
      <c r="G8" s="1196"/>
      <c r="H8" s="1196"/>
      <c r="I8" s="1196"/>
      <c r="J8" s="1196"/>
      <c r="S8" s="647"/>
      <c r="T8" s="647"/>
      <c r="U8" s="647"/>
      <c r="V8" s="647"/>
    </row>
    <row r="9" spans="1:24" s="470" customFormat="1" ht="5.25" hidden="1" customHeight="1">
      <c r="A9" s="312"/>
      <c r="B9" s="312"/>
      <c r="E9" s="1200"/>
      <c r="F9" s="1200"/>
      <c r="G9" s="1196"/>
      <c r="H9" s="1196"/>
      <c r="I9" s="1196"/>
      <c r="J9" s="1196"/>
      <c r="S9" s="647"/>
      <c r="T9" s="647"/>
      <c r="U9" s="647"/>
      <c r="V9" s="647"/>
    </row>
    <row r="10" spans="1:24" s="647" customFormat="1" ht="5.25" hidden="1">
      <c r="A10" s="312"/>
      <c r="B10" s="312"/>
      <c r="E10" s="1201"/>
      <c r="F10" s="1201"/>
      <c r="G10" s="842"/>
      <c r="H10" s="466"/>
      <c r="I10" s="795"/>
      <c r="J10" s="795"/>
    </row>
    <row r="11" spans="1:24" s="159" customFormat="1" ht="18.75" hidden="1" customHeight="1">
      <c r="A11" s="312"/>
      <c r="B11" s="312"/>
      <c r="D11" s="152"/>
      <c r="E11" s="1202" t="s">
        <v>719</v>
      </c>
      <c r="F11" s="1202"/>
      <c r="G11" s="1126" t="s">
        <v>85</v>
      </c>
      <c r="H11" s="468"/>
      <c r="I11" s="166"/>
      <c r="J11" s="152"/>
      <c r="K11" s="153"/>
      <c r="L11" s="152"/>
      <c r="M11" s="152"/>
      <c r="N11" s="153"/>
      <c r="O11" s="153"/>
      <c r="P11" s="152"/>
      <c r="Q11" s="152"/>
      <c r="R11" s="153"/>
      <c r="S11" s="555"/>
      <c r="T11" s="554"/>
      <c r="U11" s="554"/>
      <c r="V11" s="555"/>
    </row>
    <row r="12" spans="1:24" s="470" customFormat="1" ht="18.75" hidden="1">
      <c r="A12" s="312"/>
      <c r="B12" s="312"/>
      <c r="E12" s="1202" t="s">
        <v>720</v>
      </c>
      <c r="F12" s="1202"/>
      <c r="G12" s="1126"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5"/>
      <c r="F13" s="1195"/>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4" t="s">
        <v>92</v>
      </c>
      <c r="E17" s="1194" t="s">
        <v>297</v>
      </c>
      <c r="F17" s="1194" t="s">
        <v>80</v>
      </c>
      <c r="G17" s="1194" t="s">
        <v>439</v>
      </c>
      <c r="H17" s="1194" t="s">
        <v>92</v>
      </c>
      <c r="I17" s="1194"/>
      <c r="J17" s="1194" t="s">
        <v>20</v>
      </c>
      <c r="K17" s="1206" t="s">
        <v>479</v>
      </c>
      <c r="L17" s="1206"/>
      <c r="M17" s="1206"/>
      <c r="N17" s="1206"/>
      <c r="O17" s="1206" t="s">
        <v>710</v>
      </c>
      <c r="P17" s="1206"/>
      <c r="Q17" s="1206"/>
      <c r="R17" s="1206"/>
      <c r="S17" s="1206" t="s">
        <v>711</v>
      </c>
      <c r="T17" s="1206"/>
      <c r="U17" s="1206"/>
      <c r="V17" s="1206"/>
      <c r="W17" s="1194" t="s">
        <v>244</v>
      </c>
    </row>
    <row r="18" spans="1:24" ht="30.75" customHeight="1">
      <c r="D18" s="1194"/>
      <c r="E18" s="1194"/>
      <c r="F18" s="1194"/>
      <c r="G18" s="1194"/>
      <c r="H18" s="1194"/>
      <c r="I18" s="1194"/>
      <c r="J18" s="1194"/>
      <c r="K18" s="115" t="s">
        <v>300</v>
      </c>
      <c r="L18" s="1194" t="s">
        <v>92</v>
      </c>
      <c r="M18" s="1194"/>
      <c r="N18" s="115" t="s">
        <v>230</v>
      </c>
      <c r="O18" s="115" t="s">
        <v>300</v>
      </c>
      <c r="P18" s="1194" t="s">
        <v>92</v>
      </c>
      <c r="Q18" s="1194"/>
      <c r="R18" s="115" t="s">
        <v>230</v>
      </c>
      <c r="S18" s="542" t="s">
        <v>300</v>
      </c>
      <c r="T18" s="1194" t="s">
        <v>92</v>
      </c>
      <c r="U18" s="1194"/>
      <c r="V18" s="542" t="s">
        <v>400</v>
      </c>
      <c r="W18" s="1194"/>
    </row>
    <row r="19" spans="1:24" s="406" customFormat="1" ht="12" customHeight="1">
      <c r="A19" s="405"/>
      <c r="B19" s="405"/>
      <c r="D19" s="42" t="s">
        <v>93</v>
      </c>
      <c r="E19" s="42" t="s">
        <v>49</v>
      </c>
      <c r="F19" s="42" t="s">
        <v>50</v>
      </c>
      <c r="G19" s="42" t="s">
        <v>51</v>
      </c>
      <c r="H19" s="1203" t="s">
        <v>68</v>
      </c>
      <c r="I19" s="1203"/>
      <c r="J19" s="42" t="s">
        <v>69</v>
      </c>
      <c r="K19" s="42" t="s">
        <v>183</v>
      </c>
      <c r="L19" s="1203" t="s">
        <v>184</v>
      </c>
      <c r="M19" s="1203"/>
      <c r="N19" s="42" t="s">
        <v>208</v>
      </c>
      <c r="O19" s="42" t="s">
        <v>209</v>
      </c>
      <c r="P19" s="1203" t="s">
        <v>210</v>
      </c>
      <c r="Q19" s="1203"/>
      <c r="R19" s="42" t="s">
        <v>211</v>
      </c>
      <c r="S19" s="527" t="s">
        <v>210</v>
      </c>
      <c r="T19" s="1203" t="s">
        <v>211</v>
      </c>
      <c r="U19" s="1203"/>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13</v>
      </c>
      <c r="C21" s="310"/>
      <c r="D21" s="1180">
        <v>1</v>
      </c>
      <c r="E21" s="1188" t="s">
        <v>771</v>
      </c>
      <c r="F21" s="1190" t="s">
        <v>1422</v>
      </c>
      <c r="G21" s="1193" t="s">
        <v>85</v>
      </c>
      <c r="H21" s="1180"/>
      <c r="I21" s="1180">
        <v>1</v>
      </c>
      <c r="J21" s="1182" t="s">
        <v>2921</v>
      </c>
      <c r="K21" s="1175" t="s">
        <v>85</v>
      </c>
      <c r="L21" s="1172"/>
      <c r="M21" s="1172" t="s">
        <v>93</v>
      </c>
      <c r="N21" s="1186"/>
      <c r="O21" s="1175" t="s">
        <v>84</v>
      </c>
      <c r="P21" s="1172"/>
      <c r="Q21" s="1172" t="s">
        <v>93</v>
      </c>
      <c r="R21" s="1173" t="s">
        <v>2924</v>
      </c>
      <c r="S21" s="1175" t="s">
        <v>85</v>
      </c>
      <c r="T21" s="1089"/>
      <c r="U21" s="1089" t="s">
        <v>93</v>
      </c>
      <c r="V21" s="1127"/>
      <c r="W21" s="308"/>
    </row>
    <row r="22" spans="1:24" s="1103" customFormat="1" ht="15" customHeight="1">
      <c r="A22" s="750"/>
      <c r="C22" s="749"/>
      <c r="D22" s="1180"/>
      <c r="E22" s="1188"/>
      <c r="F22" s="1191"/>
      <c r="G22" s="1193"/>
      <c r="H22" s="1180"/>
      <c r="I22" s="1180"/>
      <c r="J22" s="1183"/>
      <c r="K22" s="1175"/>
      <c r="L22" s="1172"/>
      <c r="M22" s="1172"/>
      <c r="N22" s="1186"/>
      <c r="O22" s="1175"/>
      <c r="P22" s="1172"/>
      <c r="Q22" s="1172"/>
      <c r="R22" s="1174"/>
      <c r="S22" s="1175"/>
      <c r="T22" s="1091"/>
      <c r="U22" s="746"/>
      <c r="V22" s="747"/>
      <c r="W22" s="748"/>
    </row>
    <row r="23" spans="1:24" s="1103" customFormat="1" ht="20.100000000000001" customHeight="1">
      <c r="A23" s="750"/>
      <c r="C23" s="749"/>
      <c r="D23" s="1181"/>
      <c r="E23" s="1189"/>
      <c r="F23" s="1191"/>
      <c r="G23" s="1185"/>
      <c r="H23" s="1181"/>
      <c r="I23" s="1181"/>
      <c r="J23" s="1183"/>
      <c r="K23" s="1185"/>
      <c r="L23" s="1181"/>
      <c r="M23" s="1181"/>
      <c r="N23" s="1187"/>
      <c r="O23" s="1185"/>
      <c r="P23" s="1117"/>
      <c r="Q23" s="746"/>
      <c r="R23" s="747"/>
      <c r="S23" s="743"/>
      <c r="T23" s="743"/>
      <c r="U23" s="743"/>
      <c r="V23" s="743"/>
      <c r="W23" s="748"/>
    </row>
    <row r="24" spans="1:24" s="1103" customFormat="1" ht="15" customHeight="1">
      <c r="A24" s="750"/>
      <c r="C24" s="749"/>
      <c r="D24" s="1181"/>
      <c r="E24" s="1189"/>
      <c r="F24" s="1191"/>
      <c r="G24" s="1185"/>
      <c r="H24" s="1181"/>
      <c r="I24" s="1181"/>
      <c r="J24" s="1184"/>
      <c r="K24" s="1185"/>
      <c r="L24" s="746"/>
      <c r="M24" s="747"/>
      <c r="N24" s="747"/>
      <c r="O24" s="747"/>
      <c r="P24" s="747"/>
      <c r="Q24" s="747"/>
      <c r="R24" s="747"/>
      <c r="S24" s="743"/>
      <c r="T24" s="743"/>
      <c r="U24" s="743"/>
      <c r="V24" s="743"/>
      <c r="W24" s="748"/>
    </row>
    <row r="25" spans="1:24" s="1103" customFormat="1" ht="17.100000000000001" customHeight="1">
      <c r="A25" s="750" t="s">
        <v>2922</v>
      </c>
      <c r="C25" s="749"/>
      <c r="D25" s="1181"/>
      <c r="E25" s="1189"/>
      <c r="F25" s="1191"/>
      <c r="G25" s="1185"/>
      <c r="H25" s="1176"/>
      <c r="I25" s="1180">
        <v>2</v>
      </c>
      <c r="J25" s="1182" t="s">
        <v>2923</v>
      </c>
      <c r="K25" s="1175" t="s">
        <v>85</v>
      </c>
      <c r="L25" s="1172"/>
      <c r="M25" s="1172" t="s">
        <v>93</v>
      </c>
      <c r="N25" s="1186"/>
      <c r="O25" s="1175" t="s">
        <v>84</v>
      </c>
      <c r="P25" s="1172"/>
      <c r="Q25" s="1172" t="s">
        <v>93</v>
      </c>
      <c r="R25" s="1173" t="s">
        <v>2924</v>
      </c>
      <c r="S25" s="1175" t="s">
        <v>85</v>
      </c>
      <c r="T25" s="1089"/>
      <c r="U25" s="1089" t="s">
        <v>93</v>
      </c>
      <c r="V25" s="1127"/>
      <c r="W25" s="308"/>
    </row>
    <row r="26" spans="1:24" s="1103" customFormat="1" ht="15" customHeight="1">
      <c r="A26" s="750"/>
      <c r="C26" s="749"/>
      <c r="D26" s="1181"/>
      <c r="E26" s="1189"/>
      <c r="F26" s="1191"/>
      <c r="G26" s="1185"/>
      <c r="H26" s="1177"/>
      <c r="I26" s="1180"/>
      <c r="J26" s="1183"/>
      <c r="K26" s="1175"/>
      <c r="L26" s="1172"/>
      <c r="M26" s="1172"/>
      <c r="N26" s="1186"/>
      <c r="O26" s="1175"/>
      <c r="P26" s="1172"/>
      <c r="Q26" s="1172"/>
      <c r="R26" s="1174"/>
      <c r="S26" s="1175"/>
      <c r="T26" s="1091"/>
      <c r="U26" s="746"/>
      <c r="V26" s="747"/>
      <c r="W26" s="748"/>
    </row>
    <row r="27" spans="1:24" s="1103" customFormat="1" ht="20.100000000000001" customHeight="1">
      <c r="A27" s="750"/>
      <c r="C27" s="749"/>
      <c r="D27" s="1181"/>
      <c r="E27" s="1189"/>
      <c r="F27" s="1191"/>
      <c r="G27" s="1185"/>
      <c r="H27" s="1178"/>
      <c r="I27" s="1181"/>
      <c r="J27" s="1183"/>
      <c r="K27" s="1185"/>
      <c r="L27" s="1181"/>
      <c r="M27" s="1181"/>
      <c r="N27" s="1187"/>
      <c r="O27" s="1185"/>
      <c r="P27" s="1117"/>
      <c r="Q27" s="746"/>
      <c r="R27" s="747"/>
      <c r="S27" s="743"/>
      <c r="T27" s="743"/>
      <c r="U27" s="743"/>
      <c r="V27" s="743"/>
      <c r="W27" s="748"/>
    </row>
    <row r="28" spans="1:24" s="1103" customFormat="1" ht="15" customHeight="1">
      <c r="A28" s="750"/>
      <c r="C28" s="749"/>
      <c r="D28" s="1181"/>
      <c r="E28" s="1189"/>
      <c r="F28" s="1191"/>
      <c r="G28" s="1185"/>
      <c r="H28" s="1179"/>
      <c r="I28" s="1181"/>
      <c r="J28" s="1184"/>
      <c r="K28" s="1185"/>
      <c r="L28" s="746"/>
      <c r="M28" s="747"/>
      <c r="N28" s="747"/>
      <c r="O28" s="747"/>
      <c r="P28" s="747"/>
      <c r="Q28" s="747"/>
      <c r="R28" s="747"/>
      <c r="S28" s="743"/>
      <c r="T28" s="743"/>
      <c r="U28" s="743"/>
      <c r="V28" s="743"/>
      <c r="W28" s="748"/>
    </row>
    <row r="29" spans="1:24" s="1103" customFormat="1" ht="15" customHeight="1">
      <c r="A29" s="750"/>
      <c r="C29" s="749"/>
      <c r="D29" s="1181"/>
      <c r="E29" s="1189"/>
      <c r="F29" s="1192"/>
      <c r="G29" s="1185"/>
      <c r="H29" s="746"/>
      <c r="I29" s="747"/>
      <c r="J29" s="747"/>
      <c r="K29" s="747"/>
      <c r="L29" s="747"/>
      <c r="M29" s="747"/>
      <c r="N29" s="747"/>
      <c r="O29" s="747"/>
      <c r="P29" s="747"/>
      <c r="Q29" s="747"/>
      <c r="R29" s="747"/>
      <c r="S29" s="743"/>
      <c r="T29" s="743"/>
      <c r="U29" s="743"/>
      <c r="V29" s="743"/>
      <c r="W29" s="748"/>
    </row>
    <row r="30" spans="1:24" ht="17.100000000000001" customHeight="1">
      <c r="D30" s="117"/>
      <c r="E30" s="118"/>
      <c r="F30" s="118"/>
      <c r="G30" s="118"/>
      <c r="H30" s="118"/>
      <c r="I30" s="118"/>
      <c r="J30" s="118"/>
      <c r="K30" s="118"/>
      <c r="L30" s="118"/>
      <c r="M30" s="118"/>
      <c r="N30" s="118"/>
      <c r="O30" s="118"/>
      <c r="P30" s="118"/>
      <c r="Q30" s="118"/>
      <c r="R30" s="118"/>
      <c r="S30" s="543"/>
      <c r="T30" s="543"/>
      <c r="U30" s="543"/>
      <c r="V30" s="543"/>
      <c r="W30" s="119"/>
    </row>
    <row r="31" spans="1:24" ht="3" customHeight="1"/>
    <row r="32" spans="1:24" ht="11.25" hidden="1" customHeight="1"/>
    <row r="33" spans="5:23" ht="0.95" customHeight="1"/>
    <row r="34" spans="5:23" ht="23.25" customHeight="1"/>
    <row r="35" spans="5:23" ht="3" customHeight="1"/>
    <row r="36" spans="5:23" ht="17.100000000000001" customHeight="1">
      <c r="E36" s="1207" t="s">
        <v>736</v>
      </c>
      <c r="F36" s="1207"/>
      <c r="G36" s="1207"/>
      <c r="H36" s="1207"/>
      <c r="I36" s="1207"/>
      <c r="J36" s="1207"/>
      <c r="K36" s="1207"/>
      <c r="L36" s="1207"/>
      <c r="M36" s="1207"/>
      <c r="N36" s="1207"/>
      <c r="O36" s="1207"/>
      <c r="P36" s="1207"/>
      <c r="Q36" s="1207"/>
      <c r="R36" s="1207"/>
      <c r="S36" s="1207"/>
      <c r="T36" s="1207"/>
      <c r="U36" s="1207"/>
      <c r="V36" s="1207"/>
      <c r="W36" s="1207"/>
    </row>
    <row r="37" spans="5:23" ht="36.950000000000003" customHeight="1">
      <c r="E37" s="1204" t="s">
        <v>738</v>
      </c>
      <c r="F37" s="1205"/>
      <c r="G37" s="1205"/>
      <c r="H37" s="1205"/>
      <c r="I37" s="1205"/>
      <c r="J37" s="1205"/>
      <c r="K37" s="1205"/>
      <c r="L37" s="1205"/>
      <c r="M37" s="1205"/>
      <c r="N37" s="1205"/>
      <c r="O37" s="1205"/>
      <c r="P37" s="1205"/>
      <c r="Q37" s="1205"/>
      <c r="R37" s="1205"/>
      <c r="S37" s="1205"/>
      <c r="T37" s="1205"/>
      <c r="U37" s="1205"/>
      <c r="V37" s="1205"/>
      <c r="W37" s="1205"/>
    </row>
    <row r="38" spans="5:23" ht="17.100000000000001" customHeight="1">
      <c r="E38" s="1204" t="s">
        <v>739</v>
      </c>
      <c r="F38" s="1205"/>
      <c r="G38" s="1205"/>
      <c r="H38" s="1205"/>
      <c r="I38" s="1205"/>
      <c r="J38" s="1205"/>
      <c r="K38" s="1205"/>
      <c r="L38" s="1205"/>
      <c r="M38" s="1205"/>
      <c r="N38" s="1205"/>
      <c r="O38" s="1205"/>
      <c r="P38" s="1205"/>
      <c r="Q38" s="1205"/>
      <c r="R38" s="1205"/>
      <c r="S38" s="1205"/>
      <c r="T38" s="1205"/>
      <c r="U38" s="1205"/>
      <c r="V38" s="1205"/>
      <c r="W38" s="1205"/>
    </row>
    <row r="39" spans="5:23" ht="27" customHeight="1">
      <c r="E39" s="1204" t="s">
        <v>740</v>
      </c>
      <c r="F39" s="1205"/>
      <c r="G39" s="1205"/>
      <c r="H39" s="1205"/>
      <c r="I39" s="1205"/>
      <c r="J39" s="1205"/>
      <c r="K39" s="1205"/>
      <c r="L39" s="1205"/>
      <c r="M39" s="1205"/>
      <c r="N39" s="1205"/>
      <c r="O39" s="1205"/>
      <c r="P39" s="1205"/>
      <c r="Q39" s="1205"/>
      <c r="R39" s="1205"/>
      <c r="S39" s="1205"/>
      <c r="T39" s="1205"/>
      <c r="U39" s="1205"/>
      <c r="V39" s="1205"/>
      <c r="W39" s="1205"/>
    </row>
    <row r="40" spans="5:23" ht="17.100000000000001" customHeight="1">
      <c r="E40" s="1204" t="s">
        <v>741</v>
      </c>
      <c r="F40" s="1205"/>
      <c r="G40" s="1205"/>
      <c r="H40" s="1205"/>
      <c r="I40" s="1205"/>
      <c r="J40" s="1205"/>
      <c r="K40" s="1205"/>
      <c r="L40" s="1205"/>
      <c r="M40" s="1205"/>
      <c r="N40" s="1205"/>
      <c r="O40" s="1205"/>
      <c r="P40" s="1205"/>
      <c r="Q40" s="1205"/>
      <c r="R40" s="1205"/>
      <c r="S40" s="1205"/>
      <c r="T40" s="1205"/>
      <c r="U40" s="1205"/>
      <c r="V40" s="1205"/>
      <c r="W40" s="1205"/>
    </row>
    <row r="41" spans="5:23" ht="15" customHeight="1">
      <c r="E41" s="794"/>
      <c r="F41" s="218"/>
      <c r="G41" s="218"/>
      <c r="H41" s="218"/>
      <c r="I41" s="218"/>
      <c r="J41" s="218"/>
      <c r="K41" s="218"/>
      <c r="L41" s="218"/>
      <c r="M41" s="218"/>
      <c r="N41" s="218"/>
      <c r="O41" s="218"/>
      <c r="P41" s="218"/>
      <c r="Q41" s="218"/>
      <c r="R41" s="218"/>
      <c r="S41" s="218"/>
      <c r="T41" s="218"/>
      <c r="U41" s="218"/>
      <c r="V41" s="218"/>
      <c r="W41" s="218"/>
    </row>
    <row r="42" spans="5:23" ht="15" customHeight="1">
      <c r="E42" s="1207" t="s">
        <v>737</v>
      </c>
      <c r="F42" s="1207"/>
      <c r="G42" s="1207"/>
      <c r="H42" s="1207"/>
      <c r="I42" s="1207"/>
      <c r="J42" s="1207"/>
      <c r="K42" s="1207"/>
      <c r="L42" s="1207"/>
      <c r="M42" s="1207"/>
      <c r="N42" s="1207"/>
      <c r="O42" s="1207"/>
      <c r="P42" s="1207"/>
      <c r="Q42" s="1207"/>
      <c r="R42" s="1207"/>
      <c r="S42" s="1207"/>
      <c r="T42" s="1207"/>
      <c r="U42" s="1207"/>
      <c r="V42" s="1207"/>
      <c r="W42" s="1207"/>
    </row>
    <row r="43" spans="5:23" ht="17.100000000000001" customHeight="1">
      <c r="E43" s="1204" t="s">
        <v>742</v>
      </c>
      <c r="F43" s="1205"/>
      <c r="G43" s="1205"/>
      <c r="H43" s="1205"/>
      <c r="I43" s="1205"/>
      <c r="J43" s="1205"/>
      <c r="K43" s="1205"/>
      <c r="L43" s="1205"/>
      <c r="M43" s="1205"/>
      <c r="N43" s="1205"/>
      <c r="O43" s="1205"/>
      <c r="P43" s="1205"/>
      <c r="Q43" s="1205"/>
      <c r="R43" s="1205"/>
      <c r="S43" s="1205"/>
      <c r="T43" s="1205"/>
      <c r="U43" s="1205"/>
      <c r="V43" s="1205"/>
      <c r="W43" s="1205"/>
    </row>
    <row r="44" spans="5:23" ht="17.100000000000001" customHeight="1">
      <c r="E44" s="1204" t="s">
        <v>743</v>
      </c>
      <c r="F44" s="1205"/>
      <c r="G44" s="1205"/>
      <c r="H44" s="1205"/>
      <c r="I44" s="1205"/>
      <c r="J44" s="1205"/>
      <c r="K44" s="1205"/>
      <c r="L44" s="1205"/>
      <c r="M44" s="1205"/>
      <c r="N44" s="1205"/>
      <c r="O44" s="1205"/>
      <c r="P44" s="1205"/>
      <c r="Q44" s="1205"/>
      <c r="R44" s="1205"/>
      <c r="S44" s="1205"/>
      <c r="T44" s="1205"/>
      <c r="U44" s="1205"/>
      <c r="V44" s="1205"/>
      <c r="W44" s="1205"/>
    </row>
  </sheetData>
  <sheetProtection password="FA9C" sheet="1" objects="1" scenarios="1" formatColumns="0" formatRows="0"/>
  <dataConsolidate leftLabels="1"/>
  <mergeCells count="65">
    <mergeCell ref="E42:W42"/>
    <mergeCell ref="E43:W43"/>
    <mergeCell ref="E44:W44"/>
    <mergeCell ref="E36:W36"/>
    <mergeCell ref="E37:W37"/>
    <mergeCell ref="E38:W38"/>
    <mergeCell ref="E39:W39"/>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9"/>
    <mergeCell ref="E21:E29"/>
    <mergeCell ref="F21:F29"/>
    <mergeCell ref="G21:G29"/>
    <mergeCell ref="H21:H24"/>
    <mergeCell ref="K21:K24"/>
    <mergeCell ref="L21:L23"/>
    <mergeCell ref="M21:M23"/>
    <mergeCell ref="N21:N23"/>
    <mergeCell ref="O21:O23"/>
    <mergeCell ref="P21:P22"/>
    <mergeCell ref="Q21:Q22"/>
    <mergeCell ref="R21:R22"/>
    <mergeCell ref="S21:S22"/>
    <mergeCell ref="H25:H28"/>
    <mergeCell ref="I25:I28"/>
    <mergeCell ref="J25:J28"/>
    <mergeCell ref="K25:K28"/>
    <mergeCell ref="L25:L27"/>
    <mergeCell ref="M25:M27"/>
    <mergeCell ref="N25:N27"/>
    <mergeCell ref="O25:O27"/>
    <mergeCell ref="P25:P26"/>
    <mergeCell ref="Q25:Q26"/>
    <mergeCell ref="R25:R26"/>
    <mergeCell ref="S25:S26"/>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dataValidation type="textLength" operator="lessThanOrEqual" allowBlank="1" showInputMessage="1" showErrorMessage="1" errorTitle="Ошибка" error="Допускается ввод не более 900 символов!" sqref="V21:W21 J25 J21 V25:W25 R21 R25">
      <formula1>900</formula1>
    </dataValidation>
    <dataValidation type="list" allowBlank="1" showInputMessage="1" showErrorMessage="1" errorTitle="Ошибка" error="Выберите значение из списка" prompt="Выберите значение из списка" sqref="E25:E26">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9" t="s">
        <v>491</v>
      </c>
      <c r="G2" s="1210"/>
      <c r="H2" s="1211"/>
      <c r="I2" s="642"/>
    </row>
    <row r="3" spans="1:14" ht="3" customHeight="1"/>
    <row r="4" spans="1:14" s="572" customFormat="1" ht="11.25">
      <c r="A4" s="592"/>
      <c r="B4" s="592"/>
      <c r="C4" s="592"/>
      <c r="D4" s="592"/>
      <c r="F4" s="1157" t="s">
        <v>454</v>
      </c>
      <c r="G4" s="1157"/>
      <c r="H4" s="1157"/>
      <c r="I4" s="1212" t="s">
        <v>455</v>
      </c>
      <c r="J4" s="592"/>
      <c r="K4" s="592"/>
      <c r="L4" s="592"/>
      <c r="M4" s="592"/>
      <c r="N4" s="592"/>
    </row>
    <row r="5" spans="1:14" s="572" customFormat="1" ht="11.25" customHeight="1">
      <c r="A5" s="592"/>
      <c r="B5" s="592"/>
      <c r="C5" s="592"/>
      <c r="D5" s="592"/>
      <c r="F5" s="608" t="s">
        <v>92</v>
      </c>
      <c r="G5" s="620" t="s">
        <v>457</v>
      </c>
      <c r="H5" s="607" t="s">
        <v>442</v>
      </c>
      <c r="I5" s="1212"/>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06.12.2022</v>
      </c>
      <c r="I7" s="583" t="s">
        <v>493</v>
      </c>
      <c r="J7" s="617"/>
      <c r="K7" s="592"/>
      <c r="L7" s="592"/>
      <c r="M7" s="592"/>
      <c r="N7" s="592"/>
    </row>
    <row r="8" spans="1:14" s="572" customFormat="1" ht="45">
      <c r="A8" s="1213">
        <v>1</v>
      </c>
      <c r="B8" s="592"/>
      <c r="C8" s="592"/>
      <c r="D8" s="592"/>
      <c r="F8" s="618" t="str">
        <f>"2." &amp;mergeValue(A8)</f>
        <v>2.1</v>
      </c>
      <c r="G8" s="634" t="s">
        <v>494</v>
      </c>
      <c r="H8" s="606"/>
      <c r="I8" s="583" t="s">
        <v>590</v>
      </c>
      <c r="J8" s="617"/>
      <c r="K8" s="592"/>
      <c r="L8" s="592"/>
      <c r="M8" s="592"/>
      <c r="N8" s="592"/>
    </row>
    <row r="9" spans="1:14" s="572" customFormat="1" ht="22.5">
      <c r="A9" s="1213"/>
      <c r="B9" s="592"/>
      <c r="C9" s="592"/>
      <c r="D9" s="592"/>
      <c r="F9" s="618" t="str">
        <f>"3." &amp;mergeValue(A9)</f>
        <v>3.1</v>
      </c>
      <c r="G9" s="634" t="s">
        <v>495</v>
      </c>
      <c r="H9" s="606"/>
      <c r="I9" s="583" t="s">
        <v>588</v>
      </c>
      <c r="J9" s="617"/>
      <c r="K9" s="592"/>
      <c r="L9" s="592"/>
      <c r="M9" s="592"/>
      <c r="N9" s="592"/>
    </row>
    <row r="10" spans="1:14" s="572" customFormat="1" ht="22.5">
      <c r="A10" s="1213"/>
      <c r="B10" s="592"/>
      <c r="C10" s="592"/>
      <c r="D10" s="592"/>
      <c r="F10" s="618" t="str">
        <f>"4."&amp;mergeValue(A10)</f>
        <v>4.1</v>
      </c>
      <c r="G10" s="634" t="s">
        <v>496</v>
      </c>
      <c r="H10" s="607" t="s">
        <v>458</v>
      </c>
      <c r="I10" s="583"/>
      <c r="J10" s="617"/>
      <c r="K10" s="592"/>
      <c r="L10" s="592"/>
      <c r="M10" s="592"/>
      <c r="N10" s="592"/>
    </row>
    <row r="11" spans="1:14"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row>
    <row r="14" spans="1:14" s="572" customFormat="1" ht="18.75">
      <c r="A14" s="1213"/>
      <c r="B14" s="1213"/>
      <c r="C14" s="1213"/>
      <c r="D14" s="625"/>
      <c r="F14" s="621"/>
      <c r="G14" s="552" t="s">
        <v>4</v>
      </c>
      <c r="H14" s="626"/>
      <c r="I14" s="1214"/>
      <c r="J14" s="617"/>
      <c r="K14" s="592"/>
      <c r="L14" s="592"/>
      <c r="M14" s="592"/>
      <c r="N14" s="592"/>
    </row>
    <row r="15" spans="1:14" s="572" customFormat="1" ht="18.75">
      <c r="A15" s="1213"/>
      <c r="B15" s="1213"/>
      <c r="C15" s="625"/>
      <c r="D15" s="625"/>
      <c r="F15" s="636"/>
      <c r="G15" s="579" t="s">
        <v>403</v>
      </c>
      <c r="H15" s="637"/>
      <c r="I15" s="638"/>
      <c r="J15" s="617"/>
      <c r="K15" s="592"/>
      <c r="L15" s="592"/>
      <c r="M15" s="592"/>
      <c r="N15" s="592"/>
    </row>
    <row r="16" spans="1:14" s="572" customFormat="1" ht="18.75">
      <c r="A16" s="1213"/>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8" t="s">
        <v>593</v>
      </c>
      <c r="H19" s="1208"/>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9" t="s">
        <v>631</v>
      </c>
      <c r="M5" s="1229"/>
      <c r="N5" s="1229"/>
      <c r="O5" s="1229"/>
      <c r="P5" s="1229"/>
      <c r="Q5" s="1229"/>
      <c r="R5" s="1229"/>
      <c r="S5" s="1229"/>
      <c r="T5" s="1229"/>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584"/>
      <c r="V7" s="584"/>
      <c r="W7" s="521"/>
      <c r="X7" s="592"/>
      <c r="Y7" s="592"/>
      <c r="Z7" s="592"/>
      <c r="AA7" s="592"/>
      <c r="AB7" s="592"/>
    </row>
    <row r="8" spans="1:28" s="572" customFormat="1" ht="18.75">
      <c r="A8" s="592"/>
      <c r="B8" s="592"/>
      <c r="C8" s="592"/>
      <c r="D8" s="592"/>
      <c r="E8" s="592"/>
      <c r="F8" s="592"/>
      <c r="G8" s="592"/>
      <c r="H8" s="592"/>
      <c r="L8" s="501"/>
      <c r="M8" s="619" t="s">
        <v>596</v>
      </c>
      <c r="N8" s="668"/>
      <c r="O8" s="1235" t="str">
        <f>IF(datePr_ch="",IF(datePr="","",datePr),datePr_ch)</f>
        <v>28.11.2022</v>
      </c>
      <c r="P8" s="1235"/>
      <c r="Q8" s="1235"/>
      <c r="R8" s="1235"/>
      <c r="S8" s="1235"/>
      <c r="T8" s="1235"/>
      <c r="U8" s="584"/>
      <c r="V8" s="584"/>
      <c r="W8" s="521"/>
      <c r="X8" s="592"/>
      <c r="Y8" s="592"/>
      <c r="Z8" s="592"/>
      <c r="AA8" s="592"/>
      <c r="AB8" s="592"/>
    </row>
    <row r="9" spans="1:28" s="572" customFormat="1" ht="18.75">
      <c r="A9" s="592"/>
      <c r="B9" s="592"/>
      <c r="C9" s="592"/>
      <c r="D9" s="592"/>
      <c r="E9" s="592"/>
      <c r="F9" s="592"/>
      <c r="G9" s="592"/>
      <c r="H9" s="592"/>
      <c r="L9" s="554"/>
      <c r="M9" s="619" t="s">
        <v>595</v>
      </c>
      <c r="N9" s="668"/>
      <c r="O9" s="1235" t="str">
        <f>IF(numberPr_ch="",IF(numberPr="","",numberPr),numberPr_ch)</f>
        <v>102/34</v>
      </c>
      <c r="P9" s="1235"/>
      <c r="Q9" s="1235"/>
      <c r="R9" s="1235"/>
      <c r="S9" s="1235"/>
      <c r="T9" s="1235"/>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584"/>
      <c r="V10" s="584"/>
      <c r="W10" s="521"/>
      <c r="X10" s="592"/>
      <c r="Y10" s="592"/>
      <c r="Z10" s="592"/>
      <c r="AA10" s="592"/>
      <c r="AB10" s="592"/>
    </row>
    <row r="11" spans="1:28"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row>
    <row r="12" spans="1:28">
      <c r="J12" s="531"/>
      <c r="K12" s="531"/>
      <c r="L12" s="526"/>
      <c r="M12" s="526"/>
      <c r="N12" s="504"/>
      <c r="O12" s="1236"/>
      <c r="P12" s="1236"/>
      <c r="Q12" s="1236"/>
      <c r="R12" s="1236"/>
      <c r="S12" s="1236"/>
      <c r="T12" s="1236"/>
      <c r="U12" s="1236"/>
    </row>
    <row r="13" spans="1:28">
      <c r="J13" s="531"/>
      <c r="K13" s="531"/>
      <c r="L13" s="1157" t="s">
        <v>454</v>
      </c>
      <c r="M13" s="1157"/>
      <c r="N13" s="1157"/>
      <c r="O13" s="1157"/>
      <c r="P13" s="1157"/>
      <c r="Q13" s="1157"/>
      <c r="R13" s="1157"/>
      <c r="S13" s="1157"/>
      <c r="T13" s="1157"/>
      <c r="U13" s="1157"/>
      <c r="V13" s="1157"/>
      <c r="W13" s="1157" t="s">
        <v>455</v>
      </c>
    </row>
    <row r="14" spans="1:28" ht="14.25" customHeight="1">
      <c r="J14" s="531"/>
      <c r="K14" s="531"/>
      <c r="L14" s="1242" t="s">
        <v>92</v>
      </c>
      <c r="M14" s="1242" t="s">
        <v>639</v>
      </c>
      <c r="N14" s="663"/>
      <c r="O14" s="1243" t="s">
        <v>641</v>
      </c>
      <c r="P14" s="1244"/>
      <c r="Q14" s="1244"/>
      <c r="R14" s="1244"/>
      <c r="S14" s="1244"/>
      <c r="T14" s="1245"/>
      <c r="U14" s="1226" t="s">
        <v>341</v>
      </c>
      <c r="V14" s="1239" t="s">
        <v>275</v>
      </c>
      <c r="W14" s="1157"/>
    </row>
    <row r="15" spans="1:28" ht="14.25" customHeight="1">
      <c r="J15" s="531"/>
      <c r="K15" s="531"/>
      <c r="L15" s="1242"/>
      <c r="M15" s="1242"/>
      <c r="N15" s="664"/>
      <c r="O15" s="1248" t="s">
        <v>605</v>
      </c>
      <c r="P15" s="1246" t="s">
        <v>271</v>
      </c>
      <c r="Q15" s="1247"/>
      <c r="R15" s="1223" t="s">
        <v>654</v>
      </c>
      <c r="S15" s="1224"/>
      <c r="T15" s="1225"/>
      <c r="U15" s="1227"/>
      <c r="V15" s="1240"/>
      <c r="W15" s="1157"/>
    </row>
    <row r="16" spans="1:28" ht="33.75" customHeight="1">
      <c r="J16" s="531"/>
      <c r="K16" s="531"/>
      <c r="L16" s="1242"/>
      <c r="M16" s="1242"/>
      <c r="N16" s="665"/>
      <c r="O16" s="1249"/>
      <c r="P16" s="537" t="s">
        <v>606</v>
      </c>
      <c r="Q16" s="537" t="s">
        <v>6</v>
      </c>
      <c r="R16" s="538" t="s">
        <v>274</v>
      </c>
      <c r="S16" s="1237" t="s">
        <v>273</v>
      </c>
      <c r="T16" s="1238"/>
      <c r="U16" s="1228"/>
      <c r="V16" s="1241"/>
      <c r="W16" s="1157"/>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8" ht="22.5">
      <c r="A18" s="1215">
        <v>1</v>
      </c>
      <c r="B18" s="849"/>
      <c r="C18" s="849"/>
      <c r="D18" s="849"/>
      <c r="E18" s="850"/>
      <c r="F18" s="851"/>
      <c r="G18" s="851"/>
      <c r="H18" s="851"/>
      <c r="I18" s="852"/>
      <c r="J18" s="847"/>
      <c r="K18" s="854"/>
      <c r="L18" s="595">
        <f>mergeValue(A18)</f>
        <v>1</v>
      </c>
      <c r="M18" s="643" t="s">
        <v>20</v>
      </c>
      <c r="N18" s="648"/>
      <c r="O18" s="1216"/>
      <c r="P18" s="1216"/>
      <c r="Q18" s="1216"/>
      <c r="R18" s="1216"/>
      <c r="S18" s="1216"/>
      <c r="T18" s="1216"/>
      <c r="U18" s="1216"/>
      <c r="V18" s="1216"/>
      <c r="W18" s="632" t="s">
        <v>476</v>
      </c>
      <c r="Y18" s="591"/>
      <c r="Z18" s="591" t="str">
        <f t="shared" ref="Z18:Z31" si="0">IF(M18="","",M18 )</f>
        <v>Наименование тарифа</v>
      </c>
      <c r="AA18" s="591"/>
      <c r="AB18" s="591"/>
    </row>
    <row r="19" spans="1:28" ht="22.5">
      <c r="A19" s="1215"/>
      <c r="B19" s="1215">
        <v>1</v>
      </c>
      <c r="C19" s="849"/>
      <c r="D19" s="849"/>
      <c r="E19" s="851"/>
      <c r="F19" s="851"/>
      <c r="G19" s="851"/>
      <c r="H19" s="851"/>
      <c r="I19" s="846"/>
      <c r="J19" s="845"/>
      <c r="K19" s="848"/>
      <c r="L19" s="595" t="str">
        <f>mergeValue(A19) &amp;"."&amp; mergeValue(B19)</f>
        <v>1.1</v>
      </c>
      <c r="M19" s="548" t="s">
        <v>16</v>
      </c>
      <c r="N19" s="648"/>
      <c r="O19" s="1216"/>
      <c r="P19" s="1216"/>
      <c r="Q19" s="1216"/>
      <c r="R19" s="1216"/>
      <c r="S19" s="1216"/>
      <c r="T19" s="1216"/>
      <c r="U19" s="1216"/>
      <c r="V19" s="1216"/>
      <c r="W19" s="632" t="s">
        <v>477</v>
      </c>
      <c r="Y19" s="591"/>
      <c r="Z19" s="591" t="str">
        <f t="shared" si="0"/>
        <v>Территория действия тарифа</v>
      </c>
      <c r="AA19" s="591"/>
      <c r="AB19" s="591"/>
    </row>
    <row r="20" spans="1:28" ht="22.5">
      <c r="A20" s="1215"/>
      <c r="B20" s="1215"/>
      <c r="C20" s="1215">
        <v>1</v>
      </c>
      <c r="D20" s="849"/>
      <c r="E20" s="851"/>
      <c r="F20" s="851"/>
      <c r="G20" s="851"/>
      <c r="H20" s="851"/>
      <c r="I20" s="853"/>
      <c r="J20" s="845"/>
      <c r="K20" s="848"/>
      <c r="L20" s="595" t="str">
        <f>mergeValue(A20) &amp;"."&amp; mergeValue(B20)&amp;"."&amp; mergeValue(C20)</f>
        <v>1.1.1</v>
      </c>
      <c r="M20" s="549" t="s">
        <v>7</v>
      </c>
      <c r="N20" s="648"/>
      <c r="O20" s="1216"/>
      <c r="P20" s="1216"/>
      <c r="Q20" s="1216"/>
      <c r="R20" s="1216"/>
      <c r="S20" s="1216"/>
      <c r="T20" s="1216"/>
      <c r="U20" s="1216"/>
      <c r="V20" s="1216"/>
      <c r="W20" s="632" t="s">
        <v>633</v>
      </c>
      <c r="Y20" s="591"/>
      <c r="Z20" s="591" t="str">
        <f t="shared" si="0"/>
        <v xml:space="preserve">Наименование системы теплоснабжения </v>
      </c>
      <c r="AA20" s="591"/>
      <c r="AB20" s="591"/>
    </row>
    <row r="21" spans="1:28" ht="22.5">
      <c r="A21" s="1215"/>
      <c r="B21" s="1215"/>
      <c r="C21" s="1215"/>
      <c r="D21" s="1215">
        <v>1</v>
      </c>
      <c r="E21" s="851"/>
      <c r="F21" s="851"/>
      <c r="G21" s="851"/>
      <c r="H21" s="851"/>
      <c r="I21" s="853"/>
      <c r="J21" s="845"/>
      <c r="K21" s="848"/>
      <c r="L21" s="595" t="str">
        <f>mergeValue(A21) &amp;"."&amp; mergeValue(B21)&amp;"."&amp; mergeValue(C21)&amp;"."&amp; mergeValue(D21)</f>
        <v>1.1.1.1</v>
      </c>
      <c r="M21" s="550" t="s">
        <v>22</v>
      </c>
      <c r="N21" s="648"/>
      <c r="O21" s="1216"/>
      <c r="P21" s="1216"/>
      <c r="Q21" s="1216"/>
      <c r="R21" s="1216"/>
      <c r="S21" s="1216"/>
      <c r="T21" s="1216"/>
      <c r="U21" s="1216"/>
      <c r="V21" s="1216"/>
      <c r="W21" s="632" t="s">
        <v>634</v>
      </c>
      <c r="Y21" s="591"/>
      <c r="Z21" s="591" t="str">
        <f t="shared" si="0"/>
        <v xml:space="preserve">Источник тепловой энергии  </v>
      </c>
      <c r="AA21" s="591"/>
      <c r="AB21" s="591"/>
    </row>
    <row r="22" spans="1:28" ht="101.25">
      <c r="A22" s="1215"/>
      <c r="B22" s="1215"/>
      <c r="C22" s="1215"/>
      <c r="D22" s="1215"/>
      <c r="E22" s="1215">
        <v>1</v>
      </c>
      <c r="F22" s="851"/>
      <c r="G22" s="851"/>
      <c r="H22" s="849">
        <v>1</v>
      </c>
      <c r="I22" s="1215">
        <v>1</v>
      </c>
      <c r="J22" s="851"/>
      <c r="K22" s="856"/>
      <c r="L22" s="595" t="str">
        <f>mergeValue(A22) &amp;"."&amp; mergeValue(B22)&amp;"."&amp; mergeValue(C22)&amp;"."&amp; mergeValue(D22)&amp;"."&amp; mergeValue(E22)</f>
        <v>1.1.1.1.1</v>
      </c>
      <c r="M22" s="556" t="s">
        <v>9</v>
      </c>
      <c r="N22" s="648"/>
      <c r="O22" s="1217"/>
      <c r="P22" s="1217"/>
      <c r="Q22" s="1217"/>
      <c r="R22" s="1217"/>
      <c r="S22" s="1217"/>
      <c r="T22" s="1217"/>
      <c r="U22" s="1217"/>
      <c r="V22" s="1217"/>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15"/>
      <c r="B23" s="1215"/>
      <c r="C23" s="1215"/>
      <c r="D23" s="1215"/>
      <c r="E23" s="1215"/>
      <c r="F23" s="1215">
        <v>1</v>
      </c>
      <c r="G23" s="849"/>
      <c r="H23" s="849"/>
      <c r="I23" s="1215"/>
      <c r="J23" s="1215">
        <v>1</v>
      </c>
      <c r="K23" s="857"/>
      <c r="L23" s="595" t="str">
        <f>mergeValue(A23) &amp;"."&amp; mergeValue(B23)&amp;"."&amp; mergeValue(C23)&amp;"."&amp; mergeValue(D23)&amp;"."&amp; mergeValue(E23)&amp;"."&amp; mergeValue(F23)</f>
        <v>1.1.1.1.1.1</v>
      </c>
      <c r="M23" s="557" t="s">
        <v>10</v>
      </c>
      <c r="N23" s="648"/>
      <c r="O23" s="1218"/>
      <c r="P23" s="1219"/>
      <c r="Q23" s="1219"/>
      <c r="R23" s="1219"/>
      <c r="S23" s="1219"/>
      <c r="T23" s="1219"/>
      <c r="U23" s="1219"/>
      <c r="V23" s="1220"/>
      <c r="W23" s="632" t="s">
        <v>636</v>
      </c>
      <c r="Y23" s="591"/>
      <c r="Z23" s="591" t="str">
        <f t="shared" si="0"/>
        <v>Группа потребителей</v>
      </c>
      <c r="AA23" s="591"/>
      <c r="AB23" s="591"/>
    </row>
    <row r="24" spans="1:28" ht="189" customHeight="1">
      <c r="A24" s="1215"/>
      <c r="B24" s="1215"/>
      <c r="C24" s="1215"/>
      <c r="D24" s="1215"/>
      <c r="E24" s="1215"/>
      <c r="F24" s="1215"/>
      <c r="G24" s="849">
        <v>1</v>
      </c>
      <c r="H24" s="849"/>
      <c r="I24" s="1215"/>
      <c r="J24" s="1215"/>
      <c r="K24" s="857">
        <v>1</v>
      </c>
      <c r="L24" s="595" t="str">
        <f>mergeValue(A24) &amp;"."&amp; mergeValue(B24)&amp;"."&amp; mergeValue(C24)&amp;"."&amp; mergeValue(D24)&amp;"."&amp; mergeValue(E24)&amp;"."&amp; mergeValue(F24)&amp;"."&amp; mergeValue(G24)</f>
        <v>1.1.1.1.1.1.1</v>
      </c>
      <c r="M24" s="1071"/>
      <c r="N24" s="648"/>
      <c r="O24" s="564"/>
      <c r="P24" s="564"/>
      <c r="Q24" s="1096"/>
      <c r="R24" s="1221"/>
      <c r="S24" s="1222" t="s">
        <v>84</v>
      </c>
      <c r="T24" s="1221"/>
      <c r="U24" s="1222" t="s">
        <v>85</v>
      </c>
      <c r="V24" s="564"/>
      <c r="W24" s="1232" t="s">
        <v>655</v>
      </c>
      <c r="X24" s="587" t="str">
        <f>strCheckDate(O25:V25)</f>
        <v/>
      </c>
      <c r="Y24" s="591"/>
      <c r="Z24" s="591" t="str">
        <f t="shared" si="0"/>
        <v/>
      </c>
      <c r="AA24" s="591"/>
      <c r="AB24" s="591"/>
    </row>
    <row r="25" spans="1:28" ht="11.25" hidden="1" customHeight="1">
      <c r="A25" s="1215"/>
      <c r="B25" s="1215"/>
      <c r="C25" s="1215"/>
      <c r="D25" s="1215"/>
      <c r="E25" s="1215"/>
      <c r="F25" s="1215"/>
      <c r="G25" s="849"/>
      <c r="H25" s="849"/>
      <c r="I25" s="1215"/>
      <c r="J25" s="1215"/>
      <c r="K25" s="857"/>
      <c r="L25" s="602"/>
      <c r="M25" s="648"/>
      <c r="N25" s="648"/>
      <c r="O25" s="564"/>
      <c r="P25" s="564"/>
      <c r="Q25" s="586" t="str">
        <f>R24 &amp; "-" &amp; T24</f>
        <v>-</v>
      </c>
      <c r="R25" s="1221"/>
      <c r="S25" s="1222"/>
      <c r="T25" s="1221"/>
      <c r="U25" s="1222"/>
      <c r="V25" s="564"/>
      <c r="W25" s="1233"/>
      <c r="Y25" s="591"/>
      <c r="Z25" s="591" t="str">
        <f t="shared" si="0"/>
        <v/>
      </c>
      <c r="AA25" s="591"/>
      <c r="AB25" s="591"/>
    </row>
    <row r="26" spans="1:28" ht="15" customHeight="1">
      <c r="A26" s="1215"/>
      <c r="B26" s="1215"/>
      <c r="C26" s="1215"/>
      <c r="D26" s="1215"/>
      <c r="E26" s="1215"/>
      <c r="F26" s="1215"/>
      <c r="G26" s="851"/>
      <c r="H26" s="849"/>
      <c r="I26" s="1215"/>
      <c r="J26" s="1215"/>
      <c r="K26" s="856"/>
      <c r="L26" s="540"/>
      <c r="M26" s="559" t="s">
        <v>25</v>
      </c>
      <c r="N26" s="566"/>
      <c r="O26" s="566"/>
      <c r="P26" s="566"/>
      <c r="Q26" s="566"/>
      <c r="R26" s="566"/>
      <c r="S26" s="566"/>
      <c r="T26" s="566"/>
      <c r="U26" s="566"/>
      <c r="V26" s="562"/>
      <c r="W26" s="1234"/>
      <c r="Y26" s="591"/>
      <c r="Z26" s="591" t="str">
        <f t="shared" si="0"/>
        <v>Добавить вид теплоносителя (параметры теплоносителя)</v>
      </c>
      <c r="AA26" s="591"/>
      <c r="AB26" s="591"/>
    </row>
    <row r="27" spans="1:28" ht="15" customHeight="1">
      <c r="A27" s="1215"/>
      <c r="B27" s="1215"/>
      <c r="C27" s="1215"/>
      <c r="D27" s="1215"/>
      <c r="E27" s="1215"/>
      <c r="F27" s="851"/>
      <c r="G27" s="851"/>
      <c r="H27" s="849"/>
      <c r="I27" s="1215"/>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15"/>
      <c r="B28" s="1215"/>
      <c r="C28" s="1215"/>
      <c r="D28" s="1215"/>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15"/>
      <c r="B29" s="1215"/>
      <c r="C29" s="1215"/>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15"/>
      <c r="B30" s="1215"/>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15"/>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8" t="s">
        <v>632</v>
      </c>
      <c r="N34" s="1208"/>
      <c r="O34" s="1208"/>
      <c r="P34" s="1208"/>
      <c r="Q34" s="1208"/>
      <c r="R34" s="1208"/>
      <c r="S34" s="1208"/>
      <c r="T34" s="1208"/>
      <c r="U34" s="1208"/>
      <c r="V34" s="1208"/>
      <c r="W34" s="1208"/>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