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4.10.1'!$D$14:$L$36</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4.10.1'!$H$22:$I$36</definedName>
    <definedName name="List14_1_DPR">'Форма 4.10.1'!$K$20</definedName>
    <definedName name="List14_1_flagIPR">'Форма 4.10.1'!$J$15</definedName>
    <definedName name="List14_1_GroundMaterials_1">'Форма 4.10.1'!$K$15:$K$36</definedName>
    <definedName name="List14_1_hypIPR">'Форма 4.10.1'!$K$15</definedName>
    <definedName name="List14_1_method">'Форма 4.10.1'!$J$17:$J$18</definedName>
    <definedName name="List14_1_note">'Форма 4.10.1'!$L$14:$L$36</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4.10.1'!$C$22:$C$24</definedName>
    <definedName name="pDel_List14_1_2_2">'Форма 4.10.1'!$G$22:$G$24</definedName>
    <definedName name="pDel_List14_1_3">'Форма 4.10.1'!$C$26:$C$28</definedName>
    <definedName name="pDel_List14_1_3_2">'Форма 4.10.1'!$G$26:$G$28</definedName>
    <definedName name="pDel_List14_1_4">'Форма 4.10.1'!$C$30:$C$32</definedName>
    <definedName name="pDel_List14_1_4_2">'Форма 4.10.1'!$G$30:$G$32</definedName>
    <definedName name="pDel_List14_1_5">'Форма 4.10.1'!$C$34:$C$36</definedName>
    <definedName name="pDel_List14_1_5_2">'Форма 4.10.1'!$G$34:$G$36</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3"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O20" i="642"/>
  <c r="AG20" i="642"/>
  <c r="L21" i="642"/>
  <c r="AG21" i="642"/>
  <c r="L22" i="642"/>
  <c r="AG22" i="642"/>
  <c r="L23" i="642"/>
  <c r="AG23" i="642"/>
  <c r="L24" i="642"/>
  <c r="Q25" i="642"/>
  <c r="X25" i="642"/>
  <c r="AE24" i="642"/>
  <c r="AG24" i="642"/>
  <c r="AG25" i="642"/>
  <c r="AG26" i="642"/>
  <c r="AG27" i="642"/>
  <c r="AG28" i="642"/>
  <c r="X245" i="471"/>
  <c r="H12" i="649"/>
  <c r="H11" i="649"/>
  <c r="H9" i="649"/>
  <c r="H8" i="649"/>
  <c r="H7" i="649"/>
  <c r="H12" i="645"/>
  <c r="H9" i="645"/>
  <c r="H8" i="645"/>
  <c r="F34" i="647"/>
  <c r="E34" i="647"/>
  <c r="F30" i="647"/>
  <c r="E30" i="647"/>
  <c r="F26" i="647"/>
  <c r="E26" i="647"/>
  <c r="F22" i="647"/>
  <c r="E22" i="647"/>
  <c r="F17" i="647"/>
  <c r="E17" i="647"/>
  <c r="H12" i="643"/>
  <c r="H9" i="643"/>
  <c r="H8" i="643"/>
  <c r="F9" i="649"/>
  <c r="F13" i="649"/>
  <c r="F11" i="649"/>
  <c r="F10" i="649"/>
  <c r="F8" i="649"/>
  <c r="F12" i="649"/>
  <c r="R14" i="601" l="1"/>
  <c r="R13" i="601"/>
  <c r="R12" i="601"/>
  <c r="P12" i="601"/>
  <c r="M14" i="601"/>
  <c r="M13" i="601"/>
  <c r="M12" i="601"/>
  <c r="H13" i="649" l="1"/>
  <c r="H13" i="645"/>
  <c r="H13" i="643"/>
  <c r="B2" i="525" l="1"/>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21" i="624"/>
  <c r="L18" i="624"/>
  <c r="L19" i="624"/>
  <c r="L24" i="624"/>
  <c r="L22" i="624"/>
  <c r="L20" i="624"/>
  <c r="X24" i="624"/>
  <c r="F8" i="647" l="1"/>
  <c r="E8" i="647"/>
  <c r="F7" i="647"/>
  <c r="E7" i="647"/>
  <c r="H11" i="645"/>
  <c r="H7" i="645"/>
  <c r="F8" i="645"/>
  <c r="F9" i="645"/>
  <c r="F13" i="645"/>
  <c r="F11" i="645"/>
  <c r="F10" i="645"/>
  <c r="F12"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4" i="627"/>
  <c r="L21" i="627"/>
  <c r="L18" i="627"/>
  <c r="L19" i="627"/>
  <c r="L20" i="627"/>
  <c r="X24" i="627"/>
  <c r="L23" i="627"/>
  <c r="Y23" i="627"/>
  <c r="O18" i="632" l="1"/>
  <c r="P18" i="632" s="1"/>
  <c r="Q18" i="632" s="1"/>
  <c r="R18" i="632" s="1"/>
  <c r="S18" i="632" s="1"/>
  <c r="T18" i="632" s="1"/>
  <c r="V18" i="632" s="1"/>
  <c r="R24" i="632"/>
  <c r="L21" i="632"/>
  <c r="L23" i="632"/>
  <c r="L20" i="632"/>
  <c r="L22" i="632"/>
  <c r="L19" i="632"/>
  <c r="Y23" i="632"/>
  <c r="X18" i="632" l="1"/>
  <c r="M12" i="550"/>
  <c r="AG251" i="471" l="1"/>
  <c r="AG250" i="471"/>
  <c r="AG249" i="471"/>
  <c r="AG248" i="471"/>
  <c r="AG247" i="471"/>
  <c r="AG246" i="471"/>
  <c r="AG245" i="471"/>
  <c r="Q245" i="471"/>
  <c r="AG244" i="471"/>
  <c r="AG243" i="471"/>
  <c r="AG242" i="471"/>
  <c r="AG241" i="471"/>
  <c r="AG240" i="471"/>
  <c r="AG239" i="471"/>
  <c r="AG238" i="471"/>
  <c r="H11" i="643"/>
  <c r="H7" i="643"/>
  <c r="F12" i="643"/>
  <c r="L241" i="471"/>
  <c r="F13" i="643"/>
  <c r="AE244" i="471"/>
  <c r="F9" i="643"/>
  <c r="F11" i="643"/>
  <c r="L238" i="471"/>
  <c r="L240" i="471"/>
  <c r="F8" i="643"/>
  <c r="L242" i="471"/>
  <c r="F10" i="643"/>
  <c r="L243" i="471"/>
  <c r="L239" i="471"/>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0" i="641"/>
  <c r="L223" i="471"/>
  <c r="L26" i="640"/>
  <c r="F12" i="641"/>
  <c r="L25" i="640"/>
  <c r="F9" i="641"/>
  <c r="X26" i="640"/>
  <c r="F8" i="641"/>
  <c r="L220" i="471"/>
  <c r="L226" i="471"/>
  <c r="F11" i="641"/>
  <c r="L24" i="640"/>
  <c r="L20" i="640"/>
  <c r="L224" i="471"/>
  <c r="L225" i="471"/>
  <c r="L221" i="471"/>
  <c r="L23" i="640"/>
  <c r="L21" i="640"/>
  <c r="L222" i="471"/>
  <c r="F13" i="641"/>
  <c r="X226" i="47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5"/>
  <c r="F10" i="636"/>
  <c r="L165" i="471"/>
  <c r="F9" i="637"/>
  <c r="L85" i="471"/>
  <c r="L183" i="471"/>
  <c r="F9" i="636"/>
  <c r="L106" i="471"/>
  <c r="L127" i="471"/>
  <c r="F13" i="636"/>
  <c r="F10" i="638"/>
  <c r="F10" i="639"/>
  <c r="L52" i="471"/>
  <c r="L53" i="471"/>
  <c r="L146" i="471"/>
  <c r="L108" i="471"/>
  <c r="F12" i="637"/>
  <c r="L36" i="471"/>
  <c r="L72" i="471"/>
  <c r="L148" i="471"/>
  <c r="AC120" i="471"/>
  <c r="F10" i="634"/>
  <c r="L194" i="471"/>
  <c r="L104" i="471"/>
  <c r="F8" i="636"/>
  <c r="L103" i="471"/>
  <c r="L33" i="471"/>
  <c r="F11" i="637"/>
  <c r="X149" i="471"/>
  <c r="L196" i="471"/>
  <c r="F12" i="635"/>
  <c r="L166" i="471"/>
  <c r="L182" i="471"/>
  <c r="L179" i="471"/>
  <c r="AH197" i="471"/>
  <c r="F8" i="634"/>
  <c r="L69" i="471"/>
  <c r="F9" i="639"/>
  <c r="F12" i="636"/>
  <c r="L51" i="471"/>
  <c r="F8" i="637"/>
  <c r="F11" i="638"/>
  <c r="L195" i="471"/>
  <c r="L149" i="471"/>
  <c r="L109" i="471"/>
  <c r="L193" i="471"/>
  <c r="L90" i="471"/>
  <c r="L163" i="471"/>
  <c r="L35" i="471"/>
  <c r="F11" i="636"/>
  <c r="L68" i="471"/>
  <c r="L128" i="471"/>
  <c r="F10" i="637"/>
  <c r="L164" i="471"/>
  <c r="Y90" i="471"/>
  <c r="X55" i="471"/>
  <c r="L162" i="471"/>
  <c r="L197" i="471"/>
  <c r="L181" i="471"/>
  <c r="L120" i="471"/>
  <c r="F8" i="639"/>
  <c r="F11" i="639"/>
  <c r="L73" i="471"/>
  <c r="L32" i="471"/>
  <c r="L71" i="471"/>
  <c r="L49" i="471"/>
  <c r="F11" i="634"/>
  <c r="L110" i="471"/>
  <c r="Y130" i="471"/>
  <c r="F9" i="634"/>
  <c r="L91" i="471"/>
  <c r="F9" i="638"/>
  <c r="L131" i="471"/>
  <c r="L86" i="471"/>
  <c r="L55" i="471"/>
  <c r="AD108" i="471"/>
  <c r="F10" i="635"/>
  <c r="L37" i="471"/>
  <c r="L145" i="471"/>
  <c r="X37" i="471"/>
  <c r="L180" i="471"/>
  <c r="F12" i="634"/>
  <c r="F8" i="638"/>
  <c r="F11" i="635"/>
  <c r="L50" i="471"/>
  <c r="L67" i="471"/>
  <c r="F12" i="638"/>
  <c r="X131" i="471"/>
  <c r="L105" i="471"/>
  <c r="X91" i="471"/>
  <c r="F12" i="639"/>
  <c r="F13" i="638"/>
  <c r="F9" i="635"/>
  <c r="L34" i="471"/>
  <c r="L70" i="471"/>
  <c r="L87" i="471"/>
  <c r="X167" i="471"/>
  <c r="L167" i="471"/>
  <c r="Y148" i="471"/>
  <c r="L125" i="471"/>
  <c r="AC109" i="471"/>
  <c r="L144" i="471"/>
  <c r="L126" i="471"/>
  <c r="F13" i="639"/>
  <c r="L54" i="471"/>
  <c r="X73" i="471"/>
  <c r="L88" i="471"/>
  <c r="L143" i="471"/>
  <c r="AC110" i="471"/>
  <c r="L130" i="471"/>
  <c r="F13" i="634"/>
  <c r="L31" i="471"/>
  <c r="Y183" i="471"/>
  <c r="L161" i="471"/>
  <c r="F13" i="637"/>
  <c r="Y166" i="471"/>
  <c r="F8"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0" i="626"/>
  <c r="L24" i="626"/>
  <c r="L21" i="625"/>
  <c r="L18" i="625"/>
  <c r="L19" i="625"/>
  <c r="L22" i="625"/>
  <c r="L20" i="625"/>
  <c r="L21" i="626"/>
  <c r="X24" i="625"/>
  <c r="L23" i="626"/>
  <c r="X26" i="626"/>
  <c r="L25" i="626"/>
  <c r="L22" i="626"/>
  <c r="L26" i="626"/>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1" i="630"/>
  <c r="Y23" i="631"/>
  <c r="L24" i="630"/>
  <c r="L21" i="633"/>
  <c r="L18" i="631"/>
  <c r="L22" i="631"/>
  <c r="L21" i="631"/>
  <c r="L23" i="630"/>
  <c r="L20" i="630"/>
  <c r="L24" i="631"/>
  <c r="AH23" i="633"/>
  <c r="L19" i="631"/>
  <c r="X24" i="630"/>
  <c r="L23" i="631"/>
  <c r="L19" i="633"/>
  <c r="L20" i="631"/>
  <c r="L20" i="633"/>
  <c r="Y23" i="630"/>
  <c r="L18" i="630"/>
  <c r="L23" i="633"/>
  <c r="L19" i="630"/>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0" i="628"/>
  <c r="L24" i="629"/>
  <c r="L24" i="628"/>
  <c r="L21" i="629"/>
  <c r="AC25" i="628"/>
  <c r="AC24" i="628"/>
  <c r="L23" i="628"/>
  <c r="L19" i="628"/>
  <c r="Y23" i="629"/>
  <c r="L25" i="628"/>
  <c r="L18" i="629"/>
  <c r="L18" i="628"/>
  <c r="L23" i="629"/>
  <c r="L19" i="629"/>
  <c r="AD23" i="628"/>
  <c r="L21" i="628"/>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8"/>
  <c r="F9" i="614"/>
  <c r="F13" i="614"/>
  <c r="F8" i="614"/>
  <c r="F9" i="618"/>
  <c r="F10" i="614"/>
  <c r="F342" i="471"/>
  <c r="F10" i="616"/>
  <c r="F11" i="614"/>
  <c r="F13" i="617"/>
  <c r="F11" i="616"/>
  <c r="F340" i="471"/>
  <c r="F12" i="614"/>
  <c r="F10" i="618"/>
  <c r="F12" i="618"/>
  <c r="F12" i="616"/>
  <c r="F11" i="617"/>
  <c r="F9" i="617"/>
  <c r="M307" i="471"/>
  <c r="M297" i="471"/>
  <c r="F338" i="471"/>
  <c r="F10" i="617"/>
  <c r="F341" i="471"/>
  <c r="F13" i="616"/>
  <c r="F339" i="471"/>
  <c r="F12" i="617"/>
  <c r="F8" i="616"/>
  <c r="F13" i="618"/>
  <c r="F8" i="617"/>
  <c r="F8" i="618"/>
  <c r="F337" i="471"/>
  <c r="F9" i="616"/>
  <c r="M302" i="471"/>
</calcChain>
</file>

<file path=xl/sharedStrings.xml><?xml version="1.0" encoding="utf-8"?>
<sst xmlns="http://schemas.openxmlformats.org/spreadsheetml/2006/main" count="6521" uniqueCount="3060">
  <si>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</si>
  <si>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</si>
  <si>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</si>
  <si>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</si>
  <si>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</si>
  <si>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</si>
  <si>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</si>
  <si>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</si>
  <si>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</si>
  <si>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</si>
  <si>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</si>
  <si>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</si>
  <si>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</si>
  <si>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</si>
  <si>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</si>
  <si>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</si>
  <si>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</si>
  <si>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</si>
  <si>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</si>
  <si>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</si>
  <si>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</si>
  <si>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</si>
  <si>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</si>
  <si>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</si>
  <si>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</si>
  <si>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</si>
  <si>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</si>
  <si>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</si>
  <si>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</si>
  <si>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</si>
  <si>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</si>
  <si>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</si>
  <si>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</si>
  <si>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</si>
  <si>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</si>
  <si>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</si>
  <si>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</si>
  <si>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</si>
  <si>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</si>
  <si>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</si>
  <si>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</si>
  <si>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</si>
  <si>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</si>
  <si>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</si>
  <si>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</si>
  <si>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</si>
  <si>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</si>
  <si>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</si>
  <si>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</si>
  <si>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</si>
  <si>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</si>
  <si>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</si>
  <si>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</si>
  <si>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</si>
  <si>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</si>
  <si>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</si>
  <si>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</si>
  <si>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</si>
  <si>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</si>
  <si>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</si>
  <si>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</si>
  <si>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</si>
  <si>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</si>
  <si>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</si>
  <si>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</si>
  <si>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</si>
  <si>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</si>
  <si>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</si>
  <si>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</si>
  <si>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</si>
  <si>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</si>
  <si>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</si>
  <si>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</si>
  <si>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</si>
  <si>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</si>
  <si>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</si>
  <si>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</si>
  <si>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</si>
  <si>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</si>
  <si>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</si>
  <si>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</si>
  <si>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</si>
  <si>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</si>
  <si>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</si>
  <si>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</si>
  <si>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</si>
  <si>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</si>
  <si>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</si>
  <si>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</si>
  <si>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</si>
  <si>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</si>
  <si>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</si>
  <si>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</si>
  <si>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</si>
  <si>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</si>
  <si>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</si>
  <si>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</si>
  <si>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</si>
  <si>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</si>
  <si>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</si>
  <si>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</si>
  <si>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</si>
  <si>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</si>
  <si>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</si>
  <si>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</si>
  <si>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</si>
  <si>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</si>
  <si>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</si>
  <si>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</si>
  <si>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</si>
  <si>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</si>
  <si>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</si>
  <si>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</si>
  <si>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</si>
  <si>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</si>
  <si>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</si>
  <si>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</si>
  <si>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</si>
  <si>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</si>
  <si>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</si>
  <si>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</si>
  <si>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</si>
  <si>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</si>
  <si>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</si>
  <si>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</si>
  <si>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</si>
  <si>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</si>
  <si>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</si>
  <si>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</si>
  <si>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</si>
  <si>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</si>
  <si>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</si>
  <si>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</si>
  <si>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</si>
  <si>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</si>
  <si>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</si>
  <si>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</si>
  <si>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</si>
  <si>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</si>
  <si>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</si>
  <si>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</si>
  <si>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</si>
  <si>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</si>
  <si>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</si>
  <si>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</si>
  <si>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</si>
  <si>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</si>
  <si>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</si>
  <si>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</si>
  <si>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</si>
  <si>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</si>
  <si>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</si>
  <si>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</si>
  <si>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</si>
  <si>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</si>
  <si>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</si>
  <si>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</si>
  <si>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</si>
  <si>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</si>
  <si>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</si>
  <si>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</si>
  <si>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</si>
  <si>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</si>
  <si>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</si>
  <si>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</si>
  <si>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</si>
  <si>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</si>
  <si>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</si>
  <si>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</si>
  <si>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</si>
  <si>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</si>
  <si>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</si>
  <si>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</si>
  <si>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</si>
  <si>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</si>
  <si>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</si>
  <si>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</si>
  <si>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</si>
  <si>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</si>
  <si>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</si>
  <si>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</si>
  <si>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</si>
  <si>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</si>
  <si>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</si>
  <si>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</si>
  <si>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</si>
  <si>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</si>
  <si>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</si>
  <si>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</si>
  <si>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</si>
  <si>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</si>
  <si>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</si>
  <si>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</si>
  <si>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</si>
  <si>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</si>
  <si>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</si>
  <si>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</si>
  <si>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</si>
  <si>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</si>
  <si>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</si>
  <si>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</si>
  <si>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</si>
  <si>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</si>
  <si>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</si>
  <si>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</si>
  <si>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</si>
  <si>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</si>
  <si>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</si>
  <si>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</si>
  <si>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</si>
  <si>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</si>
  <si>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</si>
  <si>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</si>
  <si>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</si>
  <si>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</si>
  <si>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</si>
  <si>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</si>
  <si>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</si>
  <si>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</si>
  <si>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</si>
  <si>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</si>
  <si>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</si>
  <si>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</si>
  <si>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</si>
  <si>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</si>
  <si>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</si>
  <si>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</si>
  <si>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</si>
  <si>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</si>
  <si>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</si>
  <si>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</si>
  <si>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</si>
  <si>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</si>
  <si>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</si>
  <si>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</si>
  <si>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</si>
  <si>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</si>
  <si>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</si>
  <si>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</si>
  <si>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</si>
  <si>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</si>
  <si>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</si>
  <si>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</si>
  <si>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</si>
  <si>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</si>
  <si>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</si>
  <si>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</si>
  <si>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</si>
  <si>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</si>
  <si>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</si>
  <si>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</si>
  <si>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</si>
  <si>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</si>
  <si>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</si>
  <si>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</si>
  <si>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</si>
  <si>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</si>
  <si>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</si>
  <si>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</si>
  <si>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</si>
  <si>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</si>
  <si>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</si>
  <si>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</si>
  <si>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</si>
  <si>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</si>
  <si>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</si>
  <si>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</si>
  <si>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</si>
  <si>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</si>
  <si>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</si>
  <si>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</si>
  <si>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</si>
  <si>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</si>
  <si>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</si>
  <si>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</si>
  <si>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</si>
  <si>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</si>
  <si>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</si>
  <si>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</si>
  <si>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</si>
  <si>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</si>
  <si>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</si>
  <si>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</si>
  <si>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</si>
  <si>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</si>
  <si>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</si>
  <si>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</si>
  <si>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</si>
  <si>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</si>
  <si>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</si>
  <si>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</si>
  <si>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</si>
  <si>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</si>
  <si>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</si>
  <si>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</si>
  <si>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</si>
  <si>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</si>
  <si>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</si>
  <si>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</si>
  <si>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</si>
  <si>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</si>
  <si>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</si>
  <si>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</si>
  <si>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</si>
  <si>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</si>
  <si>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</si>
  <si>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</si>
  <si>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</si>
  <si>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</si>
  <si>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</si>
  <si>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</si>
  <si>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</si>
  <si>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</si>
  <si>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</si>
  <si>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</si>
  <si>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</si>
  <si>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</si>
  <si>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</si>
  <si>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</si>
  <si>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</si>
  <si>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</si>
  <si>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</si>
  <si>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</si>
  <si>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</si>
  <si>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</si>
  <si>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</si>
  <si>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</si>
  <si>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</si>
  <si>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</si>
  <si>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</si>
  <si>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</si>
  <si>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</si>
  <si>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</si>
  <si>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</si>
  <si>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</si>
  <si>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</si>
  <si>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</si>
  <si>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</si>
  <si>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</si>
  <si>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</si>
  <si>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</si>
  <si>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</si>
  <si>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</si>
  <si>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</si>
  <si>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</si>
  <si>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</si>
  <si>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</si>
  <si>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</si>
  <si>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</si>
  <si>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</si>
  <si>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</si>
  <si>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</si>
  <si>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</si>
  <si>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</si>
  <si>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</si>
  <si>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</si>
  <si>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</si>
  <si>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</si>
  <si>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</si>
  <si>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</si>
  <si>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</si>
  <si>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</si>
  <si>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</si>
  <si>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</si>
  <si>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</si>
  <si>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</si>
  <si>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</si>
  <si>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</si>
  <si>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</si>
  <si>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</si>
  <si>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</si>
  <si>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</si>
  <si>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</si>
  <si>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</si>
  <si>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</si>
  <si>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</si>
  <si>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</si>
  <si>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</si>
  <si>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</si>
  <si>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</si>
  <si>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</si>
  <si>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</si>
  <si>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</si>
  <si>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</si>
  <si>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</si>
  <si>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</si>
  <si>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</si>
  <si>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</si>
  <si>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</si>
  <si>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</si>
  <si>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</si>
  <si>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</si>
  <si>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</si>
  <si>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</si>
  <si>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</si>
  <si>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</si>
  <si>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</si>
  <si>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</si>
  <si>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</si>
  <si>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</si>
  <si>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</si>
  <si>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</si>
  <si>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</si>
  <si>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</si>
  <si>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</si>
  <si>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</si>
  <si>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</si>
  <si>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</si>
  <si>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</si>
  <si>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</si>
  <si>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</si>
  <si>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</si>
  <si>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</si>
  <si>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</si>
  <si>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</si>
  <si>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</si>
  <si>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</si>
  <si>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</si>
  <si>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</si>
  <si>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</si>
  <si>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</si>
  <si>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</si>
  <si>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</si>
  <si>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</si>
  <si>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</si>
  <si>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</si>
  <si>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</si>
  <si>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</si>
  <si>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</si>
  <si>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</si>
  <si>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</si>
  <si>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</si>
  <si>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</si>
  <si>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</si>
  <si>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</si>
  <si>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</si>
  <si>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</si>
  <si>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</si>
  <si>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</si>
  <si>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</si>
  <si>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</si>
  <si>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</si>
  <si>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</si>
  <si>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</si>
  <si>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</si>
  <si>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</si>
  <si>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</si>
  <si>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</si>
  <si>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</si>
  <si>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</si>
  <si>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</si>
  <si>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</si>
  <si>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</si>
  <si>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</si>
  <si>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</si>
  <si>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</si>
  <si>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</si>
  <si>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</si>
  <si>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</si>
  <si>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</si>
  <si>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</si>
  <si>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</si>
  <si>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</si>
  <si>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</si>
  <si>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</si>
  <si>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</si>
  <si>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</si>
  <si>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</si>
  <si>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</si>
  <si>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</si>
  <si>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</si>
  <si>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</si>
  <si>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</si>
  <si>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</si>
  <si>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</si>
  <si>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</si>
  <si>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</si>
  <si>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</si>
  <si>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</si>
  <si>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</si>
  <si>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</si>
  <si>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</si>
  <si>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</si>
  <si>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</si>
  <si>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</si>
  <si>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</si>
  <si>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</si>
  <si>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</si>
  <si>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</si>
  <si>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</si>
  <si>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</si>
  <si>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</si>
  <si>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</si>
  <si>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</si>
  <si>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</si>
  <si>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</si>
  <si>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</si>
  <si>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</si>
  <si>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</si>
  <si>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</si>
  <si>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</si>
  <si>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</si>
  <si>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</si>
  <si>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</si>
  <si>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</si>
  <si>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</si>
  <si>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</si>
  <si>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</si>
  <si>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</si>
  <si>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</si>
  <si>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</si>
  <si>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</si>
  <si>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</si>
  <si>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</si>
  <si>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</si>
  <si>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</si>
  <si>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</si>
  <si>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</si>
  <si>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</si>
  <si>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</si>
  <si>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</si>
  <si>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</si>
  <si>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</si>
  <si>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</si>
  <si>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</si>
  <si>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</si>
  <si>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</si>
  <si>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</si>
  <si>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</si>
  <si>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</si>
  <si>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</si>
  <si>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</si>
  <si>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</si>
  <si>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</si>
  <si>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</si>
  <si>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</si>
  <si>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</si>
  <si>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</si>
  <si>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</si>
  <si>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</si>
  <si>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</si>
  <si>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</si>
  <si>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</si>
  <si>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</si>
  <si>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</si>
  <si>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</si>
  <si>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</si>
  <si>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</si>
  <si>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</si>
  <si>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</si>
  <si>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</si>
  <si>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</si>
  <si>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</si>
  <si>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</si>
  <si>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</si>
  <si>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</si>
  <si>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</si>
  <si>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</si>
  <si>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</si>
  <si>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</si>
  <si>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</si>
  <si>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</si>
  <si>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</si>
  <si>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</si>
  <si>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</si>
  <si>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</si>
  <si>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</si>
  <si>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</si>
  <si>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</si>
  <si>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</si>
  <si>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</si>
  <si>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</si>
  <si>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</si>
  <si>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</si>
  <si>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</si>
  <si>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</si>
  <si>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</si>
  <si>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</si>
  <si>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</si>
  <si>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</si>
  <si>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</si>
  <si>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</si>
  <si>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</si>
  <si>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</si>
  <si>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</si>
  <si>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</si>
  <si>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</si>
  <si>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</si>
  <si>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</si>
  <si>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</si>
  <si>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</si>
  <si>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</si>
  <si>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</si>
  <si>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</si>
  <si>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</si>
  <si>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</si>
  <si>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</si>
  <si>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</si>
  <si>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</si>
  <si>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</si>
  <si>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</si>
  <si>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</si>
  <si>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</si>
  <si>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</si>
  <si>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</si>
  <si>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</si>
  <si>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</si>
  <si>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</si>
  <si>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</si>
  <si>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</si>
  <si>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</si>
  <si>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</si>
  <si>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</si>
  <si>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</si>
  <si>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</si>
  <si>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</si>
  <si>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</si>
  <si>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</si>
  <si>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</si>
  <si>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</si>
  <si>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</si>
  <si>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</si>
  <si>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</si>
  <si>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</si>
  <si>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</si>
  <si>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</si>
  <si>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</si>
  <si>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</si>
  <si>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</si>
  <si>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</si>
  <si>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</si>
  <si>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</si>
  <si>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</si>
  <si>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</si>
  <si>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</si>
  <si>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</si>
  <si>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</si>
  <si>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</si>
  <si>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</si>
  <si>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</si>
  <si>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</si>
  <si>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</si>
  <si>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</si>
  <si>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</si>
  <si>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</si>
  <si>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</si>
  <si>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</si>
  <si>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</si>
  <si>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</si>
  <si>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</si>
  <si>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</si>
  <si>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</si>
  <si>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</si>
  <si>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</si>
  <si>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</si>
  <si>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</si>
  <si>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</si>
  <si>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</si>
  <si>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</si>
  <si>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</si>
  <si>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</si>
  <si>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</si>
  <si>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</si>
  <si>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</si>
  <si>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</si>
  <si>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</si>
  <si>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</si>
  <si>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</si>
  <si>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</si>
  <si>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</si>
  <si>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</si>
  <si>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</si>
  <si>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</si>
  <si>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</si>
  <si>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</si>
  <si>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</si>
  <si>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</si>
  <si>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</si>
  <si>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</si>
  <si>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</si>
  <si>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</si>
  <si>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</si>
  <si>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</si>
  <si>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</si>
  <si>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</si>
  <si>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</si>
  <si>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</si>
  <si>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</si>
  <si>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</si>
  <si>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</si>
  <si>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</si>
  <si>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</si>
  <si>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</si>
  <si>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</si>
  <si>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</si>
  <si>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</si>
  <si>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</si>
  <si>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</si>
  <si>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</si>
  <si>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</si>
  <si>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</si>
  <si>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</si>
  <si>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</si>
  <si>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</si>
  <si>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</si>
  <si>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</si>
  <si>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</si>
  <si>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</si>
  <si>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</si>
  <si>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</si>
  <si>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</si>
  <si>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</si>
  <si>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</si>
  <si>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</si>
  <si>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</si>
  <si>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</si>
  <si>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</si>
  <si>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</si>
  <si>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</si>
  <si>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</si>
  <si>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</si>
  <si>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</si>
  <si>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</si>
  <si>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</si>
  <si>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</si>
  <si>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</si>
  <si>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</si>
  <si>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</si>
  <si>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</si>
  <si>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</si>
  <si>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</si>
  <si>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</si>
  <si>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</si>
  <si>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</si>
  <si>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</si>
  <si>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</si>
  <si>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</si>
  <si>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</si>
  <si>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</si>
  <si>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</si>
  <si>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</si>
  <si>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</si>
  <si>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</si>
  <si>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</si>
  <si>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</si>
  <si>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</si>
  <si>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</si>
  <si>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</si>
  <si>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</si>
  <si>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</si>
  <si>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</si>
  <si>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</si>
  <si>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</si>
  <si>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</si>
  <si>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</si>
  <si>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</si>
  <si>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</si>
  <si>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</si>
  <si>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</si>
  <si>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</si>
  <si>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</si>
  <si>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</si>
  <si>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</si>
  <si>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</si>
  <si>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</si>
  <si>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Обновление отменено пользователем</t>
  </si>
  <si>
    <t>Сохранение файла резервной копии: C:\Users\kharleka\Desktop\На копирование\Харлова\Шаблоны 2019\Предложение об установлении тарифов на 20г\1.BKP.xlsb</t>
  </si>
  <si>
    <t>Резервная копия создана: C:\Users\kharleka\Desktop\На копирование\Харлова\Шаблоны 2019\Предложение об установлении тарифов на 20г\1.BKP.xlsb</t>
  </si>
  <si>
    <t>Создание книги для установки обновлений...</t>
  </si>
  <si>
    <t>Файл обновления загружен: C:\Users\kharleka\Desktop\На копирование\Харлова\Шаблоны 2019\Предложение об установлении тарифов на 20г\UPDATE.FAS.JKH.OPEN.INFO.REQUEST.WARM.TO.1.0.1.55.xls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</si>
  <si>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</si>
  <si>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</si>
  <si>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</si>
  <si>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06.05.2019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</si>
  <si>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</si>
  <si>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</si>
  <si>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</si>
  <si>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</si>
  <si>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</si>
  <si>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</si>
  <si>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</si>
  <si>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</si>
  <si>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</si>
  <si>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</si>
  <si>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</si>
  <si>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</si>
  <si>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</si>
  <si>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</si>
  <si>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</si>
  <si>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</si>
  <si>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</si>
  <si>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</si>
  <si>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</si>
  <si>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</si>
  <si>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</si>
  <si>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</si>
  <si>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</si>
  <si>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</si>
  <si>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</si>
  <si>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</si>
  <si>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</si>
  <si>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</si>
  <si>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</si>
  <si>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</si>
  <si>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</si>
  <si>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</si>
  <si>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</si>
  <si>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</si>
  <si>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</si>
  <si>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</si>
  <si>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</si>
  <si>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</si>
  <si>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</si>
  <si>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</si>
  <si>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</si>
  <si>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</si>
  <si>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</si>
  <si>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</si>
  <si>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</si>
  <si>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</si>
  <si>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</si>
  <si>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</si>
  <si>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</si>
  <si>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</si>
  <si>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</si>
  <si>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</si>
  <si>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</si>
  <si>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</si>
  <si>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</si>
  <si>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</si>
  <si>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</si>
  <si>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</si>
  <si>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</si>
  <si>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</si>
  <si>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</si>
  <si>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</si>
  <si>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</si>
  <si>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</si>
  <si>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</si>
  <si>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</si>
  <si>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</si>
  <si>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</si>
  <si>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</si>
  <si>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</si>
  <si>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</si>
  <si>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</si>
  <si>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</si>
  <si>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</si>
  <si>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</si>
  <si>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</si>
  <si>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</si>
  <si>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</si>
  <si>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</si>
  <si>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</si>
  <si>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</si>
  <si>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</si>
  <si>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</si>
  <si>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</si>
  <si>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</si>
  <si>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</si>
  <si>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</si>
  <si>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</si>
  <si>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</si>
  <si>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</si>
  <si>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</si>
  <si>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</si>
  <si>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</si>
  <si>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</si>
  <si>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</si>
  <si>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</si>
  <si>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</si>
  <si>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</si>
  <si>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</si>
  <si>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</si>
  <si>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</si>
  <si>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</si>
  <si>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</si>
  <si>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</si>
  <si>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</si>
  <si>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</si>
  <si>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</si>
  <si>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</si>
  <si>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</si>
  <si>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</si>
  <si>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</si>
  <si>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</si>
  <si>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</si>
  <si>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</si>
  <si>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</si>
  <si>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</si>
  <si>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</si>
  <si>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</si>
  <si>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</si>
  <si>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</si>
  <si>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</si>
  <si>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</si>
  <si>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</si>
  <si>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</si>
  <si>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</si>
  <si>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</si>
  <si>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</si>
  <si>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</si>
  <si>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</si>
  <si>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</si>
  <si>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</si>
  <si>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</si>
  <si>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</si>
  <si>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</si>
  <si>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</si>
  <si>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</si>
  <si>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</si>
  <si>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</si>
  <si>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</si>
  <si>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</si>
  <si>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</si>
  <si>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</si>
  <si>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</si>
  <si>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</si>
  <si>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</si>
  <si>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</si>
  <si>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</si>
  <si>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</si>
  <si>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</si>
  <si>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</si>
  <si>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</si>
  <si>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</si>
  <si>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</si>
  <si>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</si>
  <si>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</si>
  <si>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</si>
  <si>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</si>
  <si>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</si>
  <si>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</si>
  <si>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</si>
  <si>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</si>
  <si>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</si>
  <si>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</si>
  <si>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</si>
  <si>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</si>
  <si>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</si>
  <si>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</si>
  <si>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</si>
  <si>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</si>
  <si>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</si>
  <si>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</si>
  <si>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</si>
  <si>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</si>
  <si>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</si>
  <si>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</si>
  <si>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</si>
  <si>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</si>
  <si>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</si>
  <si>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</si>
  <si>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</si>
  <si>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</si>
  <si>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</si>
  <si>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</si>
  <si>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</si>
  <si>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</si>
  <si>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</si>
  <si>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</si>
  <si>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</si>
  <si>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</si>
  <si>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</si>
  <si>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</si>
  <si>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</si>
  <si>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</si>
  <si>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</si>
  <si>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</si>
  <si>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</si>
  <si>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</si>
  <si>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</si>
  <si>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</si>
  <si>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</si>
  <si>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</si>
  <si>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</si>
  <si>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</si>
  <si>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</si>
  <si>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</si>
  <si>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</si>
  <si>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</si>
  <si>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</si>
  <si>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</si>
  <si>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</si>
  <si>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</si>
  <si>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</si>
  <si>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</si>
  <si>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</si>
  <si>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</si>
  <si>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</si>
  <si>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</si>
  <si>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</si>
  <si>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</si>
  <si>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</si>
  <si>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</si>
  <si>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</si>
  <si>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</si>
  <si>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</si>
  <si>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</si>
  <si>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</si>
  <si>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</si>
  <si>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</si>
  <si>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</si>
  <si>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</si>
  <si>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</si>
  <si>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</si>
  <si>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</si>
  <si>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</si>
  <si>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</si>
  <si>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</si>
  <si>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</si>
  <si>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</si>
  <si>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</si>
  <si>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</si>
  <si>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</si>
  <si>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</si>
  <si>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</si>
  <si>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</si>
  <si>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</si>
  <si>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</si>
  <si>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</si>
  <si>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</si>
  <si>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</si>
  <si>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</si>
  <si>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</si>
  <si>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</si>
  <si>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</si>
  <si>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</si>
  <si>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</si>
  <si>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</si>
  <si>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</si>
  <si>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</si>
  <si>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</si>
  <si>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</si>
  <si>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</si>
  <si>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</si>
  <si>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</si>
  <si>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</si>
  <si>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</si>
  <si>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</si>
  <si>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</si>
  <si>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</si>
  <si>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</si>
  <si>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</si>
  <si>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</si>
  <si>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</si>
  <si>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</si>
  <si>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</si>
  <si>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</si>
  <si>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</si>
  <si>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</si>
  <si>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</si>
  <si>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</si>
  <si>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</si>
  <si>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</si>
  <si>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</si>
  <si>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</si>
  <si>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</si>
  <si>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</si>
  <si>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</si>
  <si>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</si>
  <si>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</si>
  <si>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</si>
  <si>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</si>
  <si>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</si>
  <si>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</si>
  <si>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</si>
  <si>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</si>
  <si>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</si>
  <si>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</si>
  <si>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</si>
  <si>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</si>
  <si>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</si>
  <si>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</si>
  <si>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</si>
  <si>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</si>
  <si>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</si>
  <si>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</si>
  <si>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</si>
  <si>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</si>
  <si>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</si>
  <si>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</si>
  <si>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</si>
  <si>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</si>
  <si>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</si>
  <si>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</si>
  <si>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</si>
  <si>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</si>
  <si>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</si>
  <si>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</si>
  <si>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</si>
  <si>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</si>
  <si>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</si>
  <si>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</si>
  <si>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</si>
  <si>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</si>
  <si>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</si>
  <si>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</si>
  <si>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</si>
  <si>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</si>
  <si>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</si>
  <si>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</si>
  <si>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</si>
  <si>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</si>
  <si>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</si>
  <si>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</si>
  <si>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</si>
  <si>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</si>
  <si>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</si>
  <si>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</si>
  <si>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</si>
  <si>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</si>
  <si>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</si>
  <si>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</si>
  <si>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</si>
  <si>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</si>
  <si>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</si>
  <si>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</si>
  <si>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</si>
  <si>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</si>
  <si>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</si>
  <si>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</si>
  <si>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</si>
  <si>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</si>
  <si>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</si>
  <si>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</si>
  <si>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</si>
  <si>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</si>
  <si>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</si>
  <si>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</si>
  <si>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</si>
  <si>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</si>
  <si>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</si>
  <si>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</si>
  <si>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</si>
  <si>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</si>
  <si>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</si>
  <si>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</si>
  <si>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</si>
  <si>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</si>
  <si>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</si>
  <si>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</si>
  <si>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</si>
  <si>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</si>
  <si>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</si>
  <si>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</si>
  <si>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</si>
  <si>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</si>
  <si>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</si>
  <si>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</si>
  <si>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</si>
  <si>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</si>
  <si>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</si>
  <si>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</si>
  <si>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</si>
  <si>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</si>
  <si>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</si>
  <si>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</si>
  <si>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</si>
  <si>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</si>
  <si>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</si>
  <si>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</si>
  <si>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</si>
  <si>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</si>
  <si>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</si>
  <si>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</si>
  <si>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</si>
  <si>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</si>
  <si>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</si>
  <si>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</si>
  <si>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</si>
  <si>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</si>
  <si>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</si>
  <si>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</si>
  <si>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</si>
  <si>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</si>
  <si>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</si>
  <si>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</si>
  <si>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</si>
  <si>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</si>
  <si>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</si>
  <si>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</si>
  <si>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</si>
  <si>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</si>
  <si>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</si>
  <si>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</si>
  <si>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</si>
  <si>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</si>
  <si>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</si>
  <si>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</si>
  <si>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</si>
  <si>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</si>
  <si>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</si>
  <si>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</si>
  <si>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</si>
  <si>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</si>
  <si>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</si>
  <si>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</si>
  <si>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</si>
  <si>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</si>
  <si>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</si>
  <si>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</si>
  <si>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</si>
  <si>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</si>
  <si>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</si>
  <si>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</si>
  <si>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</si>
  <si>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</si>
  <si>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</si>
  <si>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</si>
  <si>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</si>
  <si>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</si>
  <si>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</si>
  <si>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</si>
  <si>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</si>
  <si>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</si>
  <si>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</si>
  <si>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</si>
  <si>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</si>
  <si>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</si>
  <si>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</si>
  <si>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</si>
  <si>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</si>
  <si>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</si>
  <si>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</si>
  <si>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</si>
  <si>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</si>
  <si>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</si>
  <si>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</si>
  <si>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</si>
  <si>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</si>
  <si>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</si>
  <si>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</si>
  <si>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</si>
  <si>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</si>
  <si>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</si>
  <si>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</si>
  <si>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</si>
  <si>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</si>
  <si>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</si>
  <si>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</si>
  <si>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</si>
  <si>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</si>
  <si>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</si>
  <si>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</si>
  <si>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</si>
  <si>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</si>
  <si>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</si>
  <si>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</si>
  <si>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</si>
  <si>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</si>
  <si>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</si>
  <si>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</si>
  <si>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</si>
  <si>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</si>
  <si>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</si>
  <si>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</si>
  <si>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</si>
  <si>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</si>
  <si>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</si>
  <si>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</si>
  <si>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</si>
  <si>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</si>
  <si>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</si>
  <si>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</si>
  <si>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</si>
  <si>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</si>
  <si>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</si>
  <si>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</si>
  <si>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</si>
  <si>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</si>
  <si>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</si>
  <si>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</si>
  <si>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</si>
  <si>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</si>
  <si>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</si>
  <si>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</si>
  <si>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</si>
  <si>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</si>
  <si>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</si>
  <si>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</si>
  <si>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</si>
  <si>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</si>
  <si>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</si>
  <si>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</si>
  <si>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</si>
  <si>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</si>
  <si>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</si>
  <si>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</si>
  <si>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</si>
  <si>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</si>
  <si>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</si>
  <si>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</si>
  <si>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</si>
  <si>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</si>
  <si>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</si>
  <si>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</si>
  <si>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</si>
  <si>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</si>
  <si>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</si>
  <si>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</si>
  <si>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</si>
  <si>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</si>
  <si>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</si>
  <si>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</si>
  <si>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</si>
  <si>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</si>
  <si>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</si>
  <si>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</si>
  <si>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</si>
  <si>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</si>
  <si>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</si>
  <si>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</si>
  <si>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</si>
  <si>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</si>
  <si>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</si>
  <si>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</si>
  <si>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</si>
  <si>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</si>
  <si>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</si>
  <si>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</si>
  <si>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</si>
  <si>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</si>
  <si>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</si>
  <si>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</si>
  <si>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</si>
  <si>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</si>
  <si>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</si>
  <si>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</si>
  <si>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</si>
  <si>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</si>
  <si>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</si>
  <si>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</si>
  <si>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</si>
  <si>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</si>
  <si>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</si>
  <si>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</si>
  <si>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</si>
  <si>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</si>
  <si>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</si>
  <si>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</si>
  <si>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</si>
  <si>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</si>
  <si>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</si>
  <si>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</si>
  <si>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</si>
  <si>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</si>
  <si>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</si>
  <si>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</si>
  <si>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</si>
  <si>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</si>
  <si>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</si>
  <si>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</si>
  <si>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</si>
  <si>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</si>
  <si>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</si>
  <si>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</si>
  <si>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</si>
  <si>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</si>
  <si>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</si>
  <si>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</si>
  <si>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</si>
  <si>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</si>
  <si>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</si>
  <si>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</si>
  <si>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</si>
  <si>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</si>
  <si>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</si>
  <si>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</si>
  <si>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</si>
  <si>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</si>
  <si>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</si>
  <si>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</si>
  <si>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</si>
  <si>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</si>
  <si>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</si>
  <si>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</si>
  <si>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</si>
  <si>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</si>
  <si>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</si>
  <si>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</si>
  <si>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</si>
  <si>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</si>
  <si>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</si>
  <si>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</si>
  <si>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</si>
  <si>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</si>
  <si>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</si>
  <si>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</si>
  <si>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</si>
  <si>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</si>
  <si>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</si>
  <si>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</si>
  <si>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</si>
  <si>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</si>
  <si>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</si>
  <si>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</si>
  <si>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</si>
  <si>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</si>
  <si>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</si>
  <si>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</si>
  <si>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</si>
  <si>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</si>
  <si>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</si>
  <si>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</si>
  <si>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</si>
  <si>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</si>
  <si>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</si>
  <si>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</si>
  <si>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</si>
  <si>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</si>
  <si>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</si>
  <si>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</si>
  <si>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</si>
  <si>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</si>
  <si>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</si>
  <si>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</si>
  <si>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</si>
  <si>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</si>
  <si>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</si>
  <si>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</si>
  <si>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</si>
  <si>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</si>
  <si>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</si>
  <si>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</si>
  <si>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</si>
  <si>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</si>
  <si>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</si>
  <si>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</si>
  <si>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</si>
  <si>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</si>
  <si>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</si>
  <si>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</si>
  <si>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</si>
  <si>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</si>
  <si>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</si>
  <si>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</si>
  <si>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</si>
  <si>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</si>
  <si>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</si>
  <si>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</si>
  <si>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</si>
  <si>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</si>
  <si>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</si>
  <si>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</si>
  <si>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</si>
  <si>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</si>
  <si>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</si>
  <si>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</si>
  <si>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</si>
  <si>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</si>
  <si>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</si>
  <si>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</si>
  <si>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</si>
  <si>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</si>
  <si>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</si>
  <si>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</si>
  <si>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</si>
  <si>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</si>
  <si>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</si>
  <si>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</si>
  <si>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</si>
  <si>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</si>
  <si>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</si>
  <si>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</si>
  <si>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</si>
  <si>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</si>
  <si>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</si>
  <si>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</si>
  <si>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</si>
  <si>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</si>
  <si>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</si>
  <si>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</si>
  <si>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</si>
  <si>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</si>
  <si>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</si>
  <si>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</si>
  <si>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</si>
  <si>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</si>
  <si>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</si>
  <si>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</si>
  <si>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</si>
  <si>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</si>
  <si>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</si>
  <si>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</si>
  <si>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</si>
  <si>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</si>
  <si>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</si>
  <si>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</si>
  <si>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</si>
  <si>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</si>
  <si>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</si>
  <si>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</si>
  <si>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</si>
  <si>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</si>
  <si>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</si>
  <si>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</si>
  <si>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</si>
  <si>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</si>
  <si>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</si>
  <si>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</si>
  <si>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</si>
  <si>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</si>
  <si>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</si>
  <si>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</si>
  <si>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</si>
  <si>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</si>
  <si>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</si>
  <si>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</si>
  <si>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</si>
  <si>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</si>
  <si>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</si>
  <si>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</si>
  <si>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</si>
  <si>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</si>
  <si>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</si>
  <si>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</si>
  <si>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</si>
  <si>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</si>
  <si>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</si>
  <si>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</si>
  <si>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</si>
  <si>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</si>
  <si>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</si>
  <si>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</si>
  <si>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</si>
  <si>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</si>
  <si>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</si>
  <si>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</si>
  <si>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</si>
  <si>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</si>
  <si>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</si>
  <si>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</si>
  <si>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</si>
  <si>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</si>
  <si>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</si>
  <si>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</si>
  <si>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</si>
  <si>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</si>
  <si>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</si>
  <si>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</si>
  <si>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</si>
  <si>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</si>
  <si>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</si>
  <si>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</si>
  <si>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</si>
  <si>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</si>
  <si>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</si>
  <si>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</si>
  <si>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</si>
  <si>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</si>
  <si>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</si>
  <si>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</si>
  <si>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</si>
  <si>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</si>
  <si>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</si>
  <si>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</si>
  <si>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</si>
  <si>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</si>
  <si>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</si>
  <si>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</si>
  <si>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</si>
  <si>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</si>
  <si>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</si>
  <si>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</si>
  <si>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</si>
  <si>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</si>
  <si>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</si>
  <si>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</si>
  <si>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</si>
  <si>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</si>
  <si>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</si>
  <si>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</si>
  <si>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</si>
  <si>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</si>
  <si>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</si>
  <si>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</si>
  <si>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</si>
  <si>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</si>
  <si>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</si>
  <si>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</si>
  <si>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</si>
  <si>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</si>
  <si>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</si>
  <si>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</si>
  <si>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</si>
  <si>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</si>
  <si>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</si>
  <si>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</si>
  <si>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</si>
  <si>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</si>
  <si>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</si>
  <si>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</si>
  <si>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</si>
  <si>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</si>
  <si>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</si>
  <si>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</si>
  <si>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</si>
  <si>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</si>
  <si>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</si>
  <si>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</si>
  <si>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</si>
  <si>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</si>
  <si>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</si>
  <si>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</si>
  <si>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</si>
  <si>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</si>
  <si>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</si>
  <si>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</si>
  <si>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</si>
  <si>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</si>
  <si>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</si>
  <si>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</si>
  <si>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</si>
  <si>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</si>
  <si>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</si>
  <si>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</si>
  <si>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</si>
  <si>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</si>
  <si>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</si>
  <si>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</si>
  <si>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</si>
  <si>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</si>
  <si>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</si>
  <si>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</si>
  <si>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</si>
  <si>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</si>
  <si>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</si>
  <si>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</si>
  <si>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</si>
  <si>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</si>
  <si>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</si>
  <si>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</si>
  <si>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</si>
  <si>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</si>
  <si>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</si>
  <si>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</si>
  <si>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</si>
  <si>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</si>
  <si>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</si>
  <si>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</si>
  <si>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</si>
  <si>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</si>
  <si>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</si>
  <si>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</si>
  <si>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</si>
  <si>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</si>
  <si>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</si>
  <si>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</si>
  <si>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</si>
  <si>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</si>
  <si>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</si>
  <si>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</si>
  <si>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</si>
  <si>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</si>
  <si>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</si>
  <si>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</si>
  <si>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</si>
  <si>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</si>
  <si>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</si>
  <si>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</si>
  <si>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</si>
  <si>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</si>
  <si>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</si>
  <si>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</si>
  <si>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</si>
  <si>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</si>
  <si>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</si>
  <si>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</si>
  <si>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</si>
  <si>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</si>
  <si>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</si>
  <si>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</si>
  <si>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</si>
  <si>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</si>
  <si>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</si>
  <si>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</si>
  <si>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</si>
  <si>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</si>
  <si>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</si>
  <si>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</si>
  <si>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</si>
  <si>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</si>
  <si>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</si>
  <si>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</si>
  <si>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</si>
  <si>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</si>
  <si>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</si>
  <si>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</si>
  <si>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</si>
  <si>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</si>
  <si>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</si>
  <si>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</si>
  <si>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</si>
  <si>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</si>
  <si>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</si>
  <si>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</si>
  <si>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</si>
  <si>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</si>
  <si>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</si>
  <si>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</si>
  <si>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</si>
  <si>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</si>
  <si>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</si>
  <si>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</si>
  <si>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</si>
  <si>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</si>
  <si>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</si>
  <si>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</si>
  <si>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</si>
  <si>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</si>
  <si>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</si>
  <si>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</si>
  <si>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</si>
  <si>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</si>
  <si>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</si>
  <si>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</si>
  <si>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</si>
  <si>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</si>
  <si>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</si>
  <si>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</si>
  <si>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</si>
  <si>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</si>
  <si>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</si>
  <si>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</si>
  <si>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</si>
  <si>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</si>
  <si>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</si>
  <si>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</si>
  <si>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</si>
  <si>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</si>
  <si>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</si>
  <si>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</si>
  <si>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</si>
  <si>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</si>
  <si>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</si>
  <si>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</si>
  <si>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</si>
  <si>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</si>
  <si>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</si>
  <si>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</si>
  <si>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</si>
  <si>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</si>
  <si>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</si>
  <si>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</si>
  <si>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</si>
  <si>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</si>
  <si>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</si>
  <si>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</si>
  <si>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</si>
  <si>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</si>
  <si>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</si>
  <si>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</si>
  <si>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</si>
  <si>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</si>
  <si>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</si>
  <si>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</si>
  <si>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</si>
  <si>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</si>
  <si>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</si>
  <si>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</si>
  <si>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</si>
  <si>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</si>
  <si>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</si>
  <si>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</si>
  <si>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</si>
  <si>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</si>
  <si>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</si>
  <si>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</si>
  <si>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</si>
  <si>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</si>
  <si>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</si>
  <si>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</si>
  <si>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</si>
  <si>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</si>
  <si>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</si>
  <si>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</si>
  <si>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</si>
  <si>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</si>
  <si>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</si>
  <si>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</si>
  <si>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</si>
  <si>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</si>
  <si>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</si>
  <si>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</si>
  <si>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</si>
  <si>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</si>
  <si>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</si>
  <si>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</si>
  <si>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</si>
  <si>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</si>
  <si>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</si>
  <si>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</si>
  <si>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</si>
  <si>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</si>
  <si>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</si>
  <si>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</si>
  <si>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</si>
  <si>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</si>
  <si>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</si>
  <si>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</si>
  <si>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</si>
  <si>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</si>
  <si>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</si>
  <si>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</si>
  <si>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</si>
  <si>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</si>
  <si>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</si>
  <si>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</si>
  <si>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</si>
  <si>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</si>
  <si>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</si>
  <si>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</si>
  <si>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</si>
  <si>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</si>
  <si>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</si>
  <si>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</si>
  <si>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</si>
  <si>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</si>
  <si>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</si>
  <si>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</si>
  <si>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</si>
  <si>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</si>
  <si>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</si>
  <si>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</si>
  <si>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</si>
  <si>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</si>
  <si>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</si>
  <si>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</si>
  <si>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</si>
  <si>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</si>
  <si>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</si>
  <si>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</si>
  <si>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</si>
  <si>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</si>
  <si>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</si>
  <si>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</si>
  <si>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</si>
  <si>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</si>
  <si>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</si>
  <si>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</si>
  <si>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</si>
  <si>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</si>
  <si>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</si>
  <si>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</si>
  <si>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</si>
  <si>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</si>
  <si>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</si>
  <si>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</si>
  <si>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</si>
  <si>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</si>
  <si>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</si>
  <si>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</si>
  <si>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</si>
  <si>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</si>
  <si>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</si>
  <si>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</si>
  <si>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</si>
  <si>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</si>
  <si>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</si>
  <si>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</si>
  <si>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</si>
  <si>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</si>
  <si>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</si>
  <si>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</si>
  <si>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</si>
  <si>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</si>
  <si>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</si>
  <si>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</si>
  <si>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</si>
  <si>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</si>
  <si>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</si>
  <si>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</si>
  <si>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</si>
  <si>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</si>
  <si>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</si>
  <si>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</si>
  <si>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</si>
  <si>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</si>
  <si>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</si>
  <si>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</si>
  <si>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</si>
  <si>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</si>
  <si>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</si>
  <si>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</si>
  <si>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</si>
  <si>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</si>
  <si>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</si>
  <si>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</si>
  <si>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</si>
  <si>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</si>
  <si>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</si>
  <si>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</si>
  <si>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</si>
  <si>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</si>
  <si>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</si>
  <si>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</si>
  <si>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</si>
  <si>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</si>
  <si>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</si>
  <si>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</si>
  <si>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</si>
  <si>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</si>
  <si>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</si>
  <si>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</si>
  <si>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</si>
  <si>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</si>
  <si>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</si>
  <si>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</si>
  <si>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</si>
  <si>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</si>
  <si>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</si>
  <si>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</si>
  <si>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</si>
  <si>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</si>
  <si>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</si>
  <si>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</si>
  <si>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</si>
  <si>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</si>
  <si>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</si>
  <si>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</si>
  <si>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</si>
  <si>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</si>
  <si>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</si>
  <si>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</si>
  <si>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</si>
  <si>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</si>
  <si>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</si>
  <si>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</si>
  <si>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</si>
  <si>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</si>
  <si>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</si>
  <si>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</si>
  <si>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</si>
  <si>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</si>
  <si>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</si>
  <si>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</si>
  <si>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</si>
  <si>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</si>
  <si>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</si>
  <si>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</si>
  <si>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</si>
  <si>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</si>
  <si>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</si>
  <si>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</si>
  <si>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</si>
  <si>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</si>
  <si>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</si>
  <si>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</si>
  <si>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</si>
  <si>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</si>
  <si>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</si>
  <si>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</si>
  <si>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</si>
  <si>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</si>
  <si>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</si>
  <si>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</si>
  <si>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</si>
  <si>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</si>
  <si>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</si>
  <si>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</si>
  <si>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</si>
  <si>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</si>
  <si>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</si>
  <si>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</si>
  <si>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</si>
  <si>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</si>
  <si>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</si>
  <si>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</si>
  <si>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</si>
  <si>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</si>
  <si>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</si>
  <si>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</si>
  <si>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</si>
  <si>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</si>
  <si>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</si>
  <si>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</si>
  <si>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</si>
  <si>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</si>
  <si>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</si>
  <si>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</si>
  <si>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</si>
  <si>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</si>
  <si>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</si>
  <si>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</si>
  <si>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</si>
  <si>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</si>
  <si>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</si>
  <si>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</si>
  <si>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</si>
  <si>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</si>
  <si>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</si>
  <si>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</si>
  <si>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</si>
  <si>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</si>
  <si>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</si>
  <si>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</si>
  <si>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</si>
  <si>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</si>
  <si>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</si>
  <si>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</si>
  <si>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</si>
  <si>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</si>
  <si>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</si>
  <si>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</si>
  <si>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</si>
  <si>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</si>
  <si>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</si>
  <si>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</si>
  <si>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</si>
  <si>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</si>
  <si>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</si>
  <si>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</si>
  <si>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</si>
  <si>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</si>
  <si>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</si>
  <si>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</si>
  <si>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</si>
  <si>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</si>
  <si>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</si>
  <si>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</si>
  <si>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</si>
  <si>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</si>
  <si>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</si>
  <si>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</si>
  <si>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</si>
  <si>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</si>
  <si>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</si>
  <si>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</si>
  <si>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</si>
  <si>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</si>
  <si>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</si>
  <si>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</si>
  <si>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7438022723</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</si>
  <si>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</si>
  <si>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</si>
  <si>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</si>
  <si>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</si>
  <si>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</si>
  <si>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</si>
  <si>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</si>
  <si>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</si>
  <si>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</si>
  <si>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</si>
  <si>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</si>
  <si>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</si>
  <si>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</si>
  <si>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</si>
  <si>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</si>
  <si>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</si>
  <si>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</si>
  <si>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</si>
  <si>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</si>
  <si>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</si>
  <si>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</si>
  <si>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</si>
  <si>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</si>
  <si>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</si>
  <si>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</si>
  <si>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</si>
  <si>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</si>
  <si>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</si>
  <si>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</si>
  <si>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</si>
  <si>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</si>
  <si>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</si>
  <si>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</si>
  <si>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</si>
  <si>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</si>
  <si>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</si>
  <si>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</si>
  <si>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</si>
  <si>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</si>
  <si>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</si>
  <si>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</si>
  <si>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</si>
  <si>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</si>
  <si>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</si>
  <si>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</si>
  <si>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</si>
  <si>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</si>
  <si>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</si>
  <si>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</si>
  <si>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</si>
  <si>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</si>
  <si>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</si>
  <si>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</si>
  <si>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</si>
  <si>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</si>
  <si>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</si>
  <si>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</si>
  <si>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</si>
  <si>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</si>
  <si>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</si>
  <si>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</si>
  <si>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</si>
  <si>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</si>
  <si>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</si>
  <si>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</si>
  <si>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</si>
  <si>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</si>
  <si>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</si>
  <si>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</si>
  <si>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</si>
  <si>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</si>
  <si>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</si>
  <si>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</si>
  <si>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</si>
  <si>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</si>
  <si>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</si>
  <si>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</si>
  <si>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</si>
  <si>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</si>
  <si>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</si>
  <si>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</si>
  <si>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</si>
  <si>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</si>
  <si>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</si>
  <si>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</si>
  <si>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</si>
  <si>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</si>
  <si>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</si>
  <si>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</si>
  <si>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</si>
  <si>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</si>
  <si>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</si>
  <si>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</si>
  <si>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</si>
  <si>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</si>
  <si>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</si>
  <si>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</si>
  <si>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</si>
  <si>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</si>
  <si>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</si>
  <si>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</si>
  <si>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</si>
  <si>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</si>
  <si>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</si>
  <si>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</si>
  <si>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</si>
  <si>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</si>
  <si>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</si>
  <si>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</si>
  <si>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</si>
  <si>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</si>
  <si>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</si>
  <si>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</si>
  <si>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</si>
  <si>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</si>
  <si>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</si>
  <si>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</si>
  <si>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</si>
  <si>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</si>
  <si>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</si>
  <si>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</si>
  <si>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</si>
  <si>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</si>
  <si>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</si>
  <si>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</si>
  <si>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</si>
  <si>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</si>
  <si>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</si>
  <si>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</si>
  <si>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</si>
  <si>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</si>
  <si>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</si>
  <si>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</si>
  <si>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</si>
  <si>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</si>
  <si>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</si>
  <si>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</si>
  <si>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</si>
  <si>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</si>
  <si>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</si>
  <si>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</si>
  <si>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</si>
  <si>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</si>
  <si>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</si>
  <si>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</si>
  <si>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</si>
  <si>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</si>
  <si>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</si>
  <si>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</si>
  <si>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</si>
  <si>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</si>
  <si>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</si>
  <si>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</si>
  <si>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</si>
  <si>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</si>
  <si>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</si>
  <si>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</si>
  <si>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</si>
  <si>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</si>
  <si>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</si>
  <si>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</si>
  <si>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</si>
  <si>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</si>
  <si>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</si>
  <si>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</si>
  <si>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</si>
  <si>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</si>
  <si>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</si>
  <si>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</si>
  <si>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</si>
  <si>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</si>
  <si>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</si>
  <si>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</si>
  <si>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</si>
  <si>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</si>
  <si>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</si>
  <si>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</si>
  <si>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</si>
  <si>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</si>
  <si>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</si>
  <si>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</si>
  <si>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</si>
  <si>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</si>
  <si>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</si>
  <si>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</si>
  <si>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</si>
  <si>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</si>
  <si>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</si>
  <si>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</si>
  <si>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</si>
  <si>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</si>
  <si>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</si>
  <si>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</si>
  <si>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</si>
  <si>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</si>
  <si>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</si>
  <si>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</si>
  <si>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</si>
  <si>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</si>
  <si>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</si>
  <si>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</si>
  <si>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</si>
  <si>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</si>
  <si>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</si>
  <si>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</si>
  <si>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</si>
  <si>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</si>
  <si>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</si>
  <si>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</si>
  <si>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</si>
  <si>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</si>
  <si>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</si>
  <si>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</si>
  <si>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</si>
  <si>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</si>
  <si>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</si>
  <si>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</si>
  <si>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</si>
  <si>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</si>
  <si>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</si>
  <si>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</si>
  <si>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</si>
  <si>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</si>
  <si>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</si>
  <si>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</si>
  <si>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</si>
  <si>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</si>
  <si>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</si>
  <si>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</si>
  <si>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</si>
  <si>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</si>
  <si>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</si>
  <si>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</si>
  <si>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</si>
  <si>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</si>
  <si>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</si>
  <si>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</si>
  <si>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</si>
  <si>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</si>
  <si>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</si>
  <si>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</si>
  <si>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</si>
  <si>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</si>
  <si>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</si>
  <si>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</si>
  <si>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</si>
  <si>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</si>
  <si>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</si>
  <si>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</si>
  <si>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</si>
  <si>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</si>
  <si>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</si>
  <si>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</si>
  <si>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</si>
  <si>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</si>
  <si>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</si>
  <si>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</si>
  <si>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</si>
  <si>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</si>
  <si>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</si>
  <si>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</si>
  <si>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</si>
  <si>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</si>
  <si>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</si>
  <si>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</si>
  <si>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</si>
  <si>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</si>
  <si>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</si>
  <si>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</si>
  <si>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</si>
  <si>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</si>
  <si>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</si>
  <si>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</si>
  <si>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</si>
  <si>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</si>
  <si>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</si>
  <si>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</si>
  <si>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</si>
  <si>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</si>
  <si>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</si>
  <si>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</si>
  <si>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</si>
  <si>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</si>
  <si>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</si>
  <si>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</si>
  <si>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</si>
  <si>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</si>
  <si>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</si>
  <si>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</si>
  <si>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</si>
  <si>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</si>
  <si>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</si>
  <si>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</si>
  <si>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</si>
  <si>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</si>
  <si>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</si>
  <si>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</si>
  <si>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</si>
  <si>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</si>
  <si>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</si>
  <si>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</si>
  <si>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</si>
  <si>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</si>
  <si>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</si>
  <si>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</si>
  <si>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</si>
  <si>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</si>
  <si>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</si>
  <si>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</si>
  <si>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</si>
  <si>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</si>
  <si>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</si>
  <si>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</si>
  <si>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</si>
  <si>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</si>
  <si>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</si>
  <si>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</si>
  <si>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</si>
  <si>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</si>
  <si>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</si>
  <si>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</si>
  <si>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</si>
  <si>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</si>
  <si>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</si>
  <si>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</si>
  <si>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</si>
  <si>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</si>
  <si>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</si>
  <si>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</si>
  <si>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</si>
  <si>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</si>
  <si>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</si>
  <si>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</si>
  <si>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</si>
  <si>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</si>
  <si>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</si>
  <si>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</si>
  <si>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</si>
  <si>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</si>
  <si>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</si>
  <si>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</si>
  <si>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</si>
  <si>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</si>
  <si>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</si>
  <si>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</si>
  <si>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</si>
  <si>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</si>
  <si>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</si>
  <si>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</si>
  <si>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</si>
  <si>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</si>
  <si>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</si>
  <si>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</si>
  <si>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</si>
  <si>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</si>
  <si>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</si>
  <si>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</si>
  <si>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</si>
  <si>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</si>
  <si>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</si>
  <si>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</si>
  <si>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</si>
  <si>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</si>
  <si>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</si>
  <si>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</si>
  <si>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</si>
  <si>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</si>
  <si>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</si>
  <si>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</si>
  <si>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</si>
  <si>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</si>
  <si>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</si>
  <si>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</si>
  <si>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</si>
  <si>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</si>
  <si>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</si>
  <si>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</si>
  <si>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</si>
  <si>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</si>
  <si>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</si>
  <si>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</si>
  <si>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</si>
  <si>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</si>
  <si>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</si>
  <si>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</si>
  <si>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</si>
  <si>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</si>
  <si>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</si>
  <si>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</si>
  <si>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</si>
  <si>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</si>
  <si>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</si>
  <si>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</si>
  <si>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</si>
  <si>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</si>
  <si>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</si>
  <si>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</si>
  <si>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</si>
  <si>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</si>
  <si>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</si>
  <si>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</si>
  <si>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</si>
  <si>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</si>
  <si>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</si>
  <si>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</si>
  <si>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</si>
  <si>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</si>
  <si>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</si>
  <si>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</si>
  <si>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</si>
  <si>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</si>
  <si>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</si>
  <si>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</si>
  <si>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</si>
  <si>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</si>
  <si>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</si>
  <si>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</si>
  <si>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</si>
  <si>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</si>
  <si>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</si>
  <si>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</si>
  <si>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</si>
  <si>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</si>
  <si>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</si>
  <si>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</si>
  <si>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</si>
  <si>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</si>
  <si>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</si>
  <si>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</si>
  <si>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</si>
  <si>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</si>
  <si>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</si>
  <si>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</si>
  <si>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</si>
  <si>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</si>
  <si>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</si>
  <si>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</si>
  <si>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</si>
  <si>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</si>
  <si>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</si>
  <si>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</si>
  <si>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</si>
  <si>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</si>
  <si>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</si>
  <si>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</si>
  <si>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</si>
  <si>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</si>
  <si>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</si>
  <si>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</si>
  <si>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</si>
  <si>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</si>
  <si>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</si>
  <si>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</si>
  <si>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</si>
  <si>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</si>
  <si>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</si>
  <si>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</si>
  <si>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</si>
  <si>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</si>
  <si>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</si>
  <si>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</si>
  <si>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</si>
  <si>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</si>
  <si>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</si>
  <si>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</si>
  <si>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</si>
  <si>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</si>
  <si>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</si>
  <si>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</si>
  <si>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</si>
  <si>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</si>
  <si>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</si>
  <si>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</si>
  <si>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</si>
  <si>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</si>
  <si>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</si>
  <si>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</si>
  <si>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</si>
  <si>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</si>
  <si>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</si>
  <si>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</si>
  <si>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</si>
  <si>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</si>
  <si>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</si>
  <si>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</si>
  <si>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</si>
  <si>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</si>
  <si>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</si>
  <si>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</si>
  <si>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</si>
  <si>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</si>
  <si>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</si>
  <si>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</si>
  <si>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</si>
  <si>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</si>
  <si>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</si>
  <si>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</si>
  <si>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</si>
  <si>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</si>
  <si>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</si>
  <si>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</si>
  <si>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</si>
  <si>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</si>
  <si>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</si>
  <si>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</si>
  <si>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</si>
  <si>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</si>
  <si>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</si>
  <si>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</si>
  <si>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</si>
  <si>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</si>
  <si>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</si>
  <si>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</si>
  <si>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</si>
  <si>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</si>
  <si>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</si>
  <si>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</si>
  <si>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</si>
  <si>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</si>
  <si>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</si>
  <si>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</si>
  <si>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</si>
  <si>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</si>
  <si>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</si>
  <si>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</si>
  <si>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</si>
  <si>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</si>
  <si>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</si>
  <si>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</si>
  <si>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</si>
  <si>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</si>
  <si>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</si>
  <si>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</si>
  <si>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</si>
  <si>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</si>
  <si>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</si>
  <si>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</si>
  <si>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</si>
  <si>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</si>
  <si>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</si>
  <si>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</si>
  <si>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</si>
  <si>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</si>
  <si>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</si>
  <si>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</si>
  <si>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</si>
  <si>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</si>
  <si>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</si>
  <si>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</si>
  <si>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</si>
  <si>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</si>
  <si>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</si>
  <si>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</si>
  <si>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</si>
  <si>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</si>
  <si>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</si>
  <si>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</si>
  <si>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</si>
  <si>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</si>
  <si>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</si>
  <si>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</si>
  <si>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</si>
  <si>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</si>
  <si>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</si>
  <si>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</si>
  <si>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</si>
  <si>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</si>
  <si>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</si>
  <si>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</si>
  <si>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</si>
  <si>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</si>
  <si>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</si>
  <si>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</si>
  <si>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</si>
  <si>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</si>
  <si>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</si>
  <si>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</si>
  <si>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</si>
  <si>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</si>
  <si>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</si>
  <si>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</si>
  <si>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</si>
  <si>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</si>
  <si>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</si>
  <si>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</si>
  <si>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</si>
  <si>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</si>
  <si>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</si>
  <si>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</si>
  <si>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</si>
  <si>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</si>
  <si>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</si>
  <si>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</si>
  <si>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</si>
  <si>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</si>
  <si>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</si>
  <si>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</si>
  <si>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</si>
  <si>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</si>
  <si>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</si>
  <si>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</si>
  <si>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</si>
  <si>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</si>
  <si>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</si>
  <si>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</si>
  <si>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</si>
  <si>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</si>
  <si>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</si>
  <si>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</si>
  <si>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</si>
  <si>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</si>
  <si>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</si>
  <si>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</si>
  <si>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</si>
  <si>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</si>
  <si>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</si>
  <si>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</si>
  <si>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</si>
  <si>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</si>
  <si>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</si>
  <si>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</si>
  <si>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</si>
  <si>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</si>
  <si>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</si>
  <si>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</si>
  <si>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</si>
  <si>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</si>
  <si>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</si>
  <si>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</si>
  <si>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</si>
  <si>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</si>
  <si>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</si>
  <si>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</si>
  <si>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</si>
  <si>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</si>
  <si>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</si>
  <si>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</si>
  <si>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</si>
  <si>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</si>
  <si>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</si>
  <si>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</si>
  <si>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</si>
  <si>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</si>
  <si>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</si>
  <si>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</si>
  <si>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</si>
  <si>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</si>
  <si>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</si>
  <si>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</si>
  <si>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</si>
  <si>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</si>
  <si>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</si>
  <si>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</si>
  <si>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</si>
  <si>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</si>
  <si>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</si>
  <si>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</si>
  <si>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</si>
  <si>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</si>
  <si>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</si>
  <si>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</si>
  <si>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</si>
  <si>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</si>
  <si>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</si>
  <si>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</si>
  <si>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</si>
  <si>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</si>
  <si>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</si>
  <si>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</si>
  <si>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</si>
  <si>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</si>
  <si>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</si>
  <si>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</si>
  <si>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</si>
  <si>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</si>
  <si>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</si>
  <si>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</si>
  <si>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</si>
  <si>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</si>
  <si>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</si>
  <si>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</si>
  <si>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</si>
  <si>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</si>
  <si>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</si>
  <si>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</si>
  <si>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</si>
  <si>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</si>
  <si>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</si>
  <si>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</si>
  <si>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</si>
  <si>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</si>
  <si>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</si>
  <si>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</si>
  <si>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</si>
  <si>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</si>
  <si>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</si>
  <si>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</si>
  <si>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</si>
  <si>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</si>
  <si>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</si>
  <si>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</si>
  <si>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</si>
  <si>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</si>
  <si>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</si>
  <si>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</si>
  <si>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</si>
  <si>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</si>
  <si>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</si>
  <si>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</si>
  <si>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</si>
  <si>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</si>
  <si>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</si>
  <si>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</si>
  <si>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</si>
  <si>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</si>
  <si>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</si>
  <si>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</si>
  <si>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</si>
  <si>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</si>
  <si>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</si>
  <si>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</si>
  <si>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</si>
  <si>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</si>
  <si>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</si>
  <si>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</si>
  <si>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</si>
  <si>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</si>
  <si>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</si>
  <si>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</si>
  <si>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</si>
  <si>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</si>
  <si>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</si>
  <si>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</si>
  <si>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</si>
  <si>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</si>
  <si>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</si>
  <si>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</si>
  <si>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</si>
  <si>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</si>
  <si>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</si>
  <si>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</si>
  <si>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</si>
  <si>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</si>
  <si>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</si>
  <si>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</si>
  <si>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</si>
  <si>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</si>
  <si>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</si>
  <si>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</si>
  <si>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</si>
  <si>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</si>
  <si>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</si>
  <si>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</si>
  <si>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</si>
  <si>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26.04.2019</t>
  </si>
  <si>
    <t>3446</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</si>
  <si>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</si>
  <si>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</si>
  <si>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</si>
  <si>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</si>
  <si>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</si>
  <si>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О</t>
  </si>
  <si>
    <t>Город Челябинск, Город Челябинск (75701000);</t>
  </si>
  <si>
    <t>Тарифы на тепловую энергию, поставляемую АО "УСТЭК-Челябинск" потребителям зоны теплоснабжения 01 Челябинского городского округа</t>
  </si>
  <si>
    <t>Зона теплоснабжения № 01</t>
  </si>
  <si>
    <t>31.12.2020</t>
  </si>
  <si>
    <t>01.01.2021</t>
  </si>
  <si>
    <t>kharlovaeo@ustekchel.ru</t>
  </si>
  <si>
    <t>В строке 7 указаны расходы по льготному подключению (нагрузка до 0,1 Гкал/час)</t>
  </si>
  <si>
    <t>Проект инвестиционной программы АО "УСТЭК-Челябинск" на 2020-2022 гг.</t>
  </si>
  <si>
    <t>https://portal.eias.ru/Portal/DownloadPage.aspx?type=12&amp;guid=dc8088f5-dcd7-4889-a106-78a1543a6cd8</t>
  </si>
  <si>
    <t>https://portal.eias.ru/Portal/DownloadPage.aspx?type=12&amp;guid=78a92458-3ead-44de-b9ef-1d7ba9fbf036</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</si>
  <si>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</si>
  <si>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</si>
  <si>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</si>
  <si>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</si>
  <si>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</si>
  <si>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</si>
  <si>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</si>
  <si>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</si>
  <si>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</si>
  <si>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</si>
  <si>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</si>
  <si>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</si>
  <si>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</si>
  <si>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</si>
  <si>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</si>
  <si>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31311981</t>
  </si>
  <si>
    <t>МАУ "Управление Норкинского ЖКХ"</t>
  </si>
  <si>
    <t>7460042517</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</si>
  <si>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</si>
  <si>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</si>
  <si>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</si>
  <si>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</si>
  <si>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</si>
  <si>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</si>
  <si>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</si>
  <si>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</si>
  <si>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</si>
  <si>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</si>
  <si>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</si>
  <si>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</si>
  <si>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</si>
  <si>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</si>
  <si>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</si>
  <si>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</si>
  <si>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</si>
  <si>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</si>
  <si>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</si>
  <si>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</si>
  <si>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</si>
  <si>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</si>
  <si>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</si>
  <si>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</si>
  <si>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</si>
  <si>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</si>
  <si>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</si>
  <si>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</si>
  <si>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</si>
  <si>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МУП "На Торговой"</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</si>
  <si>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</si>
  <si>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</si>
  <si>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</si>
  <si>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</si>
  <si>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</si>
  <si>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</si>
  <si>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</si>
  <si>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</si>
  <si>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</si>
  <si>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</si>
  <si>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</si>
  <si>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</si>
  <si>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</si>
  <si>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</si>
  <si>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</si>
  <si>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</si>
  <si>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</si>
  <si>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</si>
  <si>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</si>
  <si>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</si>
  <si>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</si>
  <si>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</si>
  <si>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</si>
  <si>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</si>
  <si>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</si>
  <si>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</si>
  <si>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</si>
  <si>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</si>
  <si>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</si>
  <si>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</si>
  <si>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</si>
  <si>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</si>
  <si>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</si>
  <si>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</si>
  <si>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</si>
  <si>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</si>
  <si>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</si>
  <si>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</si>
  <si>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</si>
  <si>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</si>
  <si>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</si>
  <si>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</si>
  <si>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</si>
  <si>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</si>
  <si>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ООО "ВЕЛЛ-КОМ"</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</si>
  <si>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</si>
  <si>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</si>
  <si>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</si>
  <si>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</si>
  <si>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</si>
  <si>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</si>
  <si>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</si>
  <si>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</si>
  <si>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</si>
  <si>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</si>
  <si>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</si>
  <si>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</si>
  <si>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</si>
  <si>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</si>
  <si>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</si>
  <si>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</si>
  <si>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</si>
  <si>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</si>
  <si>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</si>
  <si>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</si>
  <si>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</si>
  <si>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</si>
  <si>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</si>
  <si>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</si>
  <si>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</si>
  <si>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</si>
  <si>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</si>
  <si>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</si>
  <si>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</si>
  <si>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</si>
  <si>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</si>
  <si>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</si>
  <si>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</si>
  <si>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</si>
  <si>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</si>
  <si>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</si>
  <si>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</si>
  <si>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</si>
  <si>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</si>
  <si>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</si>
  <si>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</si>
  <si>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</si>
  <si>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</si>
  <si>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</si>
  <si>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</si>
  <si>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</si>
  <si>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</si>
  <si>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</si>
  <si>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</si>
  <si>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</si>
  <si>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</si>
  <si>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</si>
  <si>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</si>
  <si>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</si>
  <si>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</si>
  <si>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</si>
  <si>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</si>
  <si>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</si>
  <si>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</si>
  <si>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</si>
  <si>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</si>
  <si>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</si>
  <si>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</si>
  <si>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</si>
  <si>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</si>
  <si>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</si>
  <si>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</si>
  <si>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</si>
  <si>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</si>
  <si>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</si>
  <si>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</si>
  <si>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</si>
  <si>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</si>
  <si>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</si>
  <si>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</si>
  <si>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</si>
  <si>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</si>
  <si>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</si>
  <si>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</si>
  <si>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</si>
  <si>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</si>
  <si>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</si>
  <si>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</si>
  <si>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</si>
  <si>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</si>
  <si>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</si>
  <si>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</si>
  <si>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</si>
  <si>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</si>
  <si>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</si>
  <si>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</si>
  <si>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</si>
  <si>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</si>
  <si>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</si>
  <si>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</si>
  <si>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</si>
  <si>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</si>
  <si>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</si>
  <si>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</si>
  <si>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</si>
  <si>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</si>
  <si>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</si>
  <si>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</si>
  <si>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</si>
  <si>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</si>
  <si>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</si>
  <si>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</si>
  <si>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</si>
  <si>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</si>
  <si>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</si>
  <si>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</si>
  <si>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</si>
  <si>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</si>
  <si>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</si>
  <si>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</si>
  <si>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</si>
  <si>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</si>
  <si>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</si>
  <si>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</si>
  <si>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</si>
  <si>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</si>
  <si>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</si>
  <si>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</si>
  <si>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</si>
  <si>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</si>
  <si>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</si>
  <si>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</si>
  <si>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</si>
  <si>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</si>
  <si>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</si>
  <si>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</si>
  <si>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</si>
  <si>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</si>
  <si>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</si>
  <si>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</si>
  <si>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</si>
  <si>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</si>
  <si>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</si>
  <si>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</si>
  <si>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</si>
  <si>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</si>
  <si>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</si>
  <si>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</si>
  <si>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</si>
  <si>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</si>
  <si>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</si>
  <si>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</si>
  <si>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</si>
  <si>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</si>
  <si>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</si>
  <si>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</si>
  <si>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</si>
  <si>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</si>
  <si>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</si>
  <si>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</si>
  <si>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</si>
  <si>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</si>
  <si>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</si>
  <si>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</si>
  <si>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</si>
  <si>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16:33:14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</si>
</sst>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4257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34</xdr:row>
      <xdr:rowOff>0</xdr:rowOff>
    </xdr:from>
    <xdr:ext cx="190500" cy="190500"/>
    <xdr:grpSp>
      <xdr:nvGrpSpPr>
        <xdr:cNvPr id="7" name="shCalendar" hidden="1"/>
        <xdr:cNvGrpSpPr>
          <a:grpSpLocks/>
        </xdr:cNvGrpSpPr>
      </xdr:nvGrpSpPr>
      <xdr:grpSpPr bwMode="auto">
        <a:xfrm>
          <a:off x="8010525" y="116395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8" t="s">
        <v>718</v>
      </c>
      <c r="M5" s="1308"/>
      <c r="N5" s="1308"/>
      <c r="O5" s="1308"/>
      <c r="P5" s="1308"/>
      <c r="Q5" s="1308"/>
      <c r="R5" s="1308"/>
      <c r="S5" s="1308"/>
      <c r="T5" s="1308"/>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c r="AC11" s="559"/>
    </row>
    <row r="12" spans="1:29">
      <c r="J12" s="499"/>
      <c r="K12" s="499"/>
      <c r="L12" s="494"/>
      <c r="M12" s="494"/>
      <c r="N12" s="472"/>
      <c r="O12" s="1286"/>
      <c r="P12" s="1286"/>
      <c r="Q12" s="1286"/>
      <c r="R12" s="1286"/>
      <c r="S12" s="1286"/>
      <c r="T12" s="1286"/>
      <c r="U12" s="1286"/>
    </row>
    <row r="13" spans="1:29">
      <c r="J13" s="499"/>
      <c r="K13" s="499"/>
      <c r="L13" s="1227" t="s">
        <v>445</v>
      </c>
      <c r="M13" s="1227"/>
      <c r="N13" s="1227"/>
      <c r="O13" s="1227"/>
      <c r="P13" s="1227"/>
      <c r="Q13" s="1227"/>
      <c r="R13" s="1227"/>
      <c r="S13" s="1227"/>
      <c r="T13" s="1227"/>
      <c r="U13" s="1227"/>
      <c r="V13" s="1227"/>
      <c r="W13" s="1227" t="s">
        <v>446</v>
      </c>
    </row>
    <row r="14" spans="1:29" ht="14.25" customHeight="1">
      <c r="J14" s="499"/>
      <c r="K14" s="499"/>
      <c r="L14" s="1292" t="s">
        <v>91</v>
      </c>
      <c r="M14" s="1292" t="s">
        <v>603</v>
      </c>
      <c r="N14" s="630"/>
      <c r="O14" s="1293" t="s">
        <v>605</v>
      </c>
      <c r="P14" s="1294"/>
      <c r="Q14" s="1294"/>
      <c r="R14" s="1294"/>
      <c r="S14" s="1294"/>
      <c r="T14" s="1295"/>
      <c r="U14" s="1303" t="s">
        <v>339</v>
      </c>
      <c r="V14" s="1289" t="s">
        <v>274</v>
      </c>
      <c r="W14" s="1227"/>
    </row>
    <row r="15" spans="1:29" ht="14.25" customHeight="1">
      <c r="J15" s="499"/>
      <c r="K15" s="499"/>
      <c r="L15" s="1292"/>
      <c r="M15" s="1292"/>
      <c r="N15" s="631"/>
      <c r="O15" s="1298" t="s">
        <v>579</v>
      </c>
      <c r="P15" s="1296" t="s">
        <v>270</v>
      </c>
      <c r="Q15" s="1297"/>
      <c r="R15" s="1300" t="s">
        <v>616</v>
      </c>
      <c r="S15" s="1301"/>
      <c r="T15" s="1302"/>
      <c r="U15" s="1304"/>
      <c r="V15" s="1290"/>
      <c r="W15" s="1227"/>
    </row>
    <row r="16" spans="1:29" ht="33.75" customHeight="1">
      <c r="J16" s="499"/>
      <c r="K16" s="499"/>
      <c r="L16" s="1292"/>
      <c r="M16" s="1292"/>
      <c r="N16" s="632"/>
      <c r="O16" s="1299"/>
      <c r="P16" s="505" t="s">
        <v>580</v>
      </c>
      <c r="Q16" s="505" t="s">
        <v>6</v>
      </c>
      <c r="R16" s="506" t="s">
        <v>273</v>
      </c>
      <c r="S16" s="1287" t="s">
        <v>272</v>
      </c>
      <c r="T16" s="1288"/>
      <c r="U16" s="1305"/>
      <c r="V16" s="1291"/>
      <c r="W16" s="122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9" ht="22.5">
      <c r="A18" s="1311">
        <v>1</v>
      </c>
      <c r="B18" s="813"/>
      <c r="C18" s="813"/>
      <c r="D18" s="813"/>
      <c r="E18" s="814"/>
      <c r="F18" s="815"/>
      <c r="G18" s="815"/>
      <c r="H18" s="815"/>
      <c r="I18" s="816"/>
      <c r="J18" s="811"/>
      <c r="K18" s="818"/>
      <c r="L18" s="562">
        <f>mergeValue(A18)</f>
        <v>1</v>
      </c>
      <c r="M18" s="610" t="s">
        <v>19</v>
      </c>
      <c r="N18" s="615"/>
      <c r="O18" s="1312"/>
      <c r="P18" s="1312"/>
      <c r="Q18" s="1312"/>
      <c r="R18" s="1312"/>
      <c r="S18" s="1312"/>
      <c r="T18" s="1312"/>
      <c r="U18" s="1312"/>
      <c r="V18" s="1312"/>
      <c r="W18" s="1129" t="s">
        <v>719</v>
      </c>
      <c r="Y18" s="558"/>
      <c r="Z18" s="558" t="str">
        <f t="shared" ref="Z18:Z31" si="0">IF(M18="","",M18 )</f>
        <v>Наименование тарифа</v>
      </c>
      <c r="AA18" s="558"/>
      <c r="AB18" s="558"/>
      <c r="AC18" s="558"/>
    </row>
    <row r="19" spans="1:29" ht="22.5">
      <c r="A19" s="1311"/>
      <c r="B19" s="1311">
        <v>1</v>
      </c>
      <c r="C19" s="813"/>
      <c r="D19" s="813"/>
      <c r="E19" s="815"/>
      <c r="F19" s="815"/>
      <c r="G19" s="815"/>
      <c r="H19" s="815"/>
      <c r="I19" s="810"/>
      <c r="J19" s="809"/>
      <c r="K19" s="812"/>
      <c r="L19" s="562" t="str">
        <f>mergeValue(A19) &amp;"."&amp; mergeValue(B19)</f>
        <v>1.1</v>
      </c>
      <c r="M19" s="516" t="s">
        <v>15</v>
      </c>
      <c r="N19" s="615"/>
      <c r="O19" s="1312"/>
      <c r="P19" s="1312"/>
      <c r="Q19" s="1312"/>
      <c r="R19" s="1312"/>
      <c r="S19" s="1312"/>
      <c r="T19" s="1312"/>
      <c r="U19" s="1312"/>
      <c r="V19" s="1312"/>
      <c r="W19" s="1129" t="s">
        <v>460</v>
      </c>
      <c r="Y19" s="558"/>
      <c r="Z19" s="558" t="str">
        <f t="shared" si="0"/>
        <v>Территория действия тарифа</v>
      </c>
      <c r="AA19" s="558"/>
      <c r="AB19" s="558"/>
      <c r="AC19" s="558"/>
    </row>
    <row r="20" spans="1:29" ht="22.5">
      <c r="A20" s="1311"/>
      <c r="B20" s="1311"/>
      <c r="C20" s="1311">
        <v>1</v>
      </c>
      <c r="D20" s="813"/>
      <c r="E20" s="815"/>
      <c r="F20" s="815"/>
      <c r="G20" s="815"/>
      <c r="H20" s="815"/>
      <c r="I20" s="817"/>
      <c r="J20" s="809"/>
      <c r="K20" s="812"/>
      <c r="L20" s="562" t="str">
        <f>mergeValue(A20) &amp;"."&amp; mergeValue(B20)&amp;"."&amp; mergeValue(C20)</f>
        <v>1.1.1</v>
      </c>
      <c r="M20" s="517" t="s">
        <v>7</v>
      </c>
      <c r="N20" s="615"/>
      <c r="O20" s="1312"/>
      <c r="P20" s="1312"/>
      <c r="Q20" s="1312"/>
      <c r="R20" s="1312"/>
      <c r="S20" s="1312"/>
      <c r="T20" s="1312"/>
      <c r="U20" s="1312"/>
      <c r="V20" s="1312"/>
      <c r="W20" s="1129" t="s">
        <v>601</v>
      </c>
      <c r="Y20" s="558"/>
      <c r="Z20" s="558" t="str">
        <f t="shared" si="0"/>
        <v xml:space="preserve">Наименование системы теплоснабжения </v>
      </c>
      <c r="AA20" s="558"/>
      <c r="AB20" s="558"/>
      <c r="AC20" s="558"/>
    </row>
    <row r="21" spans="1:29" ht="22.5">
      <c r="A21" s="1311"/>
      <c r="B21" s="1311"/>
      <c r="C21" s="1311"/>
      <c r="D21" s="1311">
        <v>1</v>
      </c>
      <c r="E21" s="815"/>
      <c r="F21" s="815"/>
      <c r="G21" s="815"/>
      <c r="H21" s="815"/>
      <c r="I21" s="817"/>
      <c r="J21" s="809"/>
      <c r="K21" s="812"/>
      <c r="L21" s="562" t="str">
        <f>mergeValue(A21) &amp;"."&amp; mergeValue(B21)&amp;"."&amp; mergeValue(C21)&amp;"."&amp; mergeValue(D21)</f>
        <v>1.1.1.1</v>
      </c>
      <c r="M21" s="518" t="s">
        <v>21</v>
      </c>
      <c r="N21" s="615"/>
      <c r="O21" s="1312"/>
      <c r="P21" s="1312"/>
      <c r="Q21" s="1312"/>
      <c r="R21" s="1312"/>
      <c r="S21" s="1312"/>
      <c r="T21" s="1312"/>
      <c r="U21" s="1312"/>
      <c r="V21" s="1312"/>
      <c r="W21" s="1129" t="s">
        <v>602</v>
      </c>
      <c r="Y21" s="558"/>
      <c r="Z21" s="558" t="str">
        <f t="shared" si="0"/>
        <v xml:space="preserve">Источник тепловой энергии  </v>
      </c>
      <c r="AA21" s="558"/>
      <c r="AB21" s="558"/>
      <c r="AC21" s="558"/>
    </row>
    <row r="22" spans="1:29" ht="78.75">
      <c r="A22" s="1311"/>
      <c r="B22" s="1311"/>
      <c r="C22" s="1311"/>
      <c r="D22" s="1311"/>
      <c r="E22" s="1311">
        <v>1</v>
      </c>
      <c r="F22" s="815"/>
      <c r="G22" s="815"/>
      <c r="H22" s="813">
        <v>1</v>
      </c>
      <c r="I22" s="1311">
        <v>1</v>
      </c>
      <c r="J22" s="815"/>
      <c r="K22" s="820"/>
      <c r="L22" s="562" t="str">
        <f>mergeValue(A22) &amp;"."&amp; mergeValue(B22)&amp;"."&amp; mergeValue(C22)&amp;"."&amp; mergeValue(D22)&amp;"."&amp; mergeValue(E22)</f>
        <v>1.1.1.1.1</v>
      </c>
      <c r="M22" s="524" t="s">
        <v>8</v>
      </c>
      <c r="N22" s="615"/>
      <c r="O22" s="1313"/>
      <c r="P22" s="1313"/>
      <c r="Q22" s="1313"/>
      <c r="R22" s="1313"/>
      <c r="S22" s="1313"/>
      <c r="T22" s="1313"/>
      <c r="U22" s="1313"/>
      <c r="V22" s="1313"/>
      <c r="W22" s="1129"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1"/>
      <c r="B23" s="1311"/>
      <c r="C23" s="1311"/>
      <c r="D23" s="1311"/>
      <c r="E23" s="1311"/>
      <c r="F23" s="1311">
        <v>1</v>
      </c>
      <c r="G23" s="813"/>
      <c r="H23" s="813"/>
      <c r="I23" s="1311"/>
      <c r="J23" s="1311">
        <v>1</v>
      </c>
      <c r="K23" s="821"/>
      <c r="L23" s="562" t="str">
        <f>mergeValue(A23) &amp;"."&amp; mergeValue(B23)&amp;"."&amp; mergeValue(C23)&amp;"."&amp; mergeValue(D23)&amp;"."&amp; mergeValue(E23)&amp;"."&amp; mergeValue(F23)</f>
        <v>1.1.1.1.1.1</v>
      </c>
      <c r="M23" s="525" t="s">
        <v>9</v>
      </c>
      <c r="N23" s="615"/>
      <c r="O23" s="1314"/>
      <c r="P23" s="1315"/>
      <c r="Q23" s="1315"/>
      <c r="R23" s="1315"/>
      <c r="S23" s="1315"/>
      <c r="T23" s="1315"/>
      <c r="U23" s="1315"/>
      <c r="V23" s="1316"/>
      <c r="W23" s="1129" t="s">
        <v>721</v>
      </c>
      <c r="Y23" s="558"/>
      <c r="Z23" s="558" t="str">
        <f t="shared" si="0"/>
        <v>Группа потребителей</v>
      </c>
      <c r="AA23" s="558"/>
      <c r="AB23" s="558"/>
      <c r="AC23" s="558"/>
    </row>
    <row r="24" spans="1:29" ht="122.1" customHeight="1">
      <c r="A24" s="1311"/>
      <c r="B24" s="1311"/>
      <c r="C24" s="1311"/>
      <c r="D24" s="1311"/>
      <c r="E24" s="1311"/>
      <c r="F24" s="1311"/>
      <c r="G24" s="813">
        <v>1</v>
      </c>
      <c r="H24" s="813"/>
      <c r="I24" s="1311"/>
      <c r="J24" s="1311"/>
      <c r="K24" s="821">
        <v>1</v>
      </c>
      <c r="L24" s="562" t="str">
        <f>mergeValue(A24) &amp;"."&amp; mergeValue(B24)&amp;"."&amp; mergeValue(C24)&amp;"."&amp; mergeValue(D24)&amp;"."&amp; mergeValue(E24)&amp;"."&amp; mergeValue(F24)&amp;"."&amp; mergeValue(G24)</f>
        <v>1.1.1.1.1.1.1</v>
      </c>
      <c r="M24" s="1088"/>
      <c r="N24" s="615"/>
      <c r="O24" s="532"/>
      <c r="P24" s="532"/>
      <c r="Q24" s="1040"/>
      <c r="R24" s="1306"/>
      <c r="S24" s="1307" t="s">
        <v>83</v>
      </c>
      <c r="T24" s="1306"/>
      <c r="U24" s="1307" t="s">
        <v>84</v>
      </c>
      <c r="V24" s="532"/>
      <c r="W24" s="1281" t="s">
        <v>722</v>
      </c>
      <c r="X24" s="554" t="str">
        <f>strCheckDate(O25:V25)</f>
        <v/>
      </c>
      <c r="Y24" s="558"/>
      <c r="Z24" s="558" t="str">
        <f t="shared" si="0"/>
        <v/>
      </c>
      <c r="AA24" s="558"/>
      <c r="AB24" s="558"/>
      <c r="AC24" s="558"/>
    </row>
    <row r="25" spans="1:29" ht="11.25" hidden="1">
      <c r="A25" s="1311"/>
      <c r="B25" s="1311"/>
      <c r="C25" s="1311"/>
      <c r="D25" s="1311"/>
      <c r="E25" s="1311"/>
      <c r="F25" s="1311"/>
      <c r="G25" s="813"/>
      <c r="H25" s="813"/>
      <c r="I25" s="1311"/>
      <c r="J25" s="1311"/>
      <c r="K25" s="821"/>
      <c r="L25" s="569"/>
      <c r="M25" s="615"/>
      <c r="N25" s="615"/>
      <c r="O25" s="532"/>
      <c r="P25" s="532"/>
      <c r="Q25" s="553" t="str">
        <f>R24 &amp; "-" &amp; T24</f>
        <v>-</v>
      </c>
      <c r="R25" s="1306"/>
      <c r="S25" s="1307"/>
      <c r="T25" s="1306"/>
      <c r="U25" s="1307"/>
      <c r="V25" s="532"/>
      <c r="W25" s="1282"/>
      <c r="Y25" s="558"/>
      <c r="Z25" s="558" t="str">
        <f t="shared" si="0"/>
        <v/>
      </c>
      <c r="AA25" s="558"/>
      <c r="AB25" s="558"/>
      <c r="AC25" s="558"/>
    </row>
    <row r="26" spans="1:29" ht="15" customHeight="1">
      <c r="A26" s="1311"/>
      <c r="B26" s="1311"/>
      <c r="C26" s="1311"/>
      <c r="D26" s="1311"/>
      <c r="E26" s="1311"/>
      <c r="F26" s="1311"/>
      <c r="G26" s="815"/>
      <c r="H26" s="813"/>
      <c r="I26" s="1311"/>
      <c r="J26" s="1311"/>
      <c r="K26" s="820"/>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c r="AC26" s="558"/>
    </row>
    <row r="27" spans="1:29" ht="15" customHeight="1">
      <c r="A27" s="1311"/>
      <c r="B27" s="1311"/>
      <c r="C27" s="1311"/>
      <c r="D27" s="1311"/>
      <c r="E27" s="1311"/>
      <c r="F27" s="815"/>
      <c r="G27" s="815"/>
      <c r="H27" s="813"/>
      <c r="I27" s="1311"/>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1"/>
      <c r="B28" s="1311"/>
      <c r="C28" s="1311"/>
      <c r="D28" s="1311"/>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1"/>
      <c r="B29" s="1311"/>
      <c r="C29" s="1311"/>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1"/>
      <c r="B30" s="1311"/>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1"/>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4" t="s">
        <v>723</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H30" sqref="H30"/>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5" t="s">
        <v>471</v>
      </c>
      <c r="G2" s="1276"/>
      <c r="H2" s="1277"/>
      <c r="I2" s="757"/>
    </row>
    <row r="3" spans="1:20" ht="3" customHeight="1"/>
    <row r="4" spans="1:20" s="955" customFormat="1" ht="11.25">
      <c r="A4" s="961"/>
      <c r="B4" s="961"/>
      <c r="C4" s="961"/>
      <c r="D4" s="961"/>
      <c r="F4" s="1227" t="s">
        <v>445</v>
      </c>
      <c r="G4" s="1227"/>
      <c r="H4" s="1227"/>
      <c r="I4" s="1278"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8"/>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
      <c r="A8" s="1279">
        <v>1</v>
      </c>
      <c r="B8" s="961"/>
      <c r="C8" s="961"/>
      <c r="D8" s="961"/>
      <c r="F8" s="977" t="str">
        <f>"2." &amp;mergeValue(A8)</f>
        <v>2.1</v>
      </c>
      <c r="G8" s="766" t="s">
        <v>474</v>
      </c>
      <c r="H8" s="975" t="str">
        <f>IF('Перечень тарифов'!R21="","наименование отсутствует","" &amp; 'Перечень тарифов'!R21 &amp; "")</f>
        <v>Зона теплоснабжения № 01</v>
      </c>
      <c r="I8" s="767" t="s">
        <v>569</v>
      </c>
      <c r="J8" s="584"/>
      <c r="K8" s="961"/>
      <c r="L8" s="961"/>
      <c r="M8" s="961"/>
      <c r="N8" s="961"/>
      <c r="O8" s="961"/>
      <c r="P8" s="961"/>
      <c r="Q8" s="961"/>
      <c r="R8" s="961"/>
      <c r="S8" s="961"/>
      <c r="T8" s="961"/>
    </row>
    <row r="9" spans="1:20" s="955" customFormat="1" ht="22.5">
      <c r="A9" s="1279"/>
      <c r="B9" s="961"/>
      <c r="C9" s="961"/>
      <c r="D9" s="961"/>
      <c r="F9" s="977" t="str">
        <f>"3." &amp;mergeValue(A9)</f>
        <v>3.1</v>
      </c>
      <c r="G9" s="766" t="s">
        <v>475</v>
      </c>
      <c r="H9" s="975" t="str">
        <f>IF('Перечень тарифов'!F21="","наименование отсутствует","" &amp; 'Перечень тарифов'!F21 &amp; "")</f>
        <v>Сбыт. Тепловая энергия</v>
      </c>
      <c r="I9" s="767" t="s">
        <v>567</v>
      </c>
      <c r="J9" s="584"/>
      <c r="K9" s="961"/>
      <c r="L9" s="961"/>
      <c r="M9" s="961"/>
      <c r="N9" s="961"/>
      <c r="O9" s="961"/>
      <c r="P9" s="961"/>
      <c r="Q9" s="961"/>
      <c r="R9" s="961"/>
      <c r="S9" s="961"/>
      <c r="T9" s="961"/>
    </row>
    <row r="10" spans="1:20" s="955" customFormat="1" ht="22.5">
      <c r="A10" s="1279"/>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79"/>
      <c r="B11" s="1279">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279"/>
      <c r="B12" s="1279"/>
      <c r="C12" s="1279">
        <v>1</v>
      </c>
      <c r="D12" s="971"/>
      <c r="F12" s="977" t="str">
        <f>"4."&amp;mergeValue(A12) &amp;"."&amp;mergeValue(B12)&amp;"."&amp;mergeValue(C12)</f>
        <v>4.1.1.1</v>
      </c>
      <c r="G12" s="768" t="s">
        <v>477</v>
      </c>
      <c r="H12" s="975" t="str">
        <f>IF(Территории!H13="","","" &amp; Территории!H13 &amp; "")</f>
        <v>Город Челябинск</v>
      </c>
      <c r="I12" s="767" t="s">
        <v>480</v>
      </c>
      <c r="J12" s="584"/>
      <c r="K12" s="961"/>
      <c r="L12" s="961"/>
      <c r="M12" s="961"/>
      <c r="N12" s="961"/>
      <c r="O12" s="961"/>
      <c r="P12" s="961"/>
      <c r="Q12" s="961"/>
      <c r="R12" s="961"/>
      <c r="S12" s="961"/>
      <c r="T12" s="961"/>
    </row>
    <row r="13" spans="1:20" s="955" customFormat="1" ht="56.25">
      <c r="A13" s="1279"/>
      <c r="B13" s="1279"/>
      <c r="C13" s="1279"/>
      <c r="D13" s="971">
        <v>1</v>
      </c>
      <c r="F13" s="977" t="str">
        <f>"4."&amp;mergeValue(A13) &amp;"."&amp;mergeValue(B13)&amp;"."&amp;mergeValue(C13)&amp;"."&amp;mergeValue(D13)</f>
        <v>4.1.1.1.1</v>
      </c>
      <c r="G13" s="769" t="s">
        <v>478</v>
      </c>
      <c r="H13" s="975" t="str">
        <f>IF(Территории!R14="","","" &amp; Территории!R14 &amp; "")</f>
        <v>Город Челябинск (75701000)</v>
      </c>
      <c r="I13" s="1183"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4" t="s">
        <v>572</v>
      </c>
      <c r="H15" s="1274"/>
      <c r="I15" s="931"/>
      <c r="J15" s="736"/>
      <c r="K15" s="736"/>
      <c r="L15" s="736"/>
      <c r="M15" s="736"/>
      <c r="N15" s="736"/>
      <c r="O15" s="736"/>
      <c r="P15" s="736"/>
      <c r="Q15" s="736"/>
      <c r="R15" s="736"/>
      <c r="S15" s="736"/>
      <c r="T15" s="736"/>
    </row>
  </sheetData>
  <sheetProtection algorithmName="SHA-512" hashValue="o40y6FpjDvVMrVwCaT9DVRRKXJR+Wc83He5LKZYECpdjGTkPVJe9nROgb5umK+QIoHXXezyzpVoQm9dnDR0/Ug==" saltValue="9cwdQGGsMfJUYEVdq8DdI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8" zoomScaleNormal="100" workbookViewId="0">
      <selection activeCell="V24" sqref="V24"/>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08" t="s">
        <v>718</v>
      </c>
      <c r="M5" s="1308"/>
      <c r="N5" s="1308"/>
      <c r="O5" s="1308"/>
      <c r="P5" s="1308"/>
      <c r="Q5" s="1308"/>
      <c r="R5" s="1308"/>
      <c r="S5" s="1308"/>
      <c r="T5" s="1308"/>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284"/>
      <c r="P7" s="1284"/>
      <c r="Q7" s="1284"/>
      <c r="R7" s="1284"/>
      <c r="S7" s="1284"/>
      <c r="T7" s="1284"/>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284"/>
      <c r="P10" s="1284"/>
      <c r="Q10" s="1284"/>
      <c r="R10" s="1284"/>
      <c r="S10" s="1284"/>
      <c r="T10" s="1284"/>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09"/>
      <c r="M11" s="1309"/>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6"/>
      <c r="P12" s="1286"/>
      <c r="Q12" s="1286"/>
      <c r="R12" s="1286"/>
      <c r="S12" s="1286"/>
      <c r="T12" s="1286"/>
      <c r="U12" s="1286"/>
      <c r="V12" s="1286" t="s">
        <v>2795</v>
      </c>
      <c r="W12" s="1286"/>
      <c r="X12" s="1286"/>
      <c r="Y12" s="1286"/>
      <c r="Z12" s="1286"/>
      <c r="AA12" s="1286"/>
      <c r="AB12" s="1286"/>
    </row>
    <row r="13" spans="1:41">
      <c r="J13" s="943"/>
      <c r="K13" s="943"/>
      <c r="L13" s="1227" t="s">
        <v>445</v>
      </c>
      <c r="M13" s="1227"/>
      <c r="N13" s="1227"/>
      <c r="O13" s="1227"/>
      <c r="P13" s="1227"/>
      <c r="Q13" s="1227"/>
      <c r="R13" s="1227"/>
      <c r="S13" s="1227"/>
      <c r="T13" s="1227"/>
      <c r="U13" s="1227"/>
      <c r="V13" s="1227"/>
      <c r="W13" s="1227"/>
      <c r="X13" s="1227"/>
      <c r="Y13" s="1227"/>
      <c r="Z13" s="1227"/>
      <c r="AA13" s="1227"/>
      <c r="AB13" s="1227"/>
      <c r="AC13" s="1227"/>
      <c r="AD13" s="1227" t="s">
        <v>446</v>
      </c>
    </row>
    <row r="14" spans="1:41" ht="14.25" customHeight="1">
      <c r="J14" s="943"/>
      <c r="K14" s="943"/>
      <c r="L14" s="1292" t="s">
        <v>91</v>
      </c>
      <c r="M14" s="1292" t="s">
        <v>603</v>
      </c>
      <c r="N14" s="630"/>
      <c r="O14" s="1293" t="s">
        <v>605</v>
      </c>
      <c r="P14" s="1294"/>
      <c r="Q14" s="1294"/>
      <c r="R14" s="1294"/>
      <c r="S14" s="1294"/>
      <c r="T14" s="1295"/>
      <c r="U14" s="1303" t="s">
        <v>339</v>
      </c>
      <c r="V14" s="1293" t="s">
        <v>605</v>
      </c>
      <c r="W14" s="1294"/>
      <c r="X14" s="1294"/>
      <c r="Y14" s="1294"/>
      <c r="Z14" s="1294"/>
      <c r="AA14" s="1295"/>
      <c r="AB14" s="1303" t="s">
        <v>339</v>
      </c>
      <c r="AC14" s="1289" t="s">
        <v>274</v>
      </c>
      <c r="AD14" s="1227"/>
    </row>
    <row r="15" spans="1:41" ht="14.25" customHeight="1">
      <c r="J15" s="943"/>
      <c r="K15" s="943"/>
      <c r="L15" s="1292"/>
      <c r="M15" s="1292"/>
      <c r="N15" s="631"/>
      <c r="O15" s="1298" t="s">
        <v>579</v>
      </c>
      <c r="P15" s="1296" t="s">
        <v>270</v>
      </c>
      <c r="Q15" s="1297"/>
      <c r="R15" s="1300" t="s">
        <v>616</v>
      </c>
      <c r="S15" s="1301"/>
      <c r="T15" s="1302"/>
      <c r="U15" s="1304"/>
      <c r="V15" s="1298" t="s">
        <v>579</v>
      </c>
      <c r="W15" s="1296" t="s">
        <v>270</v>
      </c>
      <c r="X15" s="1297"/>
      <c r="Y15" s="1300" t="s">
        <v>616</v>
      </c>
      <c r="Z15" s="1301"/>
      <c r="AA15" s="1302"/>
      <c r="AB15" s="1304"/>
      <c r="AC15" s="1290"/>
      <c r="AD15" s="1227"/>
    </row>
    <row r="16" spans="1:41" ht="33.75" customHeight="1">
      <c r="J16" s="943"/>
      <c r="K16" s="943"/>
      <c r="L16" s="1292"/>
      <c r="M16" s="1292"/>
      <c r="N16" s="632"/>
      <c r="O16" s="1299"/>
      <c r="P16" s="719" t="s">
        <v>580</v>
      </c>
      <c r="Q16" s="719" t="s">
        <v>6</v>
      </c>
      <c r="R16" s="976" t="s">
        <v>273</v>
      </c>
      <c r="S16" s="1287" t="s">
        <v>272</v>
      </c>
      <c r="T16" s="1288"/>
      <c r="U16" s="1305"/>
      <c r="V16" s="1299"/>
      <c r="W16" s="719" t="s">
        <v>580</v>
      </c>
      <c r="X16" s="719" t="s">
        <v>6</v>
      </c>
      <c r="Y16" s="1186" t="s">
        <v>273</v>
      </c>
      <c r="Z16" s="1287" t="s">
        <v>272</v>
      </c>
      <c r="AA16" s="1288"/>
      <c r="AB16" s="1305"/>
      <c r="AC16" s="1291"/>
      <c r="AD16" s="1227"/>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0">
        <f ca="1">OFFSET(S17,0,-1)+1</f>
        <v>7</v>
      </c>
      <c r="T17" s="1310"/>
      <c r="U17" s="973">
        <f ca="1">OFFSET(U17,0,-2)+1</f>
        <v>8</v>
      </c>
      <c r="V17" s="1184">
        <f ca="1">OFFSET(V17,0,-1)+1</f>
        <v>9</v>
      </c>
      <c r="W17" s="1184">
        <f ca="1">OFFSET(W17,0,-1)+1</f>
        <v>10</v>
      </c>
      <c r="X17" s="1184">
        <f ca="1">OFFSET(X17,0,-1)+1</f>
        <v>11</v>
      </c>
      <c r="Y17" s="1184">
        <f ca="1">OFFSET(Y17,0,-1)+1</f>
        <v>12</v>
      </c>
      <c r="Z17" s="1310">
        <f ca="1">OFFSET(Z17,0,-1)+1</f>
        <v>13</v>
      </c>
      <c r="AA17" s="1310"/>
      <c r="AB17" s="1184">
        <f ca="1">OFFSET(AB17,0,-2)+1</f>
        <v>14</v>
      </c>
      <c r="AC17" s="618">
        <f ca="1">OFFSET(AC17,0,-1)</f>
        <v>14</v>
      </c>
      <c r="AD17" s="973">
        <f ca="1">OFFSET(AD17,0,-1)+1</f>
        <v>15</v>
      </c>
    </row>
    <row r="18" spans="1:43" ht="22.5">
      <c r="A18" s="1311">
        <v>1</v>
      </c>
      <c r="B18" s="963"/>
      <c r="C18" s="963"/>
      <c r="D18" s="963"/>
      <c r="E18" s="929"/>
      <c r="F18" s="974"/>
      <c r="G18" s="974"/>
      <c r="H18" s="974"/>
      <c r="I18" s="931"/>
      <c r="J18" s="927"/>
      <c r="K18" s="911"/>
      <c r="L18" s="978">
        <f>mergeValue(A18)</f>
        <v>1</v>
      </c>
      <c r="M18" s="610" t="s">
        <v>19</v>
      </c>
      <c r="N18" s="615"/>
      <c r="O18" s="1312" t="str">
        <f>IF('Перечень тарифов'!J21="","",""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P18" s="1312"/>
      <c r="Q18" s="1312"/>
      <c r="R18" s="1312"/>
      <c r="S18" s="1312"/>
      <c r="T18" s="1312"/>
      <c r="U18" s="1312"/>
      <c r="V18" s="1312"/>
      <c r="W18" s="1312"/>
      <c r="X18" s="1312"/>
      <c r="Y18" s="1312"/>
      <c r="Z18" s="1312"/>
      <c r="AA18" s="1312"/>
      <c r="AB18" s="1312"/>
      <c r="AC18" s="1312"/>
      <c r="AD18" s="1129" t="s">
        <v>719</v>
      </c>
      <c r="AF18" s="777"/>
      <c r="AG18" s="777" t="str">
        <f t="shared" ref="AG18:AG28" si="0">IF(M18="","",M18 )</f>
        <v>Наименование тарифа</v>
      </c>
      <c r="AH18" s="777"/>
      <c r="AI18" s="777"/>
      <c r="AJ18" s="777"/>
      <c r="AP18" s="956"/>
      <c r="AQ18" s="956"/>
    </row>
    <row r="19" spans="1:43" hidden="1">
      <c r="A19" s="1311"/>
      <c r="B19" s="1311">
        <v>1</v>
      </c>
      <c r="C19" s="963"/>
      <c r="D19" s="963"/>
      <c r="E19" s="974"/>
      <c r="F19" s="974"/>
      <c r="G19" s="974"/>
      <c r="H19" s="974"/>
      <c r="I19" s="969"/>
      <c r="J19" s="902"/>
      <c r="K19" s="905"/>
      <c r="L19" s="978" t="str">
        <f>mergeValue(A19) &amp;"."&amp; mergeValue(B19)</f>
        <v>1.1</v>
      </c>
      <c r="M19" s="658"/>
      <c r="N19" s="615"/>
      <c r="O19" s="1312"/>
      <c r="P19" s="1312"/>
      <c r="Q19" s="1312"/>
      <c r="R19" s="1312"/>
      <c r="S19" s="1312"/>
      <c r="T19" s="1312"/>
      <c r="U19" s="1312"/>
      <c r="V19" s="1312"/>
      <c r="W19" s="1312"/>
      <c r="X19" s="1312"/>
      <c r="Y19" s="1312"/>
      <c r="Z19" s="1312"/>
      <c r="AA19" s="1312"/>
      <c r="AB19" s="1312"/>
      <c r="AC19" s="1312"/>
      <c r="AD19" s="1129"/>
      <c r="AF19" s="777"/>
      <c r="AG19" s="777" t="str">
        <f t="shared" si="0"/>
        <v/>
      </c>
      <c r="AH19" s="777"/>
      <c r="AI19" s="777"/>
      <c r="AJ19" s="777"/>
      <c r="AP19" s="956"/>
      <c r="AQ19" s="956"/>
    </row>
    <row r="20" spans="1:43" ht="22.5">
      <c r="A20" s="1311"/>
      <c r="B20" s="1311"/>
      <c r="C20" s="1311">
        <v>1</v>
      </c>
      <c r="D20" s="963"/>
      <c r="E20" s="974"/>
      <c r="F20" s="974"/>
      <c r="G20" s="974"/>
      <c r="H20" s="974"/>
      <c r="I20" s="910"/>
      <c r="J20" s="902"/>
      <c r="K20" s="905"/>
      <c r="L20" s="978" t="str">
        <f>mergeValue(A20) &amp;"."&amp; mergeValue(B20)&amp;"."&amp; mergeValue(C20)</f>
        <v>1.1.1</v>
      </c>
      <c r="M20" s="659" t="s">
        <v>7</v>
      </c>
      <c r="N20" s="615"/>
      <c r="O20" s="1312" t="str">
        <f>IF('Перечень тарифов'!R21="","","" &amp; 'Перечень тарифов'!R21 &amp; "")</f>
        <v>Зона теплоснабжения № 01</v>
      </c>
      <c r="P20" s="1312"/>
      <c r="Q20" s="1312"/>
      <c r="R20" s="1312"/>
      <c r="S20" s="1312"/>
      <c r="T20" s="1312"/>
      <c r="U20" s="1312"/>
      <c r="V20" s="1312"/>
      <c r="W20" s="1312"/>
      <c r="X20" s="1312"/>
      <c r="Y20" s="1312"/>
      <c r="Z20" s="1312"/>
      <c r="AA20" s="1312"/>
      <c r="AB20" s="1312"/>
      <c r="AC20" s="1312"/>
      <c r="AD20" s="1129" t="s">
        <v>601</v>
      </c>
      <c r="AF20" s="777"/>
      <c r="AG20" s="777" t="str">
        <f t="shared" si="0"/>
        <v xml:space="preserve">Наименование системы теплоснабжения </v>
      </c>
      <c r="AH20" s="777"/>
      <c r="AI20" s="777"/>
      <c r="AJ20" s="777"/>
      <c r="AP20" s="956"/>
      <c r="AQ20" s="956"/>
    </row>
    <row r="21" spans="1:43" hidden="1">
      <c r="A21" s="1311"/>
      <c r="B21" s="1311"/>
      <c r="C21" s="1311"/>
      <c r="D21" s="1311">
        <v>1</v>
      </c>
      <c r="E21" s="974"/>
      <c r="F21" s="974"/>
      <c r="G21" s="974"/>
      <c r="H21" s="974"/>
      <c r="I21" s="910"/>
      <c r="J21" s="902"/>
      <c r="K21" s="905"/>
      <c r="L21" s="978" t="str">
        <f>mergeValue(A21) &amp;"."&amp; mergeValue(B21)&amp;"."&amp; mergeValue(C21)&amp;"."&amp; mergeValue(D21)</f>
        <v>1.1.1.1</v>
      </c>
      <c r="M21" s="660"/>
      <c r="N21" s="615"/>
      <c r="O21" s="1312"/>
      <c r="P21" s="1312"/>
      <c r="Q21" s="1312"/>
      <c r="R21" s="1312"/>
      <c r="S21" s="1312"/>
      <c r="T21" s="1312"/>
      <c r="U21" s="1312"/>
      <c r="V21" s="1312"/>
      <c r="W21" s="1312"/>
      <c r="X21" s="1312"/>
      <c r="Y21" s="1312"/>
      <c r="Z21" s="1312"/>
      <c r="AA21" s="1312"/>
      <c r="AB21" s="1312"/>
      <c r="AC21" s="1312"/>
      <c r="AD21" s="1129"/>
      <c r="AF21" s="777"/>
      <c r="AG21" s="777" t="str">
        <f t="shared" si="0"/>
        <v/>
      </c>
      <c r="AH21" s="777"/>
      <c r="AI21" s="777"/>
      <c r="AJ21" s="777"/>
      <c r="AP21" s="956"/>
      <c r="AQ21" s="956"/>
    </row>
    <row r="22" spans="1:43" ht="78.75">
      <c r="A22" s="1311"/>
      <c r="B22" s="1311"/>
      <c r="C22" s="1311"/>
      <c r="D22" s="1311"/>
      <c r="E22" s="1311">
        <v>1</v>
      </c>
      <c r="F22" s="974"/>
      <c r="G22" s="974"/>
      <c r="H22" s="963">
        <v>1</v>
      </c>
      <c r="I22" s="1311">
        <v>1</v>
      </c>
      <c r="J22" s="974"/>
      <c r="K22" s="913"/>
      <c r="L22" s="978" t="str">
        <f>mergeValue(A22) &amp;"."&amp; mergeValue(B22)&amp;"."&amp; mergeValue(C22)&amp;"."&amp; mergeValue(D22)&amp;"."&amp; mergeValue(E22)</f>
        <v>1.1.1.1.1</v>
      </c>
      <c r="M22" s="524" t="s">
        <v>8</v>
      </c>
      <c r="N22" s="615"/>
      <c r="O22" s="1313" t="s">
        <v>3</v>
      </c>
      <c r="P22" s="1313"/>
      <c r="Q22" s="1313"/>
      <c r="R22" s="1313"/>
      <c r="S22" s="1313"/>
      <c r="T22" s="1313"/>
      <c r="U22" s="1313"/>
      <c r="V22" s="1313"/>
      <c r="W22" s="1313"/>
      <c r="X22" s="1313"/>
      <c r="Y22" s="1313"/>
      <c r="Z22" s="1313"/>
      <c r="AA22" s="1313"/>
      <c r="AB22" s="1313"/>
      <c r="AC22" s="1313"/>
      <c r="AD22" s="1129" t="s">
        <v>720</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1"/>
      <c r="B23" s="1311"/>
      <c r="C23" s="1311"/>
      <c r="D23" s="1311"/>
      <c r="E23" s="1311"/>
      <c r="F23" s="1311">
        <v>1</v>
      </c>
      <c r="G23" s="963"/>
      <c r="H23" s="963"/>
      <c r="I23" s="1311"/>
      <c r="J23" s="1311">
        <v>1</v>
      </c>
      <c r="K23" s="914"/>
      <c r="L23" s="978" t="str">
        <f>mergeValue(A23) &amp;"."&amp; mergeValue(B23)&amp;"."&amp; mergeValue(C23)&amp;"."&amp; mergeValue(D23)&amp;"."&amp; mergeValue(E23)&amp;"."&amp; mergeValue(F23)</f>
        <v>1.1.1.1.1.1</v>
      </c>
      <c r="M23" s="525" t="s">
        <v>9</v>
      </c>
      <c r="N23" s="615"/>
      <c r="O23" s="1314" t="s">
        <v>3</v>
      </c>
      <c r="P23" s="1315"/>
      <c r="Q23" s="1315"/>
      <c r="R23" s="1315"/>
      <c r="S23" s="1315"/>
      <c r="T23" s="1315"/>
      <c r="U23" s="1315"/>
      <c r="V23" s="1315"/>
      <c r="W23" s="1315"/>
      <c r="X23" s="1315"/>
      <c r="Y23" s="1315"/>
      <c r="Z23" s="1315"/>
      <c r="AA23" s="1315"/>
      <c r="AB23" s="1315"/>
      <c r="AC23" s="1316"/>
      <c r="AD23" s="1129" t="s">
        <v>721</v>
      </c>
      <c r="AF23" s="777"/>
      <c r="AG23" s="777" t="str">
        <f t="shared" si="0"/>
        <v>Группа потребителей</v>
      </c>
      <c r="AH23" s="777"/>
      <c r="AI23" s="777"/>
      <c r="AJ23" s="777"/>
      <c r="AP23" s="956"/>
      <c r="AQ23" s="956"/>
    </row>
    <row r="24" spans="1:43" ht="122.1" customHeight="1">
      <c r="A24" s="1311"/>
      <c r="B24" s="1311"/>
      <c r="C24" s="1311"/>
      <c r="D24" s="1311"/>
      <c r="E24" s="1311"/>
      <c r="F24" s="1311"/>
      <c r="G24" s="963">
        <v>1</v>
      </c>
      <c r="H24" s="963"/>
      <c r="I24" s="1311"/>
      <c r="J24" s="1311"/>
      <c r="K24" s="914">
        <v>1</v>
      </c>
      <c r="L24" s="978" t="str">
        <f>mergeValue(A24) &amp;"."&amp; mergeValue(B24)&amp;"."&amp; mergeValue(C24)&amp;"."&amp; mergeValue(D24)&amp;"."&amp; mergeValue(E24)&amp;"."&amp; mergeValue(F24)&amp;"."&amp; mergeValue(G24)</f>
        <v>1.1.1.1.1.1.1</v>
      </c>
      <c r="M24" s="1088" t="s">
        <v>606</v>
      </c>
      <c r="N24" s="615"/>
      <c r="O24" s="649">
        <v>1424.93</v>
      </c>
      <c r="P24" s="726"/>
      <c r="Q24" s="1040"/>
      <c r="R24" s="1306" t="s">
        <v>1424</v>
      </c>
      <c r="S24" s="1307" t="s">
        <v>83</v>
      </c>
      <c r="T24" s="1306" t="s">
        <v>2799</v>
      </c>
      <c r="U24" s="1307" t="s">
        <v>83</v>
      </c>
      <c r="V24" s="649">
        <v>1482.68</v>
      </c>
      <c r="W24" s="726"/>
      <c r="X24" s="1040"/>
      <c r="Y24" s="1306" t="s">
        <v>2800</v>
      </c>
      <c r="Z24" s="1307" t="s">
        <v>83</v>
      </c>
      <c r="AA24" s="1306" t="s">
        <v>1425</v>
      </c>
      <c r="AB24" s="1307" t="s">
        <v>84</v>
      </c>
      <c r="AC24" s="726"/>
      <c r="AD24" s="1281" t="s">
        <v>722</v>
      </c>
      <c r="AE24" s="956" t="str">
        <f>strCheckDate(O25:AC25)</f>
        <v/>
      </c>
      <c r="AF24" s="777"/>
      <c r="AG24" s="777" t="str">
        <f t="shared" si="0"/>
        <v>вода</v>
      </c>
      <c r="AH24" s="777"/>
      <c r="AI24" s="777"/>
      <c r="AJ24" s="777"/>
      <c r="AP24" s="956"/>
      <c r="AQ24" s="956"/>
    </row>
    <row r="25" spans="1:43" ht="11.25" hidden="1" customHeight="1">
      <c r="A25" s="1311"/>
      <c r="B25" s="1311"/>
      <c r="C25" s="1311"/>
      <c r="D25" s="1311"/>
      <c r="E25" s="1311"/>
      <c r="F25" s="1311"/>
      <c r="G25" s="963"/>
      <c r="H25" s="963"/>
      <c r="I25" s="1311"/>
      <c r="J25" s="1311"/>
      <c r="K25" s="914"/>
      <c r="L25" s="752"/>
      <c r="M25" s="615"/>
      <c r="N25" s="615"/>
      <c r="O25" s="726"/>
      <c r="P25" s="726"/>
      <c r="Q25" s="732" t="str">
        <f>R24 &amp; "-" &amp; T24</f>
        <v>01.01.2020-31.12.2020</v>
      </c>
      <c r="R25" s="1306"/>
      <c r="S25" s="1307"/>
      <c r="T25" s="1306"/>
      <c r="U25" s="1307"/>
      <c r="V25" s="726"/>
      <c r="W25" s="726"/>
      <c r="X25" s="732" t="str">
        <f>Y24 &amp; "-" &amp; AA24</f>
        <v>01.01.2021-31.12.2021</v>
      </c>
      <c r="Y25" s="1306"/>
      <c r="Z25" s="1307"/>
      <c r="AA25" s="1306"/>
      <c r="AB25" s="1307"/>
      <c r="AC25" s="726"/>
      <c r="AD25" s="1282"/>
      <c r="AF25" s="777"/>
      <c r="AG25" s="777" t="str">
        <f t="shared" si="0"/>
        <v/>
      </c>
      <c r="AH25" s="777"/>
      <c r="AI25" s="777"/>
      <c r="AJ25" s="777"/>
      <c r="AP25" s="956"/>
      <c r="AQ25" s="956"/>
    </row>
    <row r="26" spans="1:43" ht="15" customHeight="1">
      <c r="A26" s="1311"/>
      <c r="B26" s="1311"/>
      <c r="C26" s="1311"/>
      <c r="D26" s="1311"/>
      <c r="E26" s="1311"/>
      <c r="F26" s="1311"/>
      <c r="G26" s="974"/>
      <c r="H26" s="963"/>
      <c r="I26" s="1311"/>
      <c r="J26" s="1311"/>
      <c r="K26" s="913"/>
      <c r="L26" s="654"/>
      <c r="M26" s="527" t="s">
        <v>24</v>
      </c>
      <c r="N26" s="954"/>
      <c r="O26" s="954"/>
      <c r="P26" s="954"/>
      <c r="Q26" s="954"/>
      <c r="R26" s="954"/>
      <c r="S26" s="954"/>
      <c r="T26" s="954"/>
      <c r="U26" s="954"/>
      <c r="V26" s="954"/>
      <c r="W26" s="954"/>
      <c r="X26" s="954"/>
      <c r="Y26" s="954"/>
      <c r="Z26" s="954"/>
      <c r="AA26" s="954"/>
      <c r="AB26" s="954"/>
      <c r="AC26" s="725"/>
      <c r="AD26" s="1283"/>
      <c r="AF26" s="777"/>
      <c r="AG26" s="777" t="str">
        <f t="shared" si="0"/>
        <v>Добавить вид теплоносителя (параметры теплоносителя)</v>
      </c>
      <c r="AH26" s="777"/>
      <c r="AI26" s="777"/>
      <c r="AJ26" s="777"/>
      <c r="AP26" s="956"/>
      <c r="AQ26" s="956"/>
    </row>
    <row r="27" spans="1:43" ht="15" customHeight="1">
      <c r="A27" s="1311"/>
      <c r="B27" s="1311"/>
      <c r="C27" s="1311"/>
      <c r="D27" s="1311"/>
      <c r="E27" s="1311"/>
      <c r="F27" s="974"/>
      <c r="G27" s="974"/>
      <c r="H27" s="963"/>
      <c r="I27" s="1311"/>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311"/>
      <c r="B28" s="1311"/>
      <c r="C28" s="1311"/>
      <c r="D28" s="1311"/>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ht="11.25">
      <c r="A29" s="938"/>
      <c r="B29" s="938"/>
      <c r="C29" s="938"/>
      <c r="D29" s="938"/>
      <c r="E29" s="938"/>
      <c r="F29" s="938"/>
      <c r="G29" s="938"/>
      <c r="H29" s="938"/>
      <c r="I29" s="938"/>
      <c r="J29" s="938"/>
      <c r="K29" s="938"/>
      <c r="AE29" s="938"/>
      <c r="AF29" s="938"/>
      <c r="AG29" s="938"/>
      <c r="AH29" s="938"/>
      <c r="AI29" s="938"/>
      <c r="AJ29" s="938"/>
      <c r="AK29" s="938"/>
      <c r="AL29" s="938"/>
      <c r="AM29" s="938"/>
      <c r="AN29" s="938"/>
      <c r="AO29" s="938"/>
    </row>
    <row r="30" spans="1:43" ht="90" customHeight="1">
      <c r="L30" s="1">
        <v>1</v>
      </c>
      <c r="M30" s="1274" t="s">
        <v>723</v>
      </c>
      <c r="N30" s="1274"/>
      <c r="O30" s="1274"/>
      <c r="P30" s="1274"/>
      <c r="Q30" s="1274"/>
      <c r="R30" s="1274"/>
      <c r="S30" s="1274"/>
      <c r="T30" s="1274"/>
      <c r="U30" s="1274"/>
      <c r="V30" s="1274"/>
      <c r="W30" s="1274"/>
      <c r="X30" s="1274"/>
      <c r="Y30" s="1274"/>
      <c r="Z30" s="1274"/>
      <c r="AA30" s="1274"/>
      <c r="AB30" s="1274"/>
      <c r="AC30" s="1274"/>
      <c r="AD30" s="1274"/>
    </row>
  </sheetData>
  <sheetProtection algorithmName="SHA-512" hashValue="mDLHX2SPOVza9fJ7hv+ImfmIxP+dIE0k+OHJ1vZe/uBAYeK0a09SS7fthAsZi48077bvGQZw3xY91VbR+fg83w==" saltValue="02V0jBqBjJ42qMuUCABoqQ==" spinCount="100000" sheet="1" objects="1" scenarios="1" formatColumns="0" formatRows="0"/>
  <dataConsolidate leftLabels="1"/>
  <mergeCells count="51">
    <mergeCell ref="L11:M11"/>
    <mergeCell ref="L5:T5"/>
    <mergeCell ref="O7:T7"/>
    <mergeCell ref="O8:T8"/>
    <mergeCell ref="O9:T9"/>
    <mergeCell ref="O10:T10"/>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A18:A28"/>
    <mergeCell ref="O18:AC18"/>
    <mergeCell ref="B19:B28"/>
    <mergeCell ref="O19:AC19"/>
    <mergeCell ref="C20:C28"/>
    <mergeCell ref="O20:AC20"/>
    <mergeCell ref="D21:D28"/>
    <mergeCell ref="U24:U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5" t="s">
        <v>471</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9"/>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572</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8" t="s">
        <v>718</v>
      </c>
      <c r="M5" s="1308"/>
      <c r="N5" s="1308"/>
      <c r="O5" s="1308"/>
      <c r="P5" s="1308"/>
      <c r="Q5" s="1308"/>
      <c r="R5" s="1308"/>
      <c r="S5" s="1308"/>
      <c r="T5" s="1308"/>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26.04.2019</v>
      </c>
      <c r="P10" s="1285"/>
      <c r="Q10" s="1285"/>
      <c r="R10" s="1285"/>
      <c r="S10" s="1285"/>
      <c r="T10" s="128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3446</v>
      </c>
      <c r="P11" s="1285"/>
      <c r="Q11" s="1285"/>
      <c r="R11" s="1285"/>
      <c r="S11" s="1285"/>
      <c r="T11" s="1285"/>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hidden="1">
      <c r="A13" s="559"/>
      <c r="B13" s="559"/>
      <c r="C13" s="559"/>
      <c r="D13" s="559"/>
      <c r="E13" s="559"/>
      <c r="F13" s="559"/>
      <c r="G13" s="559"/>
      <c r="H13" s="559"/>
      <c r="L13" s="1309"/>
      <c r="M13" s="130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6"/>
      <c r="P14" s="1286"/>
      <c r="Q14" s="1286"/>
      <c r="R14" s="1286"/>
      <c r="S14" s="1286"/>
      <c r="T14" s="1286"/>
      <c r="U14" s="1286"/>
    </row>
    <row r="15" spans="1:34">
      <c r="J15" s="499"/>
      <c r="K15" s="499"/>
      <c r="L15" s="1227" t="s">
        <v>445</v>
      </c>
      <c r="M15" s="1227"/>
      <c r="N15" s="1227"/>
      <c r="O15" s="1227"/>
      <c r="P15" s="1227"/>
      <c r="Q15" s="1227"/>
      <c r="R15" s="1227"/>
      <c r="S15" s="1227"/>
      <c r="T15" s="1227"/>
      <c r="U15" s="1227"/>
      <c r="V15" s="1227"/>
      <c r="W15" s="1227" t="s">
        <v>446</v>
      </c>
    </row>
    <row r="16" spans="1:34" ht="14.25" customHeight="1">
      <c r="J16" s="499"/>
      <c r="K16" s="499"/>
      <c r="L16" s="1292" t="s">
        <v>91</v>
      </c>
      <c r="M16" s="1292" t="s">
        <v>603</v>
      </c>
      <c r="N16" s="630"/>
      <c r="O16" s="1293" t="s">
        <v>605</v>
      </c>
      <c r="P16" s="1294"/>
      <c r="Q16" s="1294"/>
      <c r="R16" s="1294"/>
      <c r="S16" s="1294"/>
      <c r="T16" s="1295"/>
      <c r="U16" s="1303" t="s">
        <v>339</v>
      </c>
      <c r="V16" s="1289" t="s">
        <v>274</v>
      </c>
      <c r="W16" s="1227"/>
    </row>
    <row r="17" spans="1:36" ht="14.25" customHeight="1">
      <c r="J17" s="499"/>
      <c r="K17" s="499"/>
      <c r="L17" s="1292"/>
      <c r="M17" s="1292"/>
      <c r="N17" s="631"/>
      <c r="O17" s="1298" t="s">
        <v>579</v>
      </c>
      <c r="P17" s="1296" t="s">
        <v>270</v>
      </c>
      <c r="Q17" s="1297"/>
      <c r="R17" s="1300" t="s">
        <v>616</v>
      </c>
      <c r="S17" s="1301"/>
      <c r="T17" s="1302"/>
      <c r="U17" s="1304"/>
      <c r="V17" s="1290"/>
      <c r="W17" s="1227"/>
    </row>
    <row r="18" spans="1:36" ht="33.75" customHeight="1">
      <c r="J18" s="499"/>
      <c r="K18" s="499"/>
      <c r="L18" s="1292"/>
      <c r="M18" s="1292"/>
      <c r="N18" s="632"/>
      <c r="O18" s="1299"/>
      <c r="P18" s="505" t="s">
        <v>580</v>
      </c>
      <c r="Q18" s="505" t="s">
        <v>6</v>
      </c>
      <c r="R18" s="506" t="s">
        <v>273</v>
      </c>
      <c r="S18" s="1287" t="s">
        <v>272</v>
      </c>
      <c r="T18" s="1288"/>
      <c r="U18" s="1305"/>
      <c r="V18" s="1291"/>
      <c r="W18" s="122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0">
        <f ca="1">OFFSET(S19,0,-1)+1</f>
        <v>7</v>
      </c>
      <c r="T19" s="1310"/>
      <c r="U19" s="617">
        <f ca="1">OFFSET(U19,0,-2)+1</f>
        <v>8</v>
      </c>
      <c r="V19" s="618">
        <f ca="1">OFFSET(V19,0,-1)</f>
        <v>8</v>
      </c>
      <c r="W19" s="617">
        <f ca="1">OFFSET(W19,0,-1)+1</f>
        <v>9</v>
      </c>
    </row>
    <row r="20" spans="1:36" ht="22.5">
      <c r="A20" s="1311">
        <v>1</v>
      </c>
      <c r="B20" s="831"/>
      <c r="C20" s="831"/>
      <c r="D20" s="831"/>
      <c r="E20" s="832"/>
      <c r="F20" s="833"/>
      <c r="G20" s="833"/>
      <c r="H20" s="833"/>
      <c r="I20" s="834"/>
      <c r="J20" s="829"/>
      <c r="K20" s="836"/>
      <c r="L20" s="562">
        <f>mergeValue(A20)</f>
        <v>1</v>
      </c>
      <c r="M20" s="610" t="s">
        <v>19</v>
      </c>
      <c r="N20" s="615"/>
      <c r="O20" s="1312"/>
      <c r="P20" s="1312"/>
      <c r="Q20" s="1312"/>
      <c r="R20" s="1312"/>
      <c r="S20" s="1312"/>
      <c r="T20" s="1312"/>
      <c r="U20" s="1312"/>
      <c r="V20" s="1312"/>
      <c r="W20" s="1129" t="s">
        <v>719</v>
      </c>
      <c r="Y20" s="558"/>
      <c r="Z20" s="558" t="str">
        <f t="shared" ref="Z20:Z33" si="0">IF(M20="","",M20 )</f>
        <v>Наименование тарифа</v>
      </c>
      <c r="AA20" s="558"/>
      <c r="AB20" s="558"/>
      <c r="AC20" s="558"/>
      <c r="AI20" s="554"/>
      <c r="AJ20" s="554"/>
    </row>
    <row r="21" spans="1:36" ht="22.5">
      <c r="A21" s="1311"/>
      <c r="B21" s="1311">
        <v>1</v>
      </c>
      <c r="C21" s="831"/>
      <c r="D21" s="831"/>
      <c r="E21" s="833"/>
      <c r="F21" s="833"/>
      <c r="G21" s="833"/>
      <c r="H21" s="833"/>
      <c r="I21" s="828"/>
      <c r="J21" s="827"/>
      <c r="K21" s="830"/>
      <c r="L21" s="562" t="str">
        <f>mergeValue(A21) &amp;"."&amp; mergeValue(B21)</f>
        <v>1.1</v>
      </c>
      <c r="M21" s="516" t="s">
        <v>15</v>
      </c>
      <c r="N21" s="615"/>
      <c r="O21" s="1312"/>
      <c r="P21" s="1312"/>
      <c r="Q21" s="1312"/>
      <c r="R21" s="1312"/>
      <c r="S21" s="1312"/>
      <c r="T21" s="1312"/>
      <c r="U21" s="1312"/>
      <c r="V21" s="1312"/>
      <c r="W21" s="1129" t="s">
        <v>460</v>
      </c>
      <c r="Y21" s="558"/>
      <c r="Z21" s="558" t="str">
        <f t="shared" si="0"/>
        <v>Территория действия тарифа</v>
      </c>
      <c r="AA21" s="558"/>
      <c r="AB21" s="558"/>
      <c r="AC21" s="558"/>
      <c r="AI21" s="554"/>
      <c r="AJ21" s="554"/>
    </row>
    <row r="22" spans="1:36" ht="22.5">
      <c r="A22" s="1311"/>
      <c r="B22" s="1311"/>
      <c r="C22" s="1311">
        <v>1</v>
      </c>
      <c r="D22" s="831"/>
      <c r="E22" s="833"/>
      <c r="F22" s="833"/>
      <c r="G22" s="833"/>
      <c r="H22" s="833"/>
      <c r="I22" s="835"/>
      <c r="J22" s="827"/>
      <c r="K22" s="830"/>
      <c r="L22" s="562" t="str">
        <f>mergeValue(A22) &amp;"."&amp; mergeValue(B22)&amp;"."&amp; mergeValue(C22)</f>
        <v>1.1.1</v>
      </c>
      <c r="M22" s="517" t="s">
        <v>7</v>
      </c>
      <c r="N22" s="615"/>
      <c r="O22" s="1312"/>
      <c r="P22" s="1312"/>
      <c r="Q22" s="1312"/>
      <c r="R22" s="1312"/>
      <c r="S22" s="1312"/>
      <c r="T22" s="1312"/>
      <c r="U22" s="1312"/>
      <c r="V22" s="1312"/>
      <c r="W22" s="1129" t="s">
        <v>601</v>
      </c>
      <c r="Y22" s="558"/>
      <c r="Z22" s="558" t="str">
        <f t="shared" si="0"/>
        <v xml:space="preserve">Наименование системы теплоснабжения </v>
      </c>
      <c r="AA22" s="558"/>
      <c r="AB22" s="558"/>
      <c r="AC22" s="558"/>
      <c r="AI22" s="554"/>
      <c r="AJ22" s="554"/>
    </row>
    <row r="23" spans="1:36" ht="22.5">
      <c r="A23" s="1311"/>
      <c r="B23" s="1311"/>
      <c r="C23" s="1311"/>
      <c r="D23" s="1311">
        <v>1</v>
      </c>
      <c r="E23" s="833"/>
      <c r="F23" s="833"/>
      <c r="G23" s="833"/>
      <c r="H23" s="833"/>
      <c r="I23" s="835"/>
      <c r="J23" s="827"/>
      <c r="K23" s="830"/>
      <c r="L23" s="562" t="str">
        <f>mergeValue(A23) &amp;"."&amp; mergeValue(B23)&amp;"."&amp; mergeValue(C23)&amp;"."&amp; mergeValue(D23)</f>
        <v>1.1.1.1</v>
      </c>
      <c r="M23" s="518" t="s">
        <v>21</v>
      </c>
      <c r="N23" s="615"/>
      <c r="O23" s="1312"/>
      <c r="P23" s="1312"/>
      <c r="Q23" s="1312"/>
      <c r="R23" s="1312"/>
      <c r="S23" s="1312"/>
      <c r="T23" s="1312"/>
      <c r="U23" s="1312"/>
      <c r="V23" s="1312"/>
      <c r="W23" s="1129" t="s">
        <v>602</v>
      </c>
      <c r="Y23" s="558"/>
      <c r="Z23" s="558" t="str">
        <f t="shared" si="0"/>
        <v xml:space="preserve">Источник тепловой энергии  </v>
      </c>
      <c r="AA23" s="558"/>
      <c r="AB23" s="558"/>
      <c r="AC23" s="558"/>
      <c r="AI23" s="554"/>
      <c r="AJ23" s="554"/>
    </row>
    <row r="24" spans="1:36" ht="78.75">
      <c r="A24" s="1311"/>
      <c r="B24" s="1311"/>
      <c r="C24" s="1311"/>
      <c r="D24" s="1311"/>
      <c r="E24" s="1311">
        <v>1</v>
      </c>
      <c r="F24" s="833"/>
      <c r="G24" s="833"/>
      <c r="H24" s="831">
        <v>1</v>
      </c>
      <c r="I24" s="1311">
        <v>1</v>
      </c>
      <c r="J24" s="833"/>
      <c r="K24" s="838"/>
      <c r="L24" s="562" t="str">
        <f>mergeValue(A24) &amp;"."&amp; mergeValue(B24)&amp;"."&amp; mergeValue(C24)&amp;"."&amp; mergeValue(D24)&amp;"."&amp; mergeValue(E24)</f>
        <v>1.1.1.1.1</v>
      </c>
      <c r="M24" s="524" t="s">
        <v>8</v>
      </c>
      <c r="N24" s="615"/>
      <c r="O24" s="1313"/>
      <c r="P24" s="1313"/>
      <c r="Q24" s="1313"/>
      <c r="R24" s="1313"/>
      <c r="S24" s="1313"/>
      <c r="T24" s="1313"/>
      <c r="U24" s="1313"/>
      <c r="V24" s="1313"/>
      <c r="W24" s="1129"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1"/>
      <c r="B25" s="1311"/>
      <c r="C25" s="1311"/>
      <c r="D25" s="1311"/>
      <c r="E25" s="1311"/>
      <c r="F25" s="1311">
        <v>1</v>
      </c>
      <c r="G25" s="831"/>
      <c r="H25" s="831"/>
      <c r="I25" s="1311"/>
      <c r="J25" s="1311">
        <v>1</v>
      </c>
      <c r="K25" s="839"/>
      <c r="L25" s="562" t="str">
        <f>mergeValue(A25) &amp;"."&amp; mergeValue(B25)&amp;"."&amp; mergeValue(C25)&amp;"."&amp; mergeValue(D25)&amp;"."&amp; mergeValue(E25)&amp;"."&amp; mergeValue(F25)</f>
        <v>1.1.1.1.1.1</v>
      </c>
      <c r="M25" s="525" t="s">
        <v>9</v>
      </c>
      <c r="N25" s="615"/>
      <c r="O25" s="1314"/>
      <c r="P25" s="1315"/>
      <c r="Q25" s="1315"/>
      <c r="R25" s="1315"/>
      <c r="S25" s="1315"/>
      <c r="T25" s="1315"/>
      <c r="U25" s="1315"/>
      <c r="V25" s="1316"/>
      <c r="W25" s="1129" t="s">
        <v>721</v>
      </c>
      <c r="Y25" s="558"/>
      <c r="Z25" s="558" t="str">
        <f t="shared" si="0"/>
        <v>Группа потребителей</v>
      </c>
      <c r="AA25" s="558"/>
      <c r="AB25" s="558"/>
      <c r="AC25" s="558"/>
      <c r="AI25" s="554"/>
      <c r="AJ25" s="554"/>
    </row>
    <row r="26" spans="1:36" ht="122.1" customHeight="1">
      <c r="A26" s="1311"/>
      <c r="B26" s="1311"/>
      <c r="C26" s="1311"/>
      <c r="D26" s="1311"/>
      <c r="E26" s="1311"/>
      <c r="F26" s="1311"/>
      <c r="G26" s="831">
        <v>1</v>
      </c>
      <c r="H26" s="831"/>
      <c r="I26" s="1311"/>
      <c r="J26" s="1311"/>
      <c r="K26" s="839">
        <v>1</v>
      </c>
      <c r="L26" s="562" t="str">
        <f>mergeValue(A26) &amp;"."&amp; mergeValue(B26)&amp;"."&amp; mergeValue(C26)&amp;"."&amp; mergeValue(D26)&amp;"."&amp; mergeValue(E26)&amp;"."&amp; mergeValue(F26)&amp;"."&amp; mergeValue(G26)</f>
        <v>1.1.1.1.1.1.1</v>
      </c>
      <c r="M26" s="1088"/>
      <c r="N26" s="615"/>
      <c r="O26" s="532"/>
      <c r="P26" s="532"/>
      <c r="Q26" s="1040"/>
      <c r="R26" s="1306"/>
      <c r="S26" s="1307" t="s">
        <v>83</v>
      </c>
      <c r="T26" s="1306"/>
      <c r="U26" s="1307" t="s">
        <v>84</v>
      </c>
      <c r="V26" s="532"/>
      <c r="W26" s="1281" t="s">
        <v>722</v>
      </c>
      <c r="X26" s="554" t="str">
        <f>strCheckDate(O27:V27)</f>
        <v/>
      </c>
      <c r="Y26" s="558"/>
      <c r="Z26" s="558" t="str">
        <f t="shared" si="0"/>
        <v/>
      </c>
      <c r="AA26" s="558"/>
      <c r="AB26" s="558"/>
      <c r="AC26" s="558"/>
      <c r="AI26" s="554"/>
      <c r="AJ26" s="554"/>
    </row>
    <row r="27" spans="1:36" ht="11.25" hidden="1">
      <c r="A27" s="1311"/>
      <c r="B27" s="1311"/>
      <c r="C27" s="1311"/>
      <c r="D27" s="1311"/>
      <c r="E27" s="1311"/>
      <c r="F27" s="1311"/>
      <c r="G27" s="831"/>
      <c r="H27" s="831"/>
      <c r="I27" s="1311"/>
      <c r="J27" s="1311"/>
      <c r="K27" s="839"/>
      <c r="L27" s="569"/>
      <c r="M27" s="615"/>
      <c r="N27" s="615"/>
      <c r="O27" s="532"/>
      <c r="P27" s="532"/>
      <c r="Q27" s="553" t="str">
        <f>R26 &amp; "-" &amp; T26</f>
        <v>-</v>
      </c>
      <c r="R27" s="1306"/>
      <c r="S27" s="1307"/>
      <c r="T27" s="1306"/>
      <c r="U27" s="1307"/>
      <c r="V27" s="532"/>
      <c r="W27" s="1282"/>
      <c r="Y27" s="558"/>
      <c r="Z27" s="558" t="str">
        <f t="shared" si="0"/>
        <v/>
      </c>
      <c r="AA27" s="558"/>
      <c r="AB27" s="558"/>
      <c r="AC27" s="558"/>
      <c r="AI27" s="554"/>
      <c r="AJ27" s="554"/>
    </row>
    <row r="28" spans="1:36" ht="15" customHeight="1">
      <c r="A28" s="1311"/>
      <c r="B28" s="1311"/>
      <c r="C28" s="1311"/>
      <c r="D28" s="1311"/>
      <c r="E28" s="1311"/>
      <c r="F28" s="1311"/>
      <c r="G28" s="833"/>
      <c r="H28" s="831"/>
      <c r="I28" s="1311"/>
      <c r="J28" s="1311"/>
      <c r="K28" s="838"/>
      <c r="L28" s="508"/>
      <c r="M28" s="527" t="s">
        <v>24</v>
      </c>
      <c r="N28" s="534"/>
      <c r="O28" s="534"/>
      <c r="P28" s="534"/>
      <c r="Q28" s="534"/>
      <c r="R28" s="534"/>
      <c r="S28" s="534"/>
      <c r="T28" s="534"/>
      <c r="U28" s="534"/>
      <c r="V28" s="530"/>
      <c r="W28" s="1283"/>
      <c r="Y28" s="558"/>
      <c r="Z28" s="558" t="str">
        <f t="shared" si="0"/>
        <v>Добавить вид теплоносителя (параметры теплоносителя)</v>
      </c>
      <c r="AA28" s="558"/>
      <c r="AB28" s="558"/>
      <c r="AC28" s="558"/>
      <c r="AI28" s="554"/>
      <c r="AJ28" s="554"/>
    </row>
    <row r="29" spans="1:36" ht="15" customHeight="1">
      <c r="A29" s="1311"/>
      <c r="B29" s="1311"/>
      <c r="C29" s="1311"/>
      <c r="D29" s="1311"/>
      <c r="E29" s="1311"/>
      <c r="F29" s="833"/>
      <c r="G29" s="833"/>
      <c r="H29" s="831"/>
      <c r="I29" s="1311"/>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1"/>
      <c r="B30" s="1311"/>
      <c r="C30" s="1311"/>
      <c r="D30" s="1311"/>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1"/>
      <c r="B31" s="1311"/>
      <c r="C31" s="1311"/>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1"/>
      <c r="B32" s="1311"/>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1"/>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4" t="s">
        <v>723</v>
      </c>
      <c r="N36" s="1274"/>
      <c r="O36" s="1274"/>
      <c r="P36" s="1274"/>
      <c r="Q36" s="1274"/>
      <c r="R36" s="1274"/>
      <c r="S36" s="1274"/>
      <c r="T36" s="1274"/>
      <c r="U36" s="1274"/>
      <c r="V36" s="1274"/>
      <c r="W36" s="1274"/>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5" t="s">
        <v>471</v>
      </c>
      <c r="G2" s="1276"/>
      <c r="H2" s="1277"/>
      <c r="I2" s="757"/>
    </row>
    <row r="3" spans="1:20" ht="3" customHeight="1"/>
    <row r="4" spans="1:20" s="539" customFormat="1" ht="11.25">
      <c r="A4" s="734"/>
      <c r="B4" s="734"/>
      <c r="C4" s="734"/>
      <c r="D4" s="734"/>
      <c r="F4" s="1227" t="s">
        <v>445</v>
      </c>
      <c r="G4" s="1227"/>
      <c r="H4" s="1227"/>
      <c r="I4" s="1278"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8"/>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
      <c r="A8" s="1279">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79"/>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79"/>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79"/>
      <c r="B11" s="1279">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279"/>
      <c r="B12" s="1279"/>
      <c r="C12" s="1279">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79"/>
      <c r="B13" s="1279"/>
      <c r="C13" s="1279"/>
      <c r="D13" s="740">
        <v>1</v>
      </c>
      <c r="F13" s="765" t="str">
        <f>"4."&amp;mergeValue(A13) &amp;"."&amp;mergeValue(B13)&amp;"."&amp;mergeValue(C13)&amp;"."&amp;mergeValue(D13)</f>
        <v>4.1.1.1.1</v>
      </c>
      <c r="G13" s="769" t="s">
        <v>478</v>
      </c>
      <c r="H13" s="756"/>
      <c r="I13" s="1280" t="s">
        <v>570</v>
      </c>
      <c r="J13" s="584"/>
      <c r="K13" s="734"/>
      <c r="L13" s="734"/>
      <c r="M13" s="734"/>
      <c r="N13" s="734"/>
      <c r="O13" s="734"/>
      <c r="P13" s="734"/>
      <c r="Q13" s="734"/>
      <c r="R13" s="734"/>
      <c r="S13" s="734"/>
      <c r="T13" s="734"/>
    </row>
    <row r="14" spans="1:20" s="539" customFormat="1" ht="18.75">
      <c r="A14" s="1279"/>
      <c r="B14" s="1279"/>
      <c r="C14" s="1279"/>
      <c r="D14" s="740"/>
      <c r="F14" s="770"/>
      <c r="G14" s="722" t="s">
        <v>4</v>
      </c>
      <c r="H14" s="593"/>
      <c r="I14" s="1280"/>
      <c r="J14" s="584"/>
      <c r="K14" s="734"/>
      <c r="L14" s="734"/>
      <c r="M14" s="734"/>
      <c r="N14" s="734"/>
      <c r="O14" s="734"/>
      <c r="P14" s="734"/>
      <c r="Q14" s="734"/>
      <c r="R14" s="734"/>
      <c r="S14" s="734"/>
      <c r="T14" s="734"/>
    </row>
    <row r="15" spans="1:20" s="539" customFormat="1" ht="18.75">
      <c r="A15" s="1279"/>
      <c r="B15" s="1279"/>
      <c r="C15" s="740"/>
      <c r="D15" s="740"/>
      <c r="F15" s="603"/>
      <c r="G15" s="546" t="s">
        <v>401</v>
      </c>
      <c r="H15" s="604"/>
      <c r="I15" s="605"/>
      <c r="J15" s="584"/>
      <c r="K15" s="734"/>
      <c r="L15" s="734"/>
      <c r="M15" s="734"/>
      <c r="N15" s="734"/>
      <c r="O15" s="734"/>
      <c r="P15" s="734"/>
      <c r="Q15" s="734"/>
      <c r="R15" s="734"/>
      <c r="S15" s="734"/>
      <c r="T15" s="734"/>
    </row>
    <row r="16" spans="1:20" s="539" customFormat="1" ht="18.75">
      <c r="A16" s="1279"/>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4" t="s">
        <v>572</v>
      </c>
      <c r="H19" s="1274"/>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8" t="s">
        <v>718</v>
      </c>
      <c r="M5" s="1308"/>
      <c r="N5" s="1308"/>
      <c r="O5" s="1308"/>
      <c r="P5" s="1308"/>
      <c r="Q5" s="1308"/>
      <c r="R5" s="1308"/>
      <c r="S5" s="1308"/>
      <c r="T5" s="1308"/>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4"/>
      <c r="P9" s="1284"/>
      <c r="Q9" s="1284"/>
      <c r="R9" s="1284"/>
      <c r="S9" s="1284"/>
      <c r="T9" s="128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5" t="str">
        <f>IF(datePr_ch="",IF(datePr="","",datePr),datePr_ch)</f>
        <v>26.04.2019</v>
      </c>
      <c r="P10" s="1285"/>
      <c r="Q10" s="1285"/>
      <c r="R10" s="1285"/>
      <c r="S10" s="1285"/>
      <c r="T10" s="128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5" t="str">
        <f>IF(numberPr_ch="",IF(numberPr="","",numberPr),numberPr_ch)</f>
        <v>3446</v>
      </c>
      <c r="P11" s="1285"/>
      <c r="Q11" s="1285"/>
      <c r="R11" s="1285"/>
      <c r="S11" s="1285"/>
      <c r="T11" s="1285"/>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4"/>
      <c r="P12" s="1284"/>
      <c r="Q12" s="1284"/>
      <c r="R12" s="1284"/>
      <c r="S12" s="1284"/>
      <c r="T12" s="1284"/>
      <c r="U12" s="780"/>
      <c r="V12" s="780"/>
      <c r="X12" s="1121"/>
      <c r="Y12" s="1121"/>
      <c r="Z12" s="1121"/>
      <c r="AA12" s="1121"/>
      <c r="AB12" s="1121"/>
    </row>
    <row r="13" spans="1:34" s="539" customFormat="1" ht="11.25">
      <c r="A13" s="734"/>
      <c r="B13" s="734"/>
      <c r="C13" s="734"/>
      <c r="D13" s="734"/>
      <c r="E13" s="734"/>
      <c r="F13" s="734"/>
      <c r="G13" s="734"/>
      <c r="H13" s="734"/>
      <c r="L13" s="1309"/>
      <c r="M13" s="130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6"/>
      <c r="P14" s="1286"/>
      <c r="Q14" s="1286"/>
      <c r="R14" s="1286"/>
      <c r="S14" s="1286"/>
      <c r="T14" s="1286"/>
      <c r="U14" s="1286"/>
    </row>
    <row r="15" spans="1:34">
      <c r="J15" s="652"/>
      <c r="K15" s="652"/>
      <c r="L15" s="1227" t="s">
        <v>445</v>
      </c>
      <c r="M15" s="1227"/>
      <c r="N15" s="1227"/>
      <c r="O15" s="1227"/>
      <c r="P15" s="1227"/>
      <c r="Q15" s="1227"/>
      <c r="R15" s="1227"/>
      <c r="S15" s="1227"/>
      <c r="T15" s="1227"/>
      <c r="U15" s="1227"/>
      <c r="V15" s="1227"/>
      <c r="W15" s="1227" t="s">
        <v>446</v>
      </c>
    </row>
    <row r="16" spans="1:34" ht="14.25" customHeight="1">
      <c r="J16" s="652"/>
      <c r="K16" s="652"/>
      <c r="L16" s="1292" t="s">
        <v>91</v>
      </c>
      <c r="M16" s="1292" t="s">
        <v>603</v>
      </c>
      <c r="N16" s="630"/>
      <c r="O16" s="1293" t="s">
        <v>605</v>
      </c>
      <c r="P16" s="1294"/>
      <c r="Q16" s="1294"/>
      <c r="R16" s="1294"/>
      <c r="S16" s="1294"/>
      <c r="T16" s="1295"/>
      <c r="U16" s="1303" t="s">
        <v>339</v>
      </c>
      <c r="V16" s="1289" t="s">
        <v>274</v>
      </c>
      <c r="W16" s="1227"/>
    </row>
    <row r="17" spans="1:36" ht="14.25" customHeight="1">
      <c r="J17" s="652"/>
      <c r="K17" s="652"/>
      <c r="L17" s="1292"/>
      <c r="M17" s="1292"/>
      <c r="N17" s="631"/>
      <c r="O17" s="1298" t="s">
        <v>579</v>
      </c>
      <c r="P17" s="1296" t="s">
        <v>270</v>
      </c>
      <c r="Q17" s="1297"/>
      <c r="R17" s="1300" t="s">
        <v>616</v>
      </c>
      <c r="S17" s="1301"/>
      <c r="T17" s="1302"/>
      <c r="U17" s="1304"/>
      <c r="V17" s="1290"/>
      <c r="W17" s="1227"/>
    </row>
    <row r="18" spans="1:36" ht="33.75" customHeight="1">
      <c r="J18" s="652"/>
      <c r="K18" s="652"/>
      <c r="L18" s="1292"/>
      <c r="M18" s="1292"/>
      <c r="N18" s="632"/>
      <c r="O18" s="1299"/>
      <c r="P18" s="719" t="s">
        <v>580</v>
      </c>
      <c r="Q18" s="719" t="s">
        <v>6</v>
      </c>
      <c r="R18" s="743" t="s">
        <v>273</v>
      </c>
      <c r="S18" s="1287" t="s">
        <v>272</v>
      </c>
      <c r="T18" s="1288"/>
      <c r="U18" s="1305"/>
      <c r="V18" s="1291"/>
      <c r="W18" s="122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0">
        <f ca="1">OFFSET(S19,0,-1)+1</f>
        <v>7</v>
      </c>
      <c r="T19" s="1310"/>
      <c r="U19" s="741">
        <f ca="1">OFFSET(U19,0,-2)+1</f>
        <v>8</v>
      </c>
      <c r="V19" s="618">
        <f ca="1">OFFSET(V19,0,-1)</f>
        <v>8</v>
      </c>
      <c r="W19" s="741">
        <f ca="1">OFFSET(W19,0,-1)+1</f>
        <v>9</v>
      </c>
    </row>
    <row r="20" spans="1:36" ht="22.5">
      <c r="A20" s="1311">
        <v>1</v>
      </c>
      <c r="B20" s="831"/>
      <c r="C20" s="831"/>
      <c r="D20" s="831"/>
      <c r="E20" s="832"/>
      <c r="F20" s="833"/>
      <c r="G20" s="833"/>
      <c r="H20" s="833"/>
      <c r="I20" s="834"/>
      <c r="J20" s="829"/>
      <c r="K20" s="836"/>
      <c r="L20" s="744">
        <f>mergeValue(A20)</f>
        <v>1</v>
      </c>
      <c r="M20" s="610" t="s">
        <v>19</v>
      </c>
      <c r="N20" s="615"/>
      <c r="O20" s="1312"/>
      <c r="P20" s="1312"/>
      <c r="Q20" s="1312"/>
      <c r="R20" s="1312"/>
      <c r="S20" s="1312"/>
      <c r="T20" s="1312"/>
      <c r="U20" s="1312"/>
      <c r="V20" s="1312"/>
      <c r="W20" s="1129" t="s">
        <v>719</v>
      </c>
      <c r="Y20" s="777"/>
      <c r="Z20" s="777" t="str">
        <f t="shared" ref="Z20:Z33" si="0">IF(M20="","",M20 )</f>
        <v>Наименование тарифа</v>
      </c>
      <c r="AA20" s="777"/>
      <c r="AB20" s="777"/>
      <c r="AC20" s="777"/>
      <c r="AI20" s="759"/>
      <c r="AJ20" s="759"/>
    </row>
    <row r="21" spans="1:36" ht="22.5">
      <c r="A21" s="1311"/>
      <c r="B21" s="1311">
        <v>1</v>
      </c>
      <c r="C21" s="831"/>
      <c r="D21" s="831"/>
      <c r="E21" s="833"/>
      <c r="F21" s="833"/>
      <c r="G21" s="833"/>
      <c r="H21" s="833"/>
      <c r="I21" s="828"/>
      <c r="J21" s="827"/>
      <c r="K21" s="830"/>
      <c r="L21" s="744" t="str">
        <f>mergeValue(A21) &amp;"."&amp; mergeValue(B21)</f>
        <v>1.1</v>
      </c>
      <c r="M21" s="658" t="s">
        <v>15</v>
      </c>
      <c r="N21" s="615"/>
      <c r="O21" s="1312"/>
      <c r="P21" s="1312"/>
      <c r="Q21" s="1312"/>
      <c r="R21" s="1312"/>
      <c r="S21" s="1312"/>
      <c r="T21" s="1312"/>
      <c r="U21" s="1312"/>
      <c r="V21" s="1312"/>
      <c r="W21" s="1129" t="s">
        <v>460</v>
      </c>
      <c r="Y21" s="777"/>
      <c r="Z21" s="777" t="str">
        <f t="shared" si="0"/>
        <v>Территория действия тарифа</v>
      </c>
      <c r="AA21" s="777"/>
      <c r="AB21" s="777"/>
      <c r="AC21" s="777"/>
      <c r="AI21" s="759"/>
      <c r="AJ21" s="759"/>
    </row>
    <row r="22" spans="1:36" ht="22.5">
      <c r="A22" s="1311"/>
      <c r="B22" s="1311"/>
      <c r="C22" s="1311">
        <v>1</v>
      </c>
      <c r="D22" s="831"/>
      <c r="E22" s="833"/>
      <c r="F22" s="833"/>
      <c r="G22" s="833"/>
      <c r="H22" s="833"/>
      <c r="I22" s="835"/>
      <c r="J22" s="827"/>
      <c r="K22" s="830"/>
      <c r="L22" s="744" t="str">
        <f>mergeValue(A22) &amp;"."&amp; mergeValue(B22)&amp;"."&amp; mergeValue(C22)</f>
        <v>1.1.1</v>
      </c>
      <c r="M22" s="659" t="s">
        <v>7</v>
      </c>
      <c r="N22" s="615"/>
      <c r="O22" s="1312"/>
      <c r="P22" s="1312"/>
      <c r="Q22" s="1312"/>
      <c r="R22" s="1312"/>
      <c r="S22" s="1312"/>
      <c r="T22" s="1312"/>
      <c r="U22" s="1312"/>
      <c r="V22" s="1312"/>
      <c r="W22" s="1129" t="s">
        <v>601</v>
      </c>
      <c r="Y22" s="777"/>
      <c r="Z22" s="777" t="str">
        <f t="shared" si="0"/>
        <v xml:space="preserve">Наименование системы теплоснабжения </v>
      </c>
      <c r="AA22" s="777"/>
      <c r="AB22" s="777"/>
      <c r="AC22" s="777"/>
      <c r="AI22" s="759"/>
      <c r="AJ22" s="759"/>
    </row>
    <row r="23" spans="1:36" ht="22.5">
      <c r="A23" s="1311"/>
      <c r="B23" s="1311"/>
      <c r="C23" s="1311"/>
      <c r="D23" s="1311">
        <v>1</v>
      </c>
      <c r="E23" s="833"/>
      <c r="F23" s="833"/>
      <c r="G23" s="833"/>
      <c r="H23" s="833"/>
      <c r="I23" s="835"/>
      <c r="J23" s="827"/>
      <c r="K23" s="830"/>
      <c r="L23" s="744" t="str">
        <f>mergeValue(A23) &amp;"."&amp; mergeValue(B23)&amp;"."&amp; mergeValue(C23)&amp;"."&amp; mergeValue(D23)</f>
        <v>1.1.1.1</v>
      </c>
      <c r="M23" s="660" t="s">
        <v>21</v>
      </c>
      <c r="N23" s="615"/>
      <c r="O23" s="1312"/>
      <c r="P23" s="1312"/>
      <c r="Q23" s="1312"/>
      <c r="R23" s="1312"/>
      <c r="S23" s="1312"/>
      <c r="T23" s="1312"/>
      <c r="U23" s="1312"/>
      <c r="V23" s="1312"/>
      <c r="W23" s="1129" t="s">
        <v>602</v>
      </c>
      <c r="Y23" s="777"/>
      <c r="Z23" s="777" t="str">
        <f t="shared" si="0"/>
        <v xml:space="preserve">Источник тепловой энергии  </v>
      </c>
      <c r="AA23" s="777"/>
      <c r="AB23" s="777"/>
      <c r="AC23" s="777"/>
      <c r="AI23" s="759"/>
      <c r="AJ23" s="759"/>
    </row>
    <row r="24" spans="1:36" ht="78.75">
      <c r="A24" s="1311"/>
      <c r="B24" s="1311"/>
      <c r="C24" s="1311"/>
      <c r="D24" s="1311"/>
      <c r="E24" s="1311">
        <v>1</v>
      </c>
      <c r="F24" s="833"/>
      <c r="G24" s="833"/>
      <c r="H24" s="831">
        <v>1</v>
      </c>
      <c r="I24" s="1311">
        <v>1</v>
      </c>
      <c r="J24" s="833"/>
      <c r="K24" s="838"/>
      <c r="L24" s="744" t="str">
        <f>mergeValue(A24) &amp;"."&amp; mergeValue(B24)&amp;"."&amp; mergeValue(C24)&amp;"."&amp; mergeValue(D24)&amp;"."&amp; mergeValue(E24)</f>
        <v>1.1.1.1.1</v>
      </c>
      <c r="M24" s="524" t="s">
        <v>8</v>
      </c>
      <c r="N24" s="615"/>
      <c r="O24" s="1313"/>
      <c r="P24" s="1313"/>
      <c r="Q24" s="1313"/>
      <c r="R24" s="1313"/>
      <c r="S24" s="1313"/>
      <c r="T24" s="1313"/>
      <c r="U24" s="1313"/>
      <c r="V24" s="1313"/>
      <c r="W24" s="1129"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1"/>
      <c r="B25" s="1311"/>
      <c r="C25" s="1311"/>
      <c r="D25" s="1311"/>
      <c r="E25" s="1311"/>
      <c r="F25" s="1311">
        <v>1</v>
      </c>
      <c r="G25" s="831"/>
      <c r="H25" s="831"/>
      <c r="I25" s="1311"/>
      <c r="J25" s="1311">
        <v>1</v>
      </c>
      <c r="K25" s="839"/>
      <c r="L25" s="744" t="str">
        <f>mergeValue(A25) &amp;"."&amp; mergeValue(B25)&amp;"."&amp; mergeValue(C25)&amp;"."&amp; mergeValue(D25)&amp;"."&amp; mergeValue(E25)&amp;"."&amp; mergeValue(F25)</f>
        <v>1.1.1.1.1.1</v>
      </c>
      <c r="M25" s="525" t="s">
        <v>9</v>
      </c>
      <c r="N25" s="615"/>
      <c r="O25" s="1313"/>
      <c r="P25" s="1313"/>
      <c r="Q25" s="1313"/>
      <c r="R25" s="1313"/>
      <c r="S25" s="1313"/>
      <c r="T25" s="1313"/>
      <c r="U25" s="1313"/>
      <c r="V25" s="1313"/>
      <c r="W25" s="1129" t="s">
        <v>721</v>
      </c>
      <c r="Y25" s="777"/>
      <c r="Z25" s="777" t="str">
        <f t="shared" si="0"/>
        <v>Группа потребителей</v>
      </c>
      <c r="AA25" s="777"/>
      <c r="AB25" s="777"/>
      <c r="AC25" s="777"/>
      <c r="AI25" s="759"/>
      <c r="AJ25" s="759"/>
    </row>
    <row r="26" spans="1:36" ht="122.1" customHeight="1">
      <c r="A26" s="1311"/>
      <c r="B26" s="1311"/>
      <c r="C26" s="1311"/>
      <c r="D26" s="1311"/>
      <c r="E26" s="1311"/>
      <c r="F26" s="1311"/>
      <c r="G26" s="831">
        <v>1</v>
      </c>
      <c r="H26" s="831"/>
      <c r="I26" s="1311"/>
      <c r="J26" s="1311"/>
      <c r="K26" s="839">
        <v>1</v>
      </c>
      <c r="L26" s="744" t="str">
        <f>mergeValue(A26) &amp;"."&amp; mergeValue(B26)&amp;"."&amp; mergeValue(C26)&amp;"."&amp; mergeValue(D26)&amp;"."&amp; mergeValue(E26)&amp;"."&amp; mergeValue(F26)&amp;"."&amp; mergeValue(G26)</f>
        <v>1.1.1.1.1.1.1</v>
      </c>
      <c r="M26" s="1088"/>
      <c r="N26" s="615"/>
      <c r="O26" s="726"/>
      <c r="P26" s="726"/>
      <c r="Q26" s="1040"/>
      <c r="R26" s="1306"/>
      <c r="S26" s="1307" t="s">
        <v>83</v>
      </c>
      <c r="T26" s="1306"/>
      <c r="U26" s="1307" t="s">
        <v>84</v>
      </c>
      <c r="V26" s="726"/>
      <c r="W26" s="1281" t="s">
        <v>722</v>
      </c>
      <c r="X26" s="759" t="str">
        <f>strCheckDate(O27:V27)</f>
        <v/>
      </c>
      <c r="Y26" s="777"/>
      <c r="Z26" s="777" t="str">
        <f t="shared" si="0"/>
        <v/>
      </c>
      <c r="AA26" s="777"/>
      <c r="AB26" s="777"/>
      <c r="AC26" s="777"/>
      <c r="AI26" s="759"/>
      <c r="AJ26" s="759"/>
    </row>
    <row r="27" spans="1:36" ht="11.25" hidden="1">
      <c r="A27" s="1311"/>
      <c r="B27" s="1311"/>
      <c r="C27" s="1311"/>
      <c r="D27" s="1311"/>
      <c r="E27" s="1311"/>
      <c r="F27" s="1311"/>
      <c r="G27" s="831"/>
      <c r="H27" s="831"/>
      <c r="I27" s="1311"/>
      <c r="J27" s="1311"/>
      <c r="K27" s="839"/>
      <c r="L27" s="752"/>
      <c r="M27" s="615"/>
      <c r="N27" s="615"/>
      <c r="O27" s="726"/>
      <c r="P27" s="726"/>
      <c r="Q27" s="732" t="str">
        <f>R26 &amp; "-" &amp; T26</f>
        <v>-</v>
      </c>
      <c r="R27" s="1306"/>
      <c r="S27" s="1307"/>
      <c r="T27" s="1306"/>
      <c r="U27" s="1307"/>
      <c r="V27" s="726"/>
      <c r="W27" s="1282"/>
      <c r="Y27" s="777"/>
      <c r="Z27" s="777" t="str">
        <f t="shared" si="0"/>
        <v/>
      </c>
      <c r="AA27" s="777"/>
      <c r="AB27" s="777"/>
      <c r="AC27" s="777"/>
      <c r="AI27" s="759"/>
      <c r="AJ27" s="759"/>
    </row>
    <row r="28" spans="1:36" ht="15" customHeight="1">
      <c r="A28" s="1311"/>
      <c r="B28" s="1311"/>
      <c r="C28" s="1311"/>
      <c r="D28" s="1311"/>
      <c r="E28" s="1311"/>
      <c r="F28" s="1311"/>
      <c r="G28" s="833"/>
      <c r="H28" s="831"/>
      <c r="I28" s="1311"/>
      <c r="J28" s="1311"/>
      <c r="K28" s="838"/>
      <c r="L28" s="654"/>
      <c r="M28" s="527" t="s">
        <v>24</v>
      </c>
      <c r="N28" s="728"/>
      <c r="O28" s="728"/>
      <c r="P28" s="728"/>
      <c r="Q28" s="728"/>
      <c r="R28" s="728"/>
      <c r="S28" s="728"/>
      <c r="T28" s="728"/>
      <c r="U28" s="728"/>
      <c r="V28" s="725"/>
      <c r="W28" s="1283"/>
      <c r="Y28" s="777"/>
      <c r="Z28" s="777" t="str">
        <f t="shared" si="0"/>
        <v>Добавить вид теплоносителя (параметры теплоносителя)</v>
      </c>
      <c r="AA28" s="777"/>
      <c r="AB28" s="777"/>
      <c r="AC28" s="777"/>
      <c r="AI28" s="759"/>
      <c r="AJ28" s="759"/>
    </row>
    <row r="29" spans="1:36" ht="15" customHeight="1">
      <c r="A29" s="1311"/>
      <c r="B29" s="1311"/>
      <c r="C29" s="1311"/>
      <c r="D29" s="1311"/>
      <c r="E29" s="1311"/>
      <c r="F29" s="833"/>
      <c r="G29" s="833"/>
      <c r="H29" s="831"/>
      <c r="I29" s="1311"/>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1"/>
      <c r="B30" s="1311"/>
      <c r="C30" s="1311"/>
      <c r="D30" s="1311"/>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1"/>
      <c r="B31" s="1311"/>
      <c r="C31" s="1311"/>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1"/>
      <c r="B32" s="1311"/>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1"/>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4" t="s">
        <v>723</v>
      </c>
      <c r="N36" s="1274"/>
      <c r="O36" s="1274"/>
      <c r="P36" s="1274"/>
      <c r="Q36" s="1274"/>
      <c r="R36" s="1274"/>
      <c r="S36" s="1274"/>
      <c r="T36" s="1274"/>
      <c r="U36" s="1274"/>
      <c r="V36" s="1274"/>
      <c r="W36" s="1274"/>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5" t="s">
        <v>471</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9"/>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572</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8" t="s">
        <v>718</v>
      </c>
      <c r="M5" s="1308"/>
      <c r="N5" s="1308"/>
      <c r="O5" s="1308"/>
      <c r="P5" s="1308"/>
      <c r="Q5" s="1308"/>
      <c r="R5" s="1308"/>
      <c r="S5" s="1308"/>
      <c r="T5" s="1308"/>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27" t="s">
        <v>445</v>
      </c>
      <c r="M13" s="1227"/>
      <c r="N13" s="1227"/>
      <c r="O13" s="1227"/>
      <c r="P13" s="1227"/>
      <c r="Q13" s="1227"/>
      <c r="R13" s="1227"/>
      <c r="S13" s="1227"/>
      <c r="T13" s="1227"/>
      <c r="U13" s="1227"/>
      <c r="V13" s="1227"/>
      <c r="W13" s="1227" t="s">
        <v>446</v>
      </c>
    </row>
    <row r="14" spans="1:33" ht="14.25" customHeight="1">
      <c r="J14" s="451"/>
      <c r="K14" s="451"/>
      <c r="L14" s="1292" t="s">
        <v>91</v>
      </c>
      <c r="M14" s="1292" t="s">
        <v>603</v>
      </c>
      <c r="N14" s="444"/>
      <c r="O14" s="1293" t="s">
        <v>605</v>
      </c>
      <c r="P14" s="1294"/>
      <c r="Q14" s="1294"/>
      <c r="R14" s="1294"/>
      <c r="S14" s="1294"/>
      <c r="T14" s="1295"/>
      <c r="U14" s="1303" t="s">
        <v>339</v>
      </c>
      <c r="V14" s="1324" t="s">
        <v>274</v>
      </c>
      <c r="W14" s="1227"/>
    </row>
    <row r="15" spans="1:33" ht="14.25" customHeight="1">
      <c r="J15" s="451"/>
      <c r="K15" s="451"/>
      <c r="L15" s="1292"/>
      <c r="M15" s="1292"/>
      <c r="N15" s="443"/>
      <c r="O15" s="1298" t="s">
        <v>604</v>
      </c>
      <c r="P15" s="624"/>
      <c r="Q15" s="624"/>
      <c r="R15" s="1301" t="s">
        <v>616</v>
      </c>
      <c r="S15" s="1301"/>
      <c r="T15" s="1302"/>
      <c r="U15" s="1304"/>
      <c r="V15" s="1324"/>
      <c r="W15" s="1227"/>
    </row>
    <row r="16" spans="1:33" ht="30.75" customHeight="1">
      <c r="J16" s="451"/>
      <c r="K16" s="451"/>
      <c r="L16" s="1292"/>
      <c r="M16" s="1292"/>
      <c r="N16" s="442"/>
      <c r="O16" s="1299"/>
      <c r="P16" s="622"/>
      <c r="Q16" s="623"/>
      <c r="R16" s="506" t="s">
        <v>273</v>
      </c>
      <c r="S16" s="1287" t="s">
        <v>272</v>
      </c>
      <c r="T16" s="1288"/>
      <c r="U16" s="1305"/>
      <c r="V16" s="1324"/>
      <c r="W16" s="1227"/>
    </row>
    <row r="17" spans="1:33">
      <c r="J17" s="451"/>
      <c r="K17" s="459">
        <v>1</v>
      </c>
      <c r="L17" s="606" t="s">
        <v>92</v>
      </c>
      <c r="M17" s="606" t="s">
        <v>48</v>
      </c>
      <c r="N17" s="479" t="s">
        <v>48</v>
      </c>
      <c r="O17" s="607">
        <f ca="1">OFFSET(O17,0,-1)+1</f>
        <v>3</v>
      </c>
      <c r="P17" s="608">
        <f ca="1">OFFSET(P17,0,-1)</f>
        <v>3</v>
      </c>
      <c r="Q17" s="608">
        <f ca="1">OFFSET(Q17,0,-1)</f>
        <v>3</v>
      </c>
      <c r="R17" s="607">
        <f ca="1">OFFSET(R17,0,-1)+1</f>
        <v>4</v>
      </c>
      <c r="S17" s="1322">
        <f ca="1">OFFSET(S17,0,-1)+1</f>
        <v>5</v>
      </c>
      <c r="T17" s="1322"/>
      <c r="U17" s="607">
        <f ca="1">OFFSET(U17,0,-2)+1</f>
        <v>6</v>
      </c>
      <c r="V17" s="608">
        <f ca="1">OFFSET(V17,0,-1)</f>
        <v>6</v>
      </c>
      <c r="W17" s="607">
        <f ca="1">OFFSET(W17,0,-1)+1</f>
        <v>7</v>
      </c>
    </row>
    <row r="18" spans="1:33" ht="22.5">
      <c r="A18" s="1311">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719</v>
      </c>
    </row>
    <row r="19" spans="1:33" ht="22.5">
      <c r="A19" s="1311"/>
      <c r="B19" s="1311">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460</v>
      </c>
    </row>
    <row r="20" spans="1:33" ht="22.5">
      <c r="A20" s="1311"/>
      <c r="B20" s="1311"/>
      <c r="C20" s="1311">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601</v>
      </c>
    </row>
    <row r="21" spans="1:33" ht="22.5">
      <c r="A21" s="1311"/>
      <c r="B21" s="1311"/>
      <c r="C21" s="1311"/>
      <c r="D21" s="1311">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3" ht="78.75">
      <c r="A22" s="1311"/>
      <c r="B22" s="1311"/>
      <c r="C22" s="1311"/>
      <c r="D22" s="1311"/>
      <c r="E22" s="1311">
        <v>1</v>
      </c>
      <c r="F22" s="851"/>
      <c r="G22" s="851"/>
      <c r="H22" s="849">
        <v>1</v>
      </c>
      <c r="I22" s="1311">
        <v>1</v>
      </c>
      <c r="J22" s="851"/>
      <c r="K22" s="856"/>
      <c r="L22" s="562" t="str">
        <f>mergeValue(A22) &amp;"."&amp; mergeValue(B22)&amp;"."&amp; mergeValue(C22)&amp;"."&amp; mergeValue(D22)&amp;"."&amp; mergeValue(E22)</f>
        <v>1.1.1.1.1</v>
      </c>
      <c r="M22" s="524" t="s">
        <v>8</v>
      </c>
      <c r="N22" s="550"/>
      <c r="O22" s="1313"/>
      <c r="P22" s="1313"/>
      <c r="Q22" s="1313"/>
      <c r="R22" s="1313"/>
      <c r="S22" s="1313"/>
      <c r="T22" s="1313"/>
      <c r="U22" s="1313"/>
      <c r="V22" s="1313"/>
      <c r="W22" s="1129" t="s">
        <v>720</v>
      </c>
    </row>
    <row r="23" spans="1:33" ht="33.75">
      <c r="A23" s="1311"/>
      <c r="B23" s="1311"/>
      <c r="C23" s="1311"/>
      <c r="D23" s="1311"/>
      <c r="E23" s="1311"/>
      <c r="F23" s="1311">
        <v>1</v>
      </c>
      <c r="G23" s="849"/>
      <c r="H23" s="849"/>
      <c r="I23" s="1311"/>
      <c r="J23" s="1311">
        <v>1</v>
      </c>
      <c r="K23" s="857"/>
      <c r="L23" s="562" t="str">
        <f>mergeValue(A23) &amp;"."&amp; mergeValue(B23)&amp;"."&amp; mergeValue(C23)&amp;"."&amp; mergeValue(D23)&amp;"."&amp; mergeValue(E23)&amp;"."&amp; mergeValue(F23)</f>
        <v>1.1.1.1.1.1</v>
      </c>
      <c r="M23" s="525" t="s">
        <v>9</v>
      </c>
      <c r="N23" s="550"/>
      <c r="O23" s="1314"/>
      <c r="P23" s="1315"/>
      <c r="Q23" s="1315"/>
      <c r="R23" s="1315"/>
      <c r="S23" s="1315"/>
      <c r="T23" s="1315"/>
      <c r="U23" s="1315"/>
      <c r="V23" s="1316"/>
      <c r="W23" s="1129" t="s">
        <v>721</v>
      </c>
      <c r="Y23" s="474" t="str">
        <f>strCheckUnique(Z23:Z26)</f>
        <v/>
      </c>
      <c r="AA23" s="474" t="str">
        <f>IF(O23="","",O23 &amp; ":_")</f>
        <v/>
      </c>
    </row>
    <row r="24" spans="1:33" ht="122.1" customHeight="1">
      <c r="A24" s="1311"/>
      <c r="B24" s="1311"/>
      <c r="C24" s="1311"/>
      <c r="D24" s="1311"/>
      <c r="E24" s="1311"/>
      <c r="F24" s="1311"/>
      <c r="G24" s="849">
        <v>1</v>
      </c>
      <c r="H24" s="849"/>
      <c r="I24" s="1311"/>
      <c r="J24" s="1311"/>
      <c r="K24" s="857">
        <v>1</v>
      </c>
      <c r="L24" s="562" t="str">
        <f>mergeValue(A24) &amp;"."&amp; mergeValue(B24)&amp;"."&amp; mergeValue(C24)&amp;"."&amp; mergeValue(D24)&amp;"."&amp; mergeValue(E24)&amp;"."&amp; mergeValue(F24)&amp;"."&amp; mergeValue(G24)</f>
        <v>1.1.1.1.1.1.1</v>
      </c>
      <c r="M24" s="1088"/>
      <c r="N24" s="555"/>
      <c r="O24" s="1103"/>
      <c r="P24" s="532"/>
      <c r="Q24" s="532"/>
      <c r="R24" s="1317"/>
      <c r="S24" s="1307" t="s">
        <v>83</v>
      </c>
      <c r="T24" s="1317"/>
      <c r="U24" s="1307" t="s">
        <v>84</v>
      </c>
      <c r="V24" s="547"/>
      <c r="W24" s="1281" t="s">
        <v>722</v>
      </c>
      <c r="X24" s="470" t="str">
        <f>strCheckDate(O25:V25)</f>
        <v/>
      </c>
      <c r="Y24" s="474"/>
      <c r="Z24" s="474" t="str">
        <f>IF(M24="","",M24 )</f>
        <v/>
      </c>
      <c r="AA24" s="474"/>
      <c r="AB24" s="474"/>
      <c r="AC24" s="474"/>
    </row>
    <row r="25" spans="1:33" ht="11.25" hidden="1">
      <c r="A25" s="1311"/>
      <c r="B25" s="1311"/>
      <c r="C25" s="1311"/>
      <c r="D25" s="1311"/>
      <c r="E25" s="1311"/>
      <c r="F25" s="1311"/>
      <c r="G25" s="849"/>
      <c r="H25" s="849"/>
      <c r="I25" s="1311"/>
      <c r="J25" s="1311"/>
      <c r="K25" s="857"/>
      <c r="L25" s="569"/>
      <c r="M25" s="615"/>
      <c r="N25" s="555"/>
      <c r="O25" s="553"/>
      <c r="P25" s="532"/>
      <c r="Q25" s="553" t="str">
        <f>R24 &amp; "-" &amp; T24</f>
        <v>-</v>
      </c>
      <c r="R25" s="1306"/>
      <c r="S25" s="1307"/>
      <c r="T25" s="1306"/>
      <c r="U25" s="1307"/>
      <c r="V25" s="547"/>
      <c r="W25" s="1282"/>
    </row>
    <row r="26" spans="1:33" s="445" customFormat="1" ht="15" customHeight="1">
      <c r="A26" s="1311"/>
      <c r="B26" s="1311"/>
      <c r="C26" s="1311"/>
      <c r="D26" s="1311"/>
      <c r="E26" s="1311"/>
      <c r="F26" s="1311"/>
      <c r="G26" s="851"/>
      <c r="H26" s="849"/>
      <c r="I26" s="1311"/>
      <c r="J26" s="1311"/>
      <c r="K26" s="856"/>
      <c r="L26" s="508"/>
      <c r="M26" s="527" t="s">
        <v>24</v>
      </c>
      <c r="N26" s="521"/>
      <c r="O26" s="515"/>
      <c r="P26" s="515"/>
      <c r="Q26" s="515"/>
      <c r="R26" s="542"/>
      <c r="S26" s="534"/>
      <c r="T26" s="533"/>
      <c r="U26" s="521"/>
      <c r="V26" s="530"/>
      <c r="W26" s="1283"/>
      <c r="X26" s="471"/>
      <c r="Y26" s="471"/>
      <c r="Z26" s="471"/>
      <c r="AA26" s="471"/>
      <c r="AB26" s="471"/>
      <c r="AC26" s="471"/>
      <c r="AD26" s="471"/>
      <c r="AE26" s="471"/>
      <c r="AF26" s="471"/>
      <c r="AG26" s="471"/>
    </row>
    <row r="27" spans="1:33" s="445" customFormat="1" ht="15" customHeight="1">
      <c r="A27" s="1311"/>
      <c r="B27" s="1311"/>
      <c r="C27" s="1311"/>
      <c r="D27" s="1311"/>
      <c r="E27" s="1311"/>
      <c r="F27" s="851"/>
      <c r="G27" s="851"/>
      <c r="H27" s="849"/>
      <c r="I27" s="1311"/>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1"/>
      <c r="B28" s="1311"/>
      <c r="C28" s="1311"/>
      <c r="D28" s="1311"/>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1"/>
      <c r="B29" s="1311"/>
      <c r="C29" s="1311"/>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1"/>
      <c r="B30" s="1311"/>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1"/>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4" t="s">
        <v>723</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5" t="s">
        <v>471</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9"/>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572</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0" sqref="E70:T70"/>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1" t="str">
        <f>"Код отчёта: " &amp; GetCode()</f>
        <v>Код отчёта: FAS.JKH.OPEN.INFO.REQUEST.WARM</v>
      </c>
      <c r="C2" s="1201"/>
      <c r="D2" s="1201"/>
      <c r="E2" s="1201"/>
      <c r="F2" s="1201"/>
      <c r="G2" s="1201"/>
      <c r="Q2" s="223"/>
      <c r="R2" s="223"/>
      <c r="S2" s="223"/>
      <c r="T2" s="223"/>
      <c r="U2" s="223"/>
      <c r="V2" s="223"/>
      <c r="W2" s="223"/>
    </row>
    <row r="3" spans="1:27" ht="18" customHeight="1">
      <c r="B3" s="1202" t="str">
        <f>"Версия " &amp; GetVersion()</f>
        <v>Версия 1.0.1</v>
      </c>
      <c r="C3" s="120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6" t="s">
        <v>677</v>
      </c>
      <c r="C5" s="1207"/>
      <c r="D5" s="1207"/>
      <c r="E5" s="1207"/>
      <c r="F5" s="1207"/>
      <c r="G5" s="1207"/>
      <c r="H5" s="1207"/>
      <c r="I5" s="1207"/>
      <c r="J5" s="1207"/>
      <c r="K5" s="1207"/>
      <c r="L5" s="1207"/>
      <c r="M5" s="1207"/>
      <c r="N5" s="1207"/>
      <c r="O5" s="1207"/>
      <c r="P5" s="1207"/>
      <c r="Q5" s="1207"/>
      <c r="R5" s="1207"/>
      <c r="S5" s="1207"/>
      <c r="T5" s="1207"/>
      <c r="U5" s="1207"/>
      <c r="V5" s="1207"/>
      <c r="W5" s="1207"/>
      <c r="X5" s="1207"/>
      <c r="Y5" s="120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hidden="1" customHeight="1">
      <c r="A7" s="40"/>
      <c r="B7" s="75"/>
      <c r="C7" s="74"/>
      <c r="D7" s="57"/>
      <c r="E7" s="1203" t="s">
        <v>568</v>
      </c>
      <c r="F7" s="1203"/>
      <c r="G7" s="1203"/>
      <c r="H7" s="1203"/>
      <c r="I7" s="1203"/>
      <c r="J7" s="1203"/>
      <c r="K7" s="1203"/>
      <c r="L7" s="1203"/>
      <c r="M7" s="1203"/>
      <c r="N7" s="1203"/>
      <c r="O7" s="1203"/>
      <c r="P7" s="1203"/>
      <c r="Q7" s="1203"/>
      <c r="R7" s="1203"/>
      <c r="S7" s="1203"/>
      <c r="T7" s="1203"/>
      <c r="U7" s="1203"/>
      <c r="V7" s="1203"/>
      <c r="W7" s="1203"/>
      <c r="X7" s="1203"/>
      <c r="Y7" s="56"/>
    </row>
    <row r="8" spans="1:27" ht="15" hidden="1" customHeight="1">
      <c r="A8" s="40"/>
      <c r="B8" s="75"/>
      <c r="C8" s="74"/>
      <c r="D8" s="57"/>
      <c r="E8" s="1203"/>
      <c r="F8" s="1203"/>
      <c r="G8" s="1203"/>
      <c r="H8" s="1203"/>
      <c r="I8" s="1203"/>
      <c r="J8" s="1203"/>
      <c r="K8" s="1203"/>
      <c r="L8" s="1203"/>
      <c r="M8" s="1203"/>
      <c r="N8" s="1203"/>
      <c r="O8" s="1203"/>
      <c r="P8" s="1203"/>
      <c r="Q8" s="1203"/>
      <c r="R8" s="1203"/>
      <c r="S8" s="1203"/>
      <c r="T8" s="1203"/>
      <c r="U8" s="1203"/>
      <c r="V8" s="1203"/>
      <c r="W8" s="1203"/>
      <c r="X8" s="1203"/>
      <c r="Y8" s="56"/>
    </row>
    <row r="9" spans="1:27" ht="15" hidden="1" customHeight="1">
      <c r="A9" s="40"/>
      <c r="B9" s="75"/>
      <c r="C9" s="74"/>
      <c r="D9" s="57"/>
      <c r="E9" s="1203"/>
      <c r="F9" s="1203"/>
      <c r="G9" s="1203"/>
      <c r="H9" s="1203"/>
      <c r="I9" s="1203"/>
      <c r="J9" s="1203"/>
      <c r="K9" s="1203"/>
      <c r="L9" s="1203"/>
      <c r="M9" s="1203"/>
      <c r="N9" s="1203"/>
      <c r="O9" s="1203"/>
      <c r="P9" s="1203"/>
      <c r="Q9" s="1203"/>
      <c r="R9" s="1203"/>
      <c r="S9" s="1203"/>
      <c r="T9" s="1203"/>
      <c r="U9" s="1203"/>
      <c r="V9" s="1203"/>
      <c r="W9" s="1203"/>
      <c r="X9" s="1203"/>
      <c r="Y9" s="56"/>
    </row>
    <row r="10" spans="1:27" ht="10.5" hidden="1" customHeight="1">
      <c r="A10" s="40"/>
      <c r="B10" s="75"/>
      <c r="C10" s="74"/>
      <c r="D10" s="57"/>
      <c r="E10" s="1203"/>
      <c r="F10" s="1203"/>
      <c r="G10" s="1203"/>
      <c r="H10" s="1203"/>
      <c r="I10" s="1203"/>
      <c r="J10" s="1203"/>
      <c r="K10" s="1203"/>
      <c r="L10" s="1203"/>
      <c r="M10" s="1203"/>
      <c r="N10" s="1203"/>
      <c r="O10" s="1203"/>
      <c r="P10" s="1203"/>
      <c r="Q10" s="1203"/>
      <c r="R10" s="1203"/>
      <c r="S10" s="1203"/>
      <c r="T10" s="1203"/>
      <c r="U10" s="1203"/>
      <c r="V10" s="1203"/>
      <c r="W10" s="1203"/>
      <c r="X10" s="1203"/>
      <c r="Y10" s="56"/>
    </row>
    <row r="11" spans="1:27" ht="27" hidden="1" customHeight="1">
      <c r="A11" s="40"/>
      <c r="B11" s="75"/>
      <c r="C11" s="74"/>
      <c r="D11" s="57"/>
      <c r="E11" s="1203"/>
      <c r="F11" s="1203"/>
      <c r="G11" s="1203"/>
      <c r="H11" s="1203"/>
      <c r="I11" s="1203"/>
      <c r="J11" s="1203"/>
      <c r="K11" s="1203"/>
      <c r="L11" s="1203"/>
      <c r="M11" s="1203"/>
      <c r="N11" s="1203"/>
      <c r="O11" s="1203"/>
      <c r="P11" s="1203"/>
      <c r="Q11" s="1203"/>
      <c r="R11" s="1203"/>
      <c r="S11" s="1203"/>
      <c r="T11" s="1203"/>
      <c r="U11" s="1203"/>
      <c r="V11" s="1203"/>
      <c r="W11" s="1203"/>
      <c r="X11" s="1203"/>
      <c r="Y11" s="56"/>
    </row>
    <row r="12" spans="1:27" ht="12" hidden="1" customHeight="1">
      <c r="A12" s="40"/>
      <c r="B12" s="75"/>
      <c r="C12" s="74"/>
      <c r="D12" s="57"/>
      <c r="E12" s="1203"/>
      <c r="F12" s="1203"/>
      <c r="G12" s="1203"/>
      <c r="H12" s="1203"/>
      <c r="I12" s="1203"/>
      <c r="J12" s="1203"/>
      <c r="K12" s="1203"/>
      <c r="L12" s="1203"/>
      <c r="M12" s="1203"/>
      <c r="N12" s="1203"/>
      <c r="O12" s="1203"/>
      <c r="P12" s="1203"/>
      <c r="Q12" s="1203"/>
      <c r="R12" s="1203"/>
      <c r="S12" s="1203"/>
      <c r="T12" s="1203"/>
      <c r="U12" s="1203"/>
      <c r="V12" s="1203"/>
      <c r="W12" s="1203"/>
      <c r="X12" s="1203"/>
      <c r="Y12" s="56"/>
    </row>
    <row r="13" spans="1:27" ht="38.25" hidden="1" customHeight="1">
      <c r="A13" s="40"/>
      <c r="B13" s="75"/>
      <c r="C13" s="74"/>
      <c r="D13" s="57"/>
      <c r="E13" s="1203"/>
      <c r="F13" s="1203"/>
      <c r="G13" s="1203"/>
      <c r="H13" s="1203"/>
      <c r="I13" s="1203"/>
      <c r="J13" s="1203"/>
      <c r="K13" s="1203"/>
      <c r="L13" s="1203"/>
      <c r="M13" s="1203"/>
      <c r="N13" s="1203"/>
      <c r="O13" s="1203"/>
      <c r="P13" s="1203"/>
      <c r="Q13" s="1203"/>
      <c r="R13" s="1203"/>
      <c r="S13" s="1203"/>
      <c r="T13" s="1203"/>
      <c r="U13" s="1203"/>
      <c r="V13" s="1203"/>
      <c r="W13" s="1203"/>
      <c r="X13" s="1203"/>
      <c r="Y13" s="70"/>
    </row>
    <row r="14" spans="1:27" ht="15" hidden="1" customHeight="1">
      <c r="A14" s="40"/>
      <c r="B14" s="75"/>
      <c r="C14" s="74"/>
      <c r="D14" s="57"/>
      <c r="E14" s="1203"/>
      <c r="F14" s="1203"/>
      <c r="G14" s="1203"/>
      <c r="H14" s="1203"/>
      <c r="I14" s="1203"/>
      <c r="J14" s="1203"/>
      <c r="K14" s="1203"/>
      <c r="L14" s="1203"/>
      <c r="M14" s="1203"/>
      <c r="N14" s="1203"/>
      <c r="O14" s="1203"/>
      <c r="P14" s="1203"/>
      <c r="Q14" s="1203"/>
      <c r="R14" s="1203"/>
      <c r="S14" s="1203"/>
      <c r="T14" s="1203"/>
      <c r="U14" s="1203"/>
      <c r="V14" s="1203"/>
      <c r="W14" s="1203"/>
      <c r="X14" s="1203"/>
      <c r="Y14" s="56"/>
    </row>
    <row r="15" spans="1:27" ht="15" hidden="1">
      <c r="A15" s="40"/>
      <c r="B15" s="75"/>
      <c r="C15" s="74"/>
      <c r="D15" s="57"/>
      <c r="E15" s="1203"/>
      <c r="F15" s="1203"/>
      <c r="G15" s="1203"/>
      <c r="H15" s="1203"/>
      <c r="I15" s="1203"/>
      <c r="J15" s="1203"/>
      <c r="K15" s="1203"/>
      <c r="L15" s="1203"/>
      <c r="M15" s="1203"/>
      <c r="N15" s="1203"/>
      <c r="O15" s="1203"/>
      <c r="P15" s="1203"/>
      <c r="Q15" s="1203"/>
      <c r="R15" s="1203"/>
      <c r="S15" s="1203"/>
      <c r="T15" s="1203"/>
      <c r="U15" s="1203"/>
      <c r="V15" s="1203"/>
      <c r="W15" s="1203"/>
      <c r="X15" s="1203"/>
      <c r="Y15" s="56"/>
    </row>
    <row r="16" spans="1:27" ht="15" hidden="1">
      <c r="A16" s="40"/>
      <c r="B16" s="75"/>
      <c r="C16" s="74"/>
      <c r="D16" s="57"/>
      <c r="E16" s="1203"/>
      <c r="F16" s="1203"/>
      <c r="G16" s="1203"/>
      <c r="H16" s="1203"/>
      <c r="I16" s="1203"/>
      <c r="J16" s="1203"/>
      <c r="K16" s="1203"/>
      <c r="L16" s="1203"/>
      <c r="M16" s="1203"/>
      <c r="N16" s="1203"/>
      <c r="O16" s="1203"/>
      <c r="P16" s="1203"/>
      <c r="Q16" s="1203"/>
      <c r="R16" s="1203"/>
      <c r="S16" s="1203"/>
      <c r="T16" s="1203"/>
      <c r="U16" s="1203"/>
      <c r="V16" s="1203"/>
      <c r="W16" s="1203"/>
      <c r="X16" s="1203"/>
      <c r="Y16" s="56"/>
    </row>
    <row r="17" spans="1:25" ht="15" hidden="1" customHeight="1">
      <c r="A17" s="40"/>
      <c r="B17" s="75"/>
      <c r="C17" s="74"/>
      <c r="D17" s="57"/>
      <c r="E17" s="1203"/>
      <c r="F17" s="1203"/>
      <c r="G17" s="1203"/>
      <c r="H17" s="1203"/>
      <c r="I17" s="1203"/>
      <c r="J17" s="1203"/>
      <c r="K17" s="1203"/>
      <c r="L17" s="1203"/>
      <c r="M17" s="1203"/>
      <c r="N17" s="1203"/>
      <c r="O17" s="1203"/>
      <c r="P17" s="1203"/>
      <c r="Q17" s="1203"/>
      <c r="R17" s="1203"/>
      <c r="S17" s="1203"/>
      <c r="T17" s="1203"/>
      <c r="U17" s="1203"/>
      <c r="V17" s="1203"/>
      <c r="W17" s="1203"/>
      <c r="X17" s="1203"/>
      <c r="Y17" s="56"/>
    </row>
    <row r="18" spans="1:25" ht="15" hidden="1">
      <c r="A18" s="40"/>
      <c r="B18" s="75"/>
      <c r="C18" s="74"/>
      <c r="D18" s="57"/>
      <c r="E18" s="1203"/>
      <c r="F18" s="1203"/>
      <c r="G18" s="1203"/>
      <c r="H18" s="1203"/>
      <c r="I18" s="1203"/>
      <c r="J18" s="1203"/>
      <c r="K18" s="1203"/>
      <c r="L18" s="1203"/>
      <c r="M18" s="1203"/>
      <c r="N18" s="1203"/>
      <c r="O18" s="1203"/>
      <c r="P18" s="1203"/>
      <c r="Q18" s="1203"/>
      <c r="R18" s="1203"/>
      <c r="S18" s="1203"/>
      <c r="T18" s="1203"/>
      <c r="U18" s="1203"/>
      <c r="V18" s="1203"/>
      <c r="W18" s="1203"/>
      <c r="X18" s="1203"/>
      <c r="Y18" s="56"/>
    </row>
    <row r="19" spans="1:25" ht="59.25" hidden="1" customHeight="1">
      <c r="A19" s="40"/>
      <c r="B19" s="75"/>
      <c r="C19" s="74"/>
      <c r="D19" s="63"/>
      <c r="E19" s="1203"/>
      <c r="F19" s="1203"/>
      <c r="G19" s="1203"/>
      <c r="H19" s="1203"/>
      <c r="I19" s="1203"/>
      <c r="J19" s="1203"/>
      <c r="K19" s="1203"/>
      <c r="L19" s="1203"/>
      <c r="M19" s="1203"/>
      <c r="N19" s="1203"/>
      <c r="O19" s="1203"/>
      <c r="P19" s="1203"/>
      <c r="Q19" s="1203"/>
      <c r="R19" s="1203"/>
      <c r="S19" s="1203"/>
      <c r="T19" s="1203"/>
      <c r="U19" s="1203"/>
      <c r="V19" s="1203"/>
      <c r="W19" s="1203"/>
      <c r="X19" s="120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9" t="s">
        <v>253</v>
      </c>
      <c r="G21" s="1210"/>
      <c r="H21" s="1210"/>
      <c r="I21" s="1210"/>
      <c r="J21" s="1210"/>
      <c r="K21" s="1210"/>
      <c r="L21" s="1210"/>
      <c r="M21" s="1210"/>
      <c r="N21" s="57"/>
      <c r="O21" s="68" t="s">
        <v>236</v>
      </c>
      <c r="P21" s="1211" t="s">
        <v>237</v>
      </c>
      <c r="Q21" s="1212"/>
      <c r="R21" s="1212"/>
      <c r="S21" s="1212"/>
      <c r="T21" s="1212"/>
      <c r="U21" s="1212"/>
      <c r="V21" s="1212"/>
      <c r="W21" s="1212"/>
      <c r="X21" s="1212"/>
      <c r="Y21" s="56"/>
    </row>
    <row r="22" spans="1:25" ht="14.25" hidden="1" customHeight="1">
      <c r="A22" s="40"/>
      <c r="B22" s="75"/>
      <c r="C22" s="74"/>
      <c r="D22" s="58"/>
      <c r="E22" s="89" t="s">
        <v>236</v>
      </c>
      <c r="F22" s="1209" t="s">
        <v>239</v>
      </c>
      <c r="G22" s="1210"/>
      <c r="H22" s="1210"/>
      <c r="I22" s="1210"/>
      <c r="J22" s="1210"/>
      <c r="K22" s="1210"/>
      <c r="L22" s="1210"/>
      <c r="M22" s="1210"/>
      <c r="N22" s="57"/>
      <c r="O22" s="71" t="s">
        <v>236</v>
      </c>
      <c r="P22" s="1211" t="s">
        <v>566</v>
      </c>
      <c r="Q22" s="1212"/>
      <c r="R22" s="1212"/>
      <c r="S22" s="1212"/>
      <c r="T22" s="1212"/>
      <c r="U22" s="1212"/>
      <c r="V22" s="1212"/>
      <c r="W22" s="1212"/>
      <c r="X22" s="1212"/>
      <c r="Y22" s="56"/>
    </row>
    <row r="23" spans="1:25" ht="27" hidden="1" customHeight="1">
      <c r="A23" s="40"/>
      <c r="B23" s="75"/>
      <c r="C23" s="74"/>
      <c r="D23" s="58"/>
      <c r="E23" s="57"/>
      <c r="F23" s="57"/>
      <c r="G23" s="57"/>
      <c r="H23" s="57"/>
      <c r="I23" s="57"/>
      <c r="J23" s="57"/>
      <c r="K23" s="57"/>
      <c r="L23" s="57"/>
      <c r="M23" s="57"/>
      <c r="N23" s="57"/>
      <c r="O23" s="57"/>
      <c r="P23" s="1204"/>
      <c r="Q23" s="1204"/>
      <c r="R23" s="1204"/>
      <c r="S23" s="1204"/>
      <c r="T23" s="1204"/>
      <c r="U23" s="1204"/>
      <c r="V23" s="1204"/>
      <c r="W23" s="120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8" t="s">
        <v>392</v>
      </c>
      <c r="F35" s="1208"/>
      <c r="G35" s="1208"/>
      <c r="H35" s="1208"/>
      <c r="I35" s="1208"/>
      <c r="J35" s="1208"/>
      <c r="K35" s="1208"/>
      <c r="L35" s="1208"/>
      <c r="M35" s="1208"/>
      <c r="N35" s="1208"/>
      <c r="O35" s="1208"/>
      <c r="P35" s="1208"/>
      <c r="Q35" s="1208"/>
      <c r="R35" s="1208"/>
      <c r="S35" s="1208"/>
      <c r="T35" s="1208"/>
      <c r="U35" s="1208"/>
      <c r="V35" s="1208"/>
      <c r="W35" s="1208"/>
      <c r="X35" s="1208"/>
      <c r="Y35" s="56"/>
    </row>
    <row r="36" spans="1:25" ht="38.25" hidden="1" customHeight="1">
      <c r="A36" s="40"/>
      <c r="B36" s="75"/>
      <c r="C36" s="74"/>
      <c r="D36" s="58"/>
      <c r="E36" s="1208"/>
      <c r="F36" s="1208"/>
      <c r="G36" s="1208"/>
      <c r="H36" s="1208"/>
      <c r="I36" s="1208"/>
      <c r="J36" s="1208"/>
      <c r="K36" s="1208"/>
      <c r="L36" s="1208"/>
      <c r="M36" s="1208"/>
      <c r="N36" s="1208"/>
      <c r="O36" s="1208"/>
      <c r="P36" s="1208"/>
      <c r="Q36" s="1208"/>
      <c r="R36" s="1208"/>
      <c r="S36" s="1208"/>
      <c r="T36" s="1208"/>
      <c r="U36" s="1208"/>
      <c r="V36" s="1208"/>
      <c r="W36" s="1208"/>
      <c r="X36" s="1208"/>
      <c r="Y36" s="56"/>
    </row>
    <row r="37" spans="1:25" ht="9.75" hidden="1" customHeight="1">
      <c r="A37" s="40"/>
      <c r="B37" s="75"/>
      <c r="C37" s="74"/>
      <c r="D37" s="58"/>
      <c r="E37" s="1208"/>
      <c r="F37" s="1208"/>
      <c r="G37" s="1208"/>
      <c r="H37" s="1208"/>
      <c r="I37" s="1208"/>
      <c r="J37" s="1208"/>
      <c r="K37" s="1208"/>
      <c r="L37" s="1208"/>
      <c r="M37" s="1208"/>
      <c r="N37" s="1208"/>
      <c r="O37" s="1208"/>
      <c r="P37" s="1208"/>
      <c r="Q37" s="1208"/>
      <c r="R37" s="1208"/>
      <c r="S37" s="1208"/>
      <c r="T37" s="1208"/>
      <c r="U37" s="1208"/>
      <c r="V37" s="1208"/>
      <c r="W37" s="1208"/>
      <c r="X37" s="1208"/>
      <c r="Y37" s="56"/>
    </row>
    <row r="38" spans="1:25" ht="51" hidden="1" customHeight="1">
      <c r="A38" s="40"/>
      <c r="B38" s="75"/>
      <c r="C38" s="74"/>
      <c r="D38" s="58"/>
      <c r="E38" s="1208"/>
      <c r="F38" s="1208"/>
      <c r="G38" s="1208"/>
      <c r="H38" s="1208"/>
      <c r="I38" s="1208"/>
      <c r="J38" s="1208"/>
      <c r="K38" s="1208"/>
      <c r="L38" s="1208"/>
      <c r="M38" s="1208"/>
      <c r="N38" s="1208"/>
      <c r="O38" s="1208"/>
      <c r="P38" s="1208"/>
      <c r="Q38" s="1208"/>
      <c r="R38" s="1208"/>
      <c r="S38" s="1208"/>
      <c r="T38" s="1208"/>
      <c r="U38" s="1208"/>
      <c r="V38" s="1208"/>
      <c r="W38" s="1208"/>
      <c r="X38" s="1208"/>
      <c r="Y38" s="56"/>
    </row>
    <row r="39" spans="1:25" ht="15" hidden="1" customHeight="1">
      <c r="A39" s="40"/>
      <c r="B39" s="75"/>
      <c r="C39" s="74"/>
      <c r="D39" s="58"/>
      <c r="E39" s="1208"/>
      <c r="F39" s="1208"/>
      <c r="G39" s="1208"/>
      <c r="H39" s="1208"/>
      <c r="I39" s="1208"/>
      <c r="J39" s="1208"/>
      <c r="K39" s="1208"/>
      <c r="L39" s="1208"/>
      <c r="M39" s="1208"/>
      <c r="N39" s="1208"/>
      <c r="O39" s="1208"/>
      <c r="P39" s="1208"/>
      <c r="Q39" s="1208"/>
      <c r="R39" s="1208"/>
      <c r="S39" s="1208"/>
      <c r="T39" s="1208"/>
      <c r="U39" s="1208"/>
      <c r="V39" s="1208"/>
      <c r="W39" s="1208"/>
      <c r="X39" s="1208"/>
      <c r="Y39" s="56"/>
    </row>
    <row r="40" spans="1:25" ht="12" hidden="1" customHeight="1">
      <c r="A40" s="40"/>
      <c r="B40" s="75"/>
      <c r="C40" s="74"/>
      <c r="D40" s="58"/>
      <c r="E40" s="1213"/>
      <c r="F40" s="1214"/>
      <c r="G40" s="1214"/>
      <c r="H40" s="1214"/>
      <c r="I40" s="1214"/>
      <c r="J40" s="1214"/>
      <c r="K40" s="1214"/>
      <c r="L40" s="1214"/>
      <c r="M40" s="1214"/>
      <c r="N40" s="1214"/>
      <c r="O40" s="1214"/>
      <c r="P40" s="1214"/>
      <c r="Q40" s="1214"/>
      <c r="R40" s="1214"/>
      <c r="S40" s="1214"/>
      <c r="T40" s="1214"/>
      <c r="U40" s="1214"/>
      <c r="V40" s="1214"/>
      <c r="W40" s="1214"/>
      <c r="X40" s="1214"/>
      <c r="Y40" s="56"/>
    </row>
    <row r="41" spans="1:25" ht="38.25" hidden="1" customHeight="1">
      <c r="A41" s="40"/>
      <c r="B41" s="75"/>
      <c r="C41" s="74"/>
      <c r="D41" s="58"/>
      <c r="E41" s="1208"/>
      <c r="F41" s="1208"/>
      <c r="G41" s="1208"/>
      <c r="H41" s="1208"/>
      <c r="I41" s="1208"/>
      <c r="J41" s="1208"/>
      <c r="K41" s="1208"/>
      <c r="L41" s="1208"/>
      <c r="M41" s="1208"/>
      <c r="N41" s="1208"/>
      <c r="O41" s="1208"/>
      <c r="P41" s="1208"/>
      <c r="Q41" s="1208"/>
      <c r="R41" s="1208"/>
      <c r="S41" s="1208"/>
      <c r="T41" s="1208"/>
      <c r="U41" s="1208"/>
      <c r="V41" s="1208"/>
      <c r="W41" s="1208"/>
      <c r="X41" s="1208"/>
      <c r="Y41" s="56"/>
    </row>
    <row r="42" spans="1:25" ht="15" hidden="1">
      <c r="A42" s="40"/>
      <c r="B42" s="75"/>
      <c r="C42" s="74"/>
      <c r="D42" s="58"/>
      <c r="E42" s="1208"/>
      <c r="F42" s="1208"/>
      <c r="G42" s="1208"/>
      <c r="H42" s="1208"/>
      <c r="I42" s="1208"/>
      <c r="J42" s="1208"/>
      <c r="K42" s="1208"/>
      <c r="L42" s="1208"/>
      <c r="M42" s="1208"/>
      <c r="N42" s="1208"/>
      <c r="O42" s="1208"/>
      <c r="P42" s="1208"/>
      <c r="Q42" s="1208"/>
      <c r="R42" s="1208"/>
      <c r="S42" s="1208"/>
      <c r="T42" s="1208"/>
      <c r="U42" s="1208"/>
      <c r="V42" s="1208"/>
      <c r="W42" s="1208"/>
      <c r="X42" s="1208"/>
      <c r="Y42" s="56"/>
    </row>
    <row r="43" spans="1:25" ht="15" hidden="1">
      <c r="A43" s="40"/>
      <c r="B43" s="75"/>
      <c r="C43" s="74"/>
      <c r="D43" s="58"/>
      <c r="E43" s="1208"/>
      <c r="F43" s="1208"/>
      <c r="G43" s="1208"/>
      <c r="H43" s="1208"/>
      <c r="I43" s="1208"/>
      <c r="J43" s="1208"/>
      <c r="K43" s="1208"/>
      <c r="L43" s="1208"/>
      <c r="M43" s="1208"/>
      <c r="N43" s="1208"/>
      <c r="O43" s="1208"/>
      <c r="P43" s="1208"/>
      <c r="Q43" s="1208"/>
      <c r="R43" s="1208"/>
      <c r="S43" s="1208"/>
      <c r="T43" s="1208"/>
      <c r="U43" s="1208"/>
      <c r="V43" s="1208"/>
      <c r="W43" s="1208"/>
      <c r="X43" s="1208"/>
      <c r="Y43" s="56"/>
    </row>
    <row r="44" spans="1:25" ht="33.75" hidden="1" customHeight="1">
      <c r="A44" s="40"/>
      <c r="B44" s="75"/>
      <c r="C44" s="74"/>
      <c r="D44" s="63"/>
      <c r="E44" s="1208"/>
      <c r="F44" s="1208"/>
      <c r="G44" s="1208"/>
      <c r="H44" s="1208"/>
      <c r="I44" s="1208"/>
      <c r="J44" s="1208"/>
      <c r="K44" s="1208"/>
      <c r="L44" s="1208"/>
      <c r="M44" s="1208"/>
      <c r="N44" s="1208"/>
      <c r="O44" s="1208"/>
      <c r="P44" s="1208"/>
      <c r="Q44" s="1208"/>
      <c r="R44" s="1208"/>
      <c r="S44" s="1208"/>
      <c r="T44" s="1208"/>
      <c r="U44" s="1208"/>
      <c r="V44" s="1208"/>
      <c r="W44" s="1208"/>
      <c r="X44" s="1208"/>
      <c r="Y44" s="56"/>
    </row>
    <row r="45" spans="1:25" ht="15" hidden="1">
      <c r="A45" s="40"/>
      <c r="B45" s="75"/>
      <c r="C45" s="74"/>
      <c r="D45" s="63"/>
      <c r="E45" s="1208"/>
      <c r="F45" s="1208"/>
      <c r="G45" s="1208"/>
      <c r="H45" s="1208"/>
      <c r="I45" s="1208"/>
      <c r="J45" s="1208"/>
      <c r="K45" s="1208"/>
      <c r="L45" s="1208"/>
      <c r="M45" s="1208"/>
      <c r="N45" s="1208"/>
      <c r="O45" s="1208"/>
      <c r="P45" s="1208"/>
      <c r="Q45" s="1208"/>
      <c r="R45" s="1208"/>
      <c r="S45" s="1208"/>
      <c r="T45" s="1208"/>
      <c r="U45" s="1208"/>
      <c r="V45" s="1208"/>
      <c r="W45" s="1208"/>
      <c r="X45" s="1208"/>
      <c r="Y45" s="56"/>
    </row>
    <row r="46" spans="1:25" ht="24" hidden="1" customHeight="1">
      <c r="A46" s="40"/>
      <c r="B46" s="75"/>
      <c r="C46" s="74"/>
      <c r="D46" s="58"/>
      <c r="E46" s="1219" t="s">
        <v>235</v>
      </c>
      <c r="F46" s="1219"/>
      <c r="G46" s="1219"/>
      <c r="H46" s="1219"/>
      <c r="I46" s="1219"/>
      <c r="J46" s="1219"/>
      <c r="K46" s="1219"/>
      <c r="L46" s="1219"/>
      <c r="M46" s="1219"/>
      <c r="N46" s="1219"/>
      <c r="O46" s="1219"/>
      <c r="P46" s="1219"/>
      <c r="Q46" s="1219"/>
      <c r="R46" s="1219"/>
      <c r="S46" s="1219"/>
      <c r="T46" s="1219"/>
      <c r="U46" s="1219"/>
      <c r="V46" s="1219"/>
      <c r="W46" s="1219"/>
      <c r="X46" s="1219"/>
      <c r="Y46" s="56"/>
    </row>
    <row r="47" spans="1:25" ht="37.5" hidden="1" customHeight="1">
      <c r="A47" s="40"/>
      <c r="B47" s="75"/>
      <c r="C47" s="74"/>
      <c r="D47" s="58"/>
      <c r="E47" s="1219"/>
      <c r="F47" s="1219"/>
      <c r="G47" s="1219"/>
      <c r="H47" s="1219"/>
      <c r="I47" s="1219"/>
      <c r="J47" s="1219"/>
      <c r="K47" s="1219"/>
      <c r="L47" s="1219"/>
      <c r="M47" s="1219"/>
      <c r="N47" s="1219"/>
      <c r="O47" s="1219"/>
      <c r="P47" s="1219"/>
      <c r="Q47" s="1219"/>
      <c r="R47" s="1219"/>
      <c r="S47" s="1219"/>
      <c r="T47" s="1219"/>
      <c r="U47" s="1219"/>
      <c r="V47" s="1219"/>
      <c r="W47" s="1219"/>
      <c r="X47" s="1219"/>
      <c r="Y47" s="56"/>
    </row>
    <row r="48" spans="1:25" ht="24" hidden="1" customHeight="1">
      <c r="A48" s="40"/>
      <c r="B48" s="75"/>
      <c r="C48" s="74"/>
      <c r="D48" s="58"/>
      <c r="E48" s="1219"/>
      <c r="F48" s="1219"/>
      <c r="G48" s="1219"/>
      <c r="H48" s="1219"/>
      <c r="I48" s="1219"/>
      <c r="J48" s="1219"/>
      <c r="K48" s="1219"/>
      <c r="L48" s="1219"/>
      <c r="M48" s="1219"/>
      <c r="N48" s="1219"/>
      <c r="O48" s="1219"/>
      <c r="P48" s="1219"/>
      <c r="Q48" s="1219"/>
      <c r="R48" s="1219"/>
      <c r="S48" s="1219"/>
      <c r="T48" s="1219"/>
      <c r="U48" s="1219"/>
      <c r="V48" s="1219"/>
      <c r="W48" s="1219"/>
      <c r="X48" s="1219"/>
      <c r="Y48" s="56"/>
    </row>
    <row r="49" spans="1:25" ht="51" hidden="1" customHeight="1">
      <c r="A49" s="40"/>
      <c r="B49" s="75"/>
      <c r="C49" s="74"/>
      <c r="D49" s="58"/>
      <c r="E49" s="1219"/>
      <c r="F49" s="1219"/>
      <c r="G49" s="1219"/>
      <c r="H49" s="1219"/>
      <c r="I49" s="1219"/>
      <c r="J49" s="1219"/>
      <c r="K49" s="1219"/>
      <c r="L49" s="1219"/>
      <c r="M49" s="1219"/>
      <c r="N49" s="1219"/>
      <c r="O49" s="1219"/>
      <c r="P49" s="1219"/>
      <c r="Q49" s="1219"/>
      <c r="R49" s="1219"/>
      <c r="S49" s="1219"/>
      <c r="T49" s="1219"/>
      <c r="U49" s="1219"/>
      <c r="V49" s="1219"/>
      <c r="W49" s="1219"/>
      <c r="X49" s="1219"/>
      <c r="Y49" s="56"/>
    </row>
    <row r="50" spans="1:25" ht="15" hidden="1">
      <c r="A50" s="40"/>
      <c r="B50" s="75"/>
      <c r="C50" s="74"/>
      <c r="D50" s="58"/>
      <c r="E50" s="1219"/>
      <c r="F50" s="1219"/>
      <c r="G50" s="1219"/>
      <c r="H50" s="1219"/>
      <c r="I50" s="1219"/>
      <c r="J50" s="1219"/>
      <c r="K50" s="1219"/>
      <c r="L50" s="1219"/>
      <c r="M50" s="1219"/>
      <c r="N50" s="1219"/>
      <c r="O50" s="1219"/>
      <c r="P50" s="1219"/>
      <c r="Q50" s="1219"/>
      <c r="R50" s="1219"/>
      <c r="S50" s="1219"/>
      <c r="T50" s="1219"/>
      <c r="U50" s="1219"/>
      <c r="V50" s="1219"/>
      <c r="W50" s="1219"/>
      <c r="X50" s="1219"/>
      <c r="Y50" s="56"/>
    </row>
    <row r="51" spans="1:25" ht="15" hidden="1">
      <c r="A51" s="40"/>
      <c r="B51" s="75"/>
      <c r="C51" s="74"/>
      <c r="D51" s="58"/>
      <c r="E51" s="1219"/>
      <c r="F51" s="1219"/>
      <c r="G51" s="1219"/>
      <c r="H51" s="1219"/>
      <c r="I51" s="1219"/>
      <c r="J51" s="1219"/>
      <c r="K51" s="1219"/>
      <c r="L51" s="1219"/>
      <c r="M51" s="1219"/>
      <c r="N51" s="1219"/>
      <c r="O51" s="1219"/>
      <c r="P51" s="1219"/>
      <c r="Q51" s="1219"/>
      <c r="R51" s="1219"/>
      <c r="S51" s="1219"/>
      <c r="T51" s="1219"/>
      <c r="U51" s="1219"/>
      <c r="V51" s="1219"/>
      <c r="W51" s="1219"/>
      <c r="X51" s="1219"/>
      <c r="Y51" s="56"/>
    </row>
    <row r="52" spans="1:25" ht="15" hidden="1">
      <c r="A52" s="40"/>
      <c r="B52" s="75"/>
      <c r="C52" s="74"/>
      <c r="D52" s="58"/>
      <c r="E52" s="1219"/>
      <c r="F52" s="1219"/>
      <c r="G52" s="1219"/>
      <c r="H52" s="1219"/>
      <c r="I52" s="1219"/>
      <c r="J52" s="1219"/>
      <c r="K52" s="1219"/>
      <c r="L52" s="1219"/>
      <c r="M52" s="1219"/>
      <c r="N52" s="1219"/>
      <c r="O52" s="1219"/>
      <c r="P52" s="1219"/>
      <c r="Q52" s="1219"/>
      <c r="R52" s="1219"/>
      <c r="S52" s="1219"/>
      <c r="T52" s="1219"/>
      <c r="U52" s="1219"/>
      <c r="V52" s="1219"/>
      <c r="W52" s="1219"/>
      <c r="X52" s="1219"/>
      <c r="Y52" s="56"/>
    </row>
    <row r="53" spans="1:25" ht="15" hidden="1">
      <c r="A53" s="40"/>
      <c r="B53" s="75"/>
      <c r="C53" s="74"/>
      <c r="D53" s="58"/>
      <c r="E53" s="1219"/>
      <c r="F53" s="1219"/>
      <c r="G53" s="1219"/>
      <c r="H53" s="1219"/>
      <c r="I53" s="1219"/>
      <c r="J53" s="1219"/>
      <c r="K53" s="1219"/>
      <c r="L53" s="1219"/>
      <c r="M53" s="1219"/>
      <c r="N53" s="1219"/>
      <c r="O53" s="1219"/>
      <c r="P53" s="1219"/>
      <c r="Q53" s="1219"/>
      <c r="R53" s="1219"/>
      <c r="S53" s="1219"/>
      <c r="T53" s="1219"/>
      <c r="U53" s="1219"/>
      <c r="V53" s="1219"/>
      <c r="W53" s="1219"/>
      <c r="X53" s="1219"/>
      <c r="Y53" s="56"/>
    </row>
    <row r="54" spans="1:25" ht="15" hidden="1">
      <c r="A54" s="40"/>
      <c r="B54" s="75"/>
      <c r="C54" s="74"/>
      <c r="D54" s="58"/>
      <c r="E54" s="1219"/>
      <c r="F54" s="1219"/>
      <c r="G54" s="1219"/>
      <c r="H54" s="1219"/>
      <c r="I54" s="1219"/>
      <c r="J54" s="1219"/>
      <c r="K54" s="1219"/>
      <c r="L54" s="1219"/>
      <c r="M54" s="1219"/>
      <c r="N54" s="1219"/>
      <c r="O54" s="1219"/>
      <c r="P54" s="1219"/>
      <c r="Q54" s="1219"/>
      <c r="R54" s="1219"/>
      <c r="S54" s="1219"/>
      <c r="T54" s="1219"/>
      <c r="U54" s="1219"/>
      <c r="V54" s="1219"/>
      <c r="W54" s="1219"/>
      <c r="X54" s="1219"/>
      <c r="Y54" s="56"/>
    </row>
    <row r="55" spans="1:25" ht="15" hidden="1">
      <c r="A55" s="40"/>
      <c r="B55" s="75"/>
      <c r="C55" s="74"/>
      <c r="D55" s="58"/>
      <c r="E55" s="1219"/>
      <c r="F55" s="1219"/>
      <c r="G55" s="1219"/>
      <c r="H55" s="1219"/>
      <c r="I55" s="1219"/>
      <c r="J55" s="1219"/>
      <c r="K55" s="1219"/>
      <c r="L55" s="1219"/>
      <c r="M55" s="1219"/>
      <c r="N55" s="1219"/>
      <c r="O55" s="1219"/>
      <c r="P55" s="1219"/>
      <c r="Q55" s="1219"/>
      <c r="R55" s="1219"/>
      <c r="S55" s="1219"/>
      <c r="T55" s="1219"/>
      <c r="U55" s="1219"/>
      <c r="V55" s="1219"/>
      <c r="W55" s="1219"/>
      <c r="X55" s="1219"/>
      <c r="Y55" s="56"/>
    </row>
    <row r="56" spans="1:25" ht="25.5" hidden="1" customHeight="1">
      <c r="A56" s="40"/>
      <c r="B56" s="75"/>
      <c r="C56" s="74"/>
      <c r="D56" s="63"/>
      <c r="E56" s="1219"/>
      <c r="F56" s="1219"/>
      <c r="G56" s="1219"/>
      <c r="H56" s="1219"/>
      <c r="I56" s="1219"/>
      <c r="J56" s="1219"/>
      <c r="K56" s="1219"/>
      <c r="L56" s="1219"/>
      <c r="M56" s="1219"/>
      <c r="N56" s="1219"/>
      <c r="O56" s="1219"/>
      <c r="P56" s="1219"/>
      <c r="Q56" s="1219"/>
      <c r="R56" s="1219"/>
      <c r="S56" s="1219"/>
      <c r="T56" s="1219"/>
      <c r="U56" s="1219"/>
      <c r="V56" s="1219"/>
      <c r="W56" s="1219"/>
      <c r="X56" s="1219"/>
      <c r="Y56" s="56"/>
    </row>
    <row r="57" spans="1:25" ht="15" hidden="1">
      <c r="A57" s="40"/>
      <c r="B57" s="75"/>
      <c r="C57" s="74"/>
      <c r="D57" s="63"/>
      <c r="E57" s="1219"/>
      <c r="F57" s="1219"/>
      <c r="G57" s="1219"/>
      <c r="H57" s="1219"/>
      <c r="I57" s="1219"/>
      <c r="J57" s="1219"/>
      <c r="K57" s="1219"/>
      <c r="L57" s="1219"/>
      <c r="M57" s="1219"/>
      <c r="N57" s="1219"/>
      <c r="O57" s="1219"/>
      <c r="P57" s="1219"/>
      <c r="Q57" s="1219"/>
      <c r="R57" s="1219"/>
      <c r="S57" s="1219"/>
      <c r="T57" s="1219"/>
      <c r="U57" s="1219"/>
      <c r="V57" s="1219"/>
      <c r="W57" s="1219"/>
      <c r="X57" s="1219"/>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20"/>
      <c r="F59" s="1220"/>
      <c r="G59" s="1220"/>
      <c r="H59" s="1213"/>
      <c r="I59" s="1214"/>
      <c r="J59" s="1214"/>
      <c r="K59" s="1214"/>
      <c r="L59" s="1214"/>
      <c r="M59" s="1214"/>
      <c r="N59" s="1214"/>
      <c r="O59" s="1214"/>
      <c r="P59" s="1214"/>
      <c r="Q59" s="1214"/>
      <c r="R59" s="1214"/>
      <c r="S59" s="1214"/>
      <c r="T59" s="1214"/>
      <c r="U59" s="1214"/>
      <c r="V59" s="1214"/>
      <c r="W59" s="1214"/>
      <c r="X59" s="1214"/>
      <c r="Y59" s="56"/>
    </row>
    <row r="60" spans="1:25" ht="15" hidden="1" customHeight="1">
      <c r="A60" s="40"/>
      <c r="B60" s="75"/>
      <c r="C60" s="74"/>
      <c r="D60" s="58"/>
      <c r="E60" s="1216"/>
      <c r="F60" s="1216"/>
      <c r="G60" s="1216"/>
      <c r="H60" s="1218"/>
      <c r="I60" s="1218"/>
      <c r="J60" s="1218"/>
      <c r="K60" s="1218"/>
      <c r="L60" s="1218"/>
      <c r="M60" s="1218"/>
      <c r="N60" s="1218"/>
      <c r="O60" s="1218"/>
      <c r="P60" s="1218"/>
      <c r="Q60" s="1218"/>
      <c r="R60" s="1218"/>
      <c r="S60" s="1218"/>
      <c r="T60" s="1218"/>
      <c r="U60" s="1218"/>
      <c r="V60" s="1218"/>
      <c r="W60" s="1218"/>
      <c r="X60" s="1218"/>
      <c r="Y60" s="56"/>
    </row>
    <row r="61" spans="1:25" ht="15" hidden="1">
      <c r="A61" s="40"/>
      <c r="B61" s="75"/>
      <c r="C61" s="74"/>
      <c r="D61" s="58"/>
      <c r="E61" s="67"/>
      <c r="F61" s="65"/>
      <c r="G61" s="66"/>
      <c r="H61" s="1218"/>
      <c r="I61" s="1218"/>
      <c r="J61" s="1218"/>
      <c r="K61" s="1218"/>
      <c r="L61" s="1218"/>
      <c r="M61" s="1218"/>
      <c r="N61" s="1218"/>
      <c r="O61" s="1218"/>
      <c r="P61" s="1218"/>
      <c r="Q61" s="1218"/>
      <c r="R61" s="1218"/>
      <c r="S61" s="1218"/>
      <c r="T61" s="1218"/>
      <c r="U61" s="1218"/>
      <c r="V61" s="1218"/>
      <c r="W61" s="1218"/>
      <c r="X61" s="1218"/>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c r="A71" s="40"/>
      <c r="B71" s="75"/>
      <c r="C71" s="74"/>
      <c r="D71" s="58"/>
      <c r="E71" s="1205" t="s">
        <v>565</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16"/>
      <c r="F82" s="1216"/>
      <c r="G82" s="1216"/>
      <c r="H82" s="1213"/>
      <c r="I82" s="1214"/>
      <c r="J82" s="1214"/>
      <c r="K82" s="1214"/>
      <c r="L82" s="1214"/>
      <c r="M82" s="1214"/>
      <c r="N82" s="1214"/>
      <c r="O82" s="1214"/>
      <c r="P82" s="1214"/>
      <c r="Q82" s="1214"/>
      <c r="R82" s="1214"/>
      <c r="S82" s="1214"/>
      <c r="T82" s="1214"/>
      <c r="U82" s="1214"/>
      <c r="V82" s="1214"/>
      <c r="W82" s="1214"/>
      <c r="X82" s="1214"/>
      <c r="Y82" s="56"/>
    </row>
    <row r="83" spans="1:25" ht="15" hidden="1" customHeight="1">
      <c r="A83" s="40"/>
      <c r="B83" s="75"/>
      <c r="C83" s="74"/>
      <c r="D83" s="58"/>
      <c r="Y83" s="56"/>
    </row>
    <row r="84" spans="1:25" ht="15" hidden="1" customHeight="1">
      <c r="A84" s="40"/>
      <c r="B84" s="75"/>
      <c r="C84" s="74"/>
      <c r="D84" s="58"/>
      <c r="E84" s="67"/>
      <c r="F84" s="65"/>
      <c r="G84" s="66"/>
      <c r="H84" s="1218"/>
      <c r="I84" s="1218"/>
      <c r="J84" s="1218"/>
      <c r="K84" s="1218"/>
      <c r="L84" s="1218"/>
      <c r="M84" s="1218"/>
      <c r="N84" s="1218"/>
      <c r="O84" s="1218"/>
      <c r="P84" s="1218"/>
      <c r="Q84" s="1218"/>
      <c r="R84" s="1218"/>
      <c r="S84" s="1218"/>
      <c r="T84" s="1218"/>
      <c r="U84" s="1218"/>
      <c r="V84" s="1218"/>
      <c r="W84" s="1218"/>
      <c r="X84" s="1218"/>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7" t="s">
        <v>234</v>
      </c>
      <c r="F98" s="1217"/>
      <c r="G98" s="1217"/>
      <c r="H98" s="1217"/>
      <c r="I98" s="1217"/>
      <c r="J98" s="1217"/>
      <c r="K98" s="1217"/>
      <c r="L98" s="1217"/>
      <c r="M98" s="1217"/>
      <c r="N98" s="1217"/>
      <c r="O98" s="1217"/>
      <c r="P98" s="1217"/>
      <c r="Q98" s="1217"/>
      <c r="R98" s="1217"/>
      <c r="S98" s="1217"/>
      <c r="T98" s="1217"/>
      <c r="U98" s="1217"/>
      <c r="V98" s="1217"/>
      <c r="W98" s="1217"/>
      <c r="X98" s="121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5" t="s">
        <v>233</v>
      </c>
      <c r="G100" s="1215"/>
      <c r="H100" s="1215"/>
      <c r="I100" s="1215"/>
      <c r="J100" s="1215"/>
      <c r="K100" s="1215"/>
      <c r="L100" s="1215"/>
      <c r="M100" s="1215"/>
      <c r="N100" s="1215"/>
      <c r="O100" s="1215"/>
      <c r="P100" s="1215"/>
      <c r="Q100" s="1215"/>
      <c r="R100" s="1215"/>
      <c r="S100" s="1215"/>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5" t="s">
        <v>232</v>
      </c>
      <c r="G102" s="1215"/>
      <c r="H102" s="1215"/>
      <c r="I102" s="1215"/>
      <c r="J102" s="1215"/>
      <c r="K102" s="1215"/>
      <c r="L102" s="1215"/>
      <c r="M102" s="1215"/>
      <c r="N102" s="1215"/>
      <c r="O102" s="1215"/>
      <c r="P102" s="1215"/>
      <c r="Q102" s="1215"/>
      <c r="R102" s="1215"/>
      <c r="S102" s="1215"/>
      <c r="T102" s="1215"/>
      <c r="U102" s="1215"/>
      <c r="V102" s="1215"/>
      <c r="W102" s="1215"/>
      <c r="X102" s="1215"/>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8" t="s">
        <v>733</v>
      </c>
      <c r="M5" s="1308"/>
      <c r="N5" s="1308"/>
      <c r="O5" s="1308"/>
      <c r="P5" s="1308"/>
      <c r="Q5" s="1308"/>
      <c r="R5" s="1308"/>
      <c r="S5" s="1308"/>
      <c r="T5" s="1308"/>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5" s="539" customFormat="1" ht="11.25" hidden="1" customHeight="1">
      <c r="A11" s="559"/>
      <c r="B11" s="559"/>
      <c r="C11" s="559"/>
      <c r="D11" s="559"/>
      <c r="E11" s="559"/>
      <c r="F11" s="559"/>
      <c r="G11" s="559"/>
      <c r="H11" s="559"/>
      <c r="L11" s="1309"/>
      <c r="M11" s="1309"/>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7"/>
      <c r="P12" s="1327"/>
      <c r="Q12" s="1327"/>
      <c r="R12" s="1327"/>
      <c r="S12" s="1327"/>
      <c r="T12" s="1327"/>
      <c r="U12" s="1327"/>
    </row>
    <row r="13" spans="1:35" ht="14.25" customHeight="1">
      <c r="J13" s="499"/>
      <c r="K13" s="499"/>
      <c r="L13" s="1227" t="s">
        <v>445</v>
      </c>
      <c r="M13" s="1227"/>
      <c r="N13" s="1227"/>
      <c r="O13" s="1227"/>
      <c r="P13" s="1227"/>
      <c r="Q13" s="1227"/>
      <c r="R13" s="1227"/>
      <c r="S13" s="1227"/>
      <c r="T13" s="1227"/>
      <c r="U13" s="1227"/>
      <c r="V13" s="1227"/>
      <c r="W13" s="1227" t="s">
        <v>446</v>
      </c>
    </row>
    <row r="14" spans="1:35" ht="14.25" customHeight="1">
      <c r="J14" s="499"/>
      <c r="K14" s="499"/>
      <c r="L14" s="1292" t="s">
        <v>91</v>
      </c>
      <c r="M14" s="1292" t="s">
        <v>603</v>
      </c>
      <c r="N14" s="491"/>
      <c r="O14" s="1293" t="s">
        <v>605</v>
      </c>
      <c r="P14" s="1294"/>
      <c r="Q14" s="1294"/>
      <c r="R14" s="1294"/>
      <c r="S14" s="1294"/>
      <c r="T14" s="1295"/>
      <c r="U14" s="1303" t="s">
        <v>339</v>
      </c>
      <c r="V14" s="1289" t="s">
        <v>274</v>
      </c>
      <c r="W14" s="1227"/>
    </row>
    <row r="15" spans="1:35" ht="14.25" customHeight="1">
      <c r="J15" s="499"/>
      <c r="K15" s="499"/>
      <c r="L15" s="1292"/>
      <c r="M15" s="1292"/>
      <c r="N15" s="491"/>
      <c r="O15" s="1298" t="s">
        <v>591</v>
      </c>
      <c r="P15" s="1296"/>
      <c r="Q15" s="1297"/>
      <c r="R15" s="1301" t="s">
        <v>616</v>
      </c>
      <c r="S15" s="1301"/>
      <c r="T15" s="1302"/>
      <c r="U15" s="1304"/>
      <c r="V15" s="1290"/>
      <c r="W15" s="1227"/>
    </row>
    <row r="16" spans="1:35" ht="30" customHeight="1">
      <c r="J16" s="499"/>
      <c r="K16" s="499"/>
      <c r="L16" s="1292"/>
      <c r="M16" s="1292"/>
      <c r="N16" s="490"/>
      <c r="O16" s="1299"/>
      <c r="P16" s="505"/>
      <c r="Q16" s="505"/>
      <c r="R16" s="506" t="s">
        <v>273</v>
      </c>
      <c r="S16" s="1287" t="s">
        <v>272</v>
      </c>
      <c r="T16" s="1288"/>
      <c r="U16" s="1305"/>
      <c r="V16" s="1291"/>
      <c r="W16" s="1227"/>
    </row>
    <row r="17" spans="1:36">
      <c r="J17" s="499"/>
      <c r="K17" s="538">
        <v>1</v>
      </c>
      <c r="L17" s="616" t="s">
        <v>92</v>
      </c>
      <c r="M17" s="616" t="s">
        <v>48</v>
      </c>
      <c r="N17" s="636" t="s">
        <v>48</v>
      </c>
      <c r="O17" s="617">
        <f ca="1">OFFSET(O17,0,-1)+1</f>
        <v>3</v>
      </c>
      <c r="P17" s="618">
        <f ca="1">OFFSET(P17,0,-1)</f>
        <v>3</v>
      </c>
      <c r="Q17" s="618">
        <f ca="1">OFFSET(Q17,0,-1)</f>
        <v>3</v>
      </c>
      <c r="R17" s="617">
        <f ca="1">OFFSET(R17,0,-1)+1</f>
        <v>4</v>
      </c>
      <c r="S17" s="1310">
        <f ca="1">OFFSET(S17,0,-1)+1</f>
        <v>5</v>
      </c>
      <c r="T17" s="1310"/>
      <c r="U17" s="617">
        <f ca="1">OFFSET(U17,0,-2)+1</f>
        <v>6</v>
      </c>
      <c r="V17" s="618">
        <f ca="1">OFFSET(V17,0,-1)</f>
        <v>6</v>
      </c>
      <c r="W17" s="617">
        <f ca="1">OFFSET(W17,0,-1)+1</f>
        <v>7</v>
      </c>
    </row>
    <row r="18" spans="1:36" ht="22.5">
      <c r="A18" s="1311">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719</v>
      </c>
    </row>
    <row r="19" spans="1:36" ht="22.5">
      <c r="A19" s="1311"/>
      <c r="B19" s="1311">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460</v>
      </c>
    </row>
    <row r="20" spans="1:36" ht="22.5">
      <c r="A20" s="1311"/>
      <c r="B20" s="1311"/>
      <c r="C20" s="1311">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601</v>
      </c>
    </row>
    <row r="21" spans="1:36" ht="22.5">
      <c r="A21" s="1311"/>
      <c r="B21" s="1311"/>
      <c r="C21" s="1311"/>
      <c r="D21" s="1311">
        <v>1</v>
      </c>
      <c r="E21" s="869"/>
      <c r="F21" s="869"/>
      <c r="G21" s="867"/>
      <c r="H21" s="867"/>
      <c r="I21" s="1311">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602</v>
      </c>
    </row>
    <row r="22" spans="1:36" ht="11.25" hidden="1" customHeight="1">
      <c r="A22" s="1311"/>
      <c r="B22" s="1311"/>
      <c r="C22" s="1311"/>
      <c r="D22" s="1311"/>
      <c r="E22" s="1311">
        <v>1</v>
      </c>
      <c r="F22" s="869"/>
      <c r="G22" s="867"/>
      <c r="H22" s="867"/>
      <c r="I22" s="1311"/>
      <c r="J22" s="869"/>
      <c r="K22" s="874">
        <v>1</v>
      </c>
      <c r="L22" s="562"/>
      <c r="M22" s="524"/>
      <c r="N22" s="550"/>
      <c r="O22" s="600"/>
      <c r="P22" s="600"/>
      <c r="Q22" s="600"/>
      <c r="R22" s="600"/>
      <c r="S22" s="600"/>
      <c r="T22" s="600"/>
      <c r="U22" s="562"/>
      <c r="V22" s="477"/>
      <c r="W22" s="529"/>
    </row>
    <row r="23" spans="1:36" ht="33.75">
      <c r="A23" s="1311"/>
      <c r="B23" s="1311"/>
      <c r="C23" s="1311"/>
      <c r="D23" s="1311"/>
      <c r="E23" s="1311"/>
      <c r="F23" s="1311">
        <v>1</v>
      </c>
      <c r="G23" s="867"/>
      <c r="H23" s="867"/>
      <c r="I23" s="1311"/>
      <c r="J23" s="1328"/>
      <c r="K23" s="874">
        <v>1</v>
      </c>
      <c r="L23" s="562" t="str">
        <f>mergeValue(A23) &amp;"."&amp; mergeValue(B23)&amp;"."&amp; mergeValue(C23)&amp;"."&amp; mergeValue(D23)&amp;"."&amp;  mergeValue(F23)</f>
        <v>1.1.1.1.1</v>
      </c>
      <c r="M23" s="524" t="s">
        <v>9</v>
      </c>
      <c r="N23" s="550"/>
      <c r="O23" s="1313"/>
      <c r="P23" s="1313"/>
      <c r="Q23" s="1313"/>
      <c r="R23" s="1313"/>
      <c r="S23" s="1313"/>
      <c r="T23" s="1313"/>
      <c r="U23" s="1313"/>
      <c r="V23" s="1313"/>
      <c r="W23" s="599" t="s">
        <v>721</v>
      </c>
      <c r="Y23" s="558" t="str">
        <f>strCheckUnique(Z23:Z26)</f>
        <v/>
      </c>
      <c r="AA23" s="558"/>
    </row>
    <row r="24" spans="1:36" ht="99" customHeight="1">
      <c r="A24" s="1311"/>
      <c r="B24" s="1311"/>
      <c r="C24" s="1311"/>
      <c r="D24" s="1311"/>
      <c r="E24" s="1311"/>
      <c r="F24" s="1311"/>
      <c r="G24" s="867">
        <v>1</v>
      </c>
      <c r="H24" s="867"/>
      <c r="I24" s="1311"/>
      <c r="J24" s="1328"/>
      <c r="K24" s="866"/>
      <c r="L24" s="562" t="str">
        <f>mergeValue(A24) &amp;"."&amp; mergeValue(B24)&amp;"."&amp; mergeValue(C24)&amp;"."&amp; mergeValue(D24)&amp;"."&amp;  mergeValue(F24)&amp;"."&amp;  mergeValue(G24)</f>
        <v>1.1.1.1.1.1</v>
      </c>
      <c r="M24" s="1088"/>
      <c r="N24" s="555"/>
      <c r="O24" s="532"/>
      <c r="P24" s="532"/>
      <c r="Q24" s="532"/>
      <c r="R24" s="1317"/>
      <c r="S24" s="1307" t="s">
        <v>83</v>
      </c>
      <c r="T24" s="1317"/>
      <c r="U24" s="1307" t="s">
        <v>84</v>
      </c>
      <c r="V24" s="507"/>
      <c r="W24" s="1281" t="s">
        <v>734</v>
      </c>
      <c r="X24" s="554" t="str">
        <f>strCheckDate(O25:V25)</f>
        <v/>
      </c>
      <c r="Y24" s="558"/>
      <c r="Z24" s="558" t="str">
        <f>IF(M24="","",M24 )</f>
        <v/>
      </c>
      <c r="AA24" s="558"/>
      <c r="AB24" s="558"/>
      <c r="AC24" s="558"/>
    </row>
    <row r="25" spans="1:36" ht="11.25" hidden="1">
      <c r="A25" s="1311"/>
      <c r="B25" s="1311"/>
      <c r="C25" s="1311"/>
      <c r="D25" s="1311"/>
      <c r="E25" s="1311"/>
      <c r="F25" s="1311"/>
      <c r="G25" s="867"/>
      <c r="H25" s="867"/>
      <c r="I25" s="1311"/>
      <c r="J25" s="1328"/>
      <c r="K25" s="874">
        <v>1</v>
      </c>
      <c r="L25" s="569"/>
      <c r="M25" s="615"/>
      <c r="N25" s="555"/>
      <c r="O25" s="532"/>
      <c r="P25" s="532"/>
      <c r="Q25" s="553" t="str">
        <f>R24 &amp; "-" &amp; T24</f>
        <v>-</v>
      </c>
      <c r="R25" s="1317"/>
      <c r="S25" s="1307"/>
      <c r="T25" s="1317"/>
      <c r="U25" s="1307"/>
      <c r="V25" s="507"/>
      <c r="W25" s="1282"/>
      <c r="Y25" s="558"/>
      <c r="Z25" s="558"/>
      <c r="AA25" s="558"/>
      <c r="AB25" s="558"/>
      <c r="AC25" s="558"/>
    </row>
    <row r="26" spans="1:36" s="492" customFormat="1" ht="15" customHeight="1">
      <c r="A26" s="1311"/>
      <c r="B26" s="1311"/>
      <c r="C26" s="1311"/>
      <c r="D26" s="1311"/>
      <c r="E26" s="1311"/>
      <c r="F26" s="1311"/>
      <c r="G26" s="867"/>
      <c r="H26" s="867"/>
      <c r="I26" s="1311"/>
      <c r="J26" s="1328"/>
      <c r="K26" s="874">
        <v>1</v>
      </c>
      <c r="L26" s="508"/>
      <c r="M26" s="526" t="s">
        <v>24</v>
      </c>
      <c r="N26" s="521"/>
      <c r="O26" s="515"/>
      <c r="P26" s="515"/>
      <c r="Q26" s="515"/>
      <c r="R26" s="542"/>
      <c r="S26" s="534"/>
      <c r="T26" s="533"/>
      <c r="U26" s="521"/>
      <c r="V26" s="530"/>
      <c r="W26" s="1283"/>
      <c r="X26" s="556"/>
      <c r="Y26" s="556"/>
      <c r="Z26" s="556"/>
      <c r="AA26" s="556"/>
      <c r="AB26" s="556"/>
      <c r="AC26" s="556"/>
      <c r="AD26" s="556"/>
      <c r="AE26" s="556"/>
      <c r="AF26" s="556"/>
      <c r="AG26" s="556"/>
      <c r="AH26" s="556"/>
      <c r="AI26" s="556"/>
    </row>
    <row r="27" spans="1:36" s="492" customFormat="1" ht="15" customHeight="1">
      <c r="A27" s="1311"/>
      <c r="B27" s="1311"/>
      <c r="C27" s="1311"/>
      <c r="D27" s="1311"/>
      <c r="E27" s="1311"/>
      <c r="F27" s="869"/>
      <c r="G27" s="869"/>
      <c r="H27" s="867"/>
      <c r="I27" s="1311"/>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1"/>
      <c r="B28" s="1311"/>
      <c r="C28" s="1311"/>
      <c r="D28" s="1311"/>
      <c r="E28" s="869"/>
      <c r="F28" s="869"/>
      <c r="G28" s="869"/>
      <c r="H28" s="867"/>
      <c r="I28" s="1311"/>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1"/>
      <c r="B29" s="1311"/>
      <c r="C29" s="1311"/>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1"/>
      <c r="B30" s="1311"/>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1"/>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4" t="s">
        <v>735</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5" t="s">
        <v>471</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9"/>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572</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617</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461" customFormat="1" ht="11.25" hidden="1">
      <c r="G11" s="460"/>
      <c r="H11" s="460"/>
      <c r="L11" s="1309"/>
      <c r="M11" s="1309"/>
      <c r="N11" s="458"/>
      <c r="O11" s="1329"/>
      <c r="P11" s="1329"/>
      <c r="Q11" s="1329"/>
      <c r="R11" s="1329"/>
      <c r="S11" s="1329"/>
      <c r="T11" s="1329"/>
      <c r="U11" s="473" t="s">
        <v>371</v>
      </c>
      <c r="X11" s="475"/>
      <c r="Y11" s="475"/>
      <c r="Z11" s="475"/>
      <c r="AA11" s="475"/>
      <c r="AB11" s="475"/>
      <c r="AC11" s="475"/>
      <c r="AD11" s="475"/>
      <c r="AE11" s="475"/>
      <c r="AF11" s="475"/>
      <c r="AG11" s="475"/>
      <c r="AH11" s="475"/>
    </row>
    <row r="12" spans="1:34">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292" t="s">
        <v>91</v>
      </c>
      <c r="M14" s="1292" t="s">
        <v>603</v>
      </c>
      <c r="N14" s="491"/>
      <c r="O14" s="1293" t="s">
        <v>605</v>
      </c>
      <c r="P14" s="1294"/>
      <c r="Q14" s="1294"/>
      <c r="R14" s="1294"/>
      <c r="S14" s="1294"/>
      <c r="T14" s="1295"/>
      <c r="U14" s="1303" t="s">
        <v>339</v>
      </c>
      <c r="V14" s="1289" t="s">
        <v>274</v>
      </c>
      <c r="W14" s="1227"/>
    </row>
    <row r="15" spans="1:34" s="493" customFormat="1" ht="14.25" customHeight="1">
      <c r="G15" s="501"/>
      <c r="H15" s="501"/>
      <c r="I15" s="501"/>
      <c r="J15" s="499"/>
      <c r="K15" s="499"/>
      <c r="L15" s="1292"/>
      <c r="M15" s="1292"/>
      <c r="N15" s="491"/>
      <c r="O15" s="1298" t="s">
        <v>579</v>
      </c>
      <c r="P15" s="1296" t="s">
        <v>270</v>
      </c>
      <c r="Q15" s="1297"/>
      <c r="R15" s="1301" t="s">
        <v>616</v>
      </c>
      <c r="S15" s="1301"/>
      <c r="T15" s="1302"/>
      <c r="U15" s="1304"/>
      <c r="V15" s="1290"/>
      <c r="W15" s="1227"/>
      <c r="X15" s="554"/>
      <c r="Y15" s="554"/>
      <c r="Z15" s="554"/>
      <c r="AA15" s="554"/>
      <c r="AB15" s="554"/>
      <c r="AC15" s="554"/>
      <c r="AD15" s="554"/>
      <c r="AE15" s="554"/>
      <c r="AF15" s="554"/>
      <c r="AG15" s="554"/>
      <c r="AH15" s="554"/>
    </row>
    <row r="16" spans="1:34" ht="33.75">
      <c r="J16" s="451"/>
      <c r="K16" s="451"/>
      <c r="L16" s="1292"/>
      <c r="M16" s="1292"/>
      <c r="N16" s="490"/>
      <c r="O16" s="1299"/>
      <c r="P16" s="505" t="s">
        <v>671</v>
      </c>
      <c r="Q16" s="505" t="s">
        <v>672</v>
      </c>
      <c r="R16" s="506" t="s">
        <v>273</v>
      </c>
      <c r="S16" s="1287" t="s">
        <v>272</v>
      </c>
      <c r="T16" s="1288"/>
      <c r="U16" s="1305"/>
      <c r="V16" s="1291"/>
      <c r="W16" s="1227"/>
    </row>
    <row r="17" spans="1:34">
      <c r="J17" s="451"/>
      <c r="K17" s="459">
        <v>1</v>
      </c>
      <c r="L17" s="448" t="s">
        <v>92</v>
      </c>
      <c r="M17" s="448" t="s">
        <v>48</v>
      </c>
      <c r="N17" s="466" t="s">
        <v>48</v>
      </c>
      <c r="O17" s="457">
        <f ca="1">OFFSET(O17,0,-1)+1</f>
        <v>3</v>
      </c>
      <c r="P17" s="457">
        <f ca="1">OFFSET(P17,0,-1)+1</f>
        <v>4</v>
      </c>
      <c r="Q17" s="457">
        <f ca="1">OFFSET(Q17,0,-1)+1</f>
        <v>5</v>
      </c>
      <c r="R17" s="457">
        <f ca="1">OFFSET(R17,0,-1)+1</f>
        <v>6</v>
      </c>
      <c r="S17" s="1310">
        <f ca="1">OFFSET(S17,0,-1)+1</f>
        <v>7</v>
      </c>
      <c r="T17" s="1310"/>
      <c r="U17" s="457">
        <f ca="1">OFFSET(U17,0,-2)+1</f>
        <v>8</v>
      </c>
      <c r="V17" s="465">
        <f ca="1">OFFSET(V17,0,-1)</f>
        <v>8</v>
      </c>
      <c r="W17" s="457">
        <f ca="1">OFFSET(W17,0,-1)+1</f>
        <v>9</v>
      </c>
    </row>
    <row r="18" spans="1:34" ht="22.5">
      <c r="A18" s="1311">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719</v>
      </c>
    </row>
    <row r="19" spans="1:34" ht="22.5">
      <c r="A19" s="1311"/>
      <c r="B19" s="1311">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460</v>
      </c>
    </row>
    <row r="20" spans="1:34" ht="22.5">
      <c r="A20" s="1311"/>
      <c r="B20" s="1311"/>
      <c r="C20" s="1311">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601</v>
      </c>
    </row>
    <row r="21" spans="1:34" ht="22.5">
      <c r="A21" s="1311"/>
      <c r="B21" s="1311"/>
      <c r="C21" s="1311"/>
      <c r="D21" s="1311">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4" ht="11.25" hidden="1" customHeight="1">
      <c r="A22" s="1311"/>
      <c r="B22" s="1311"/>
      <c r="C22" s="1311"/>
      <c r="D22" s="1311"/>
      <c r="E22" s="1311">
        <v>1</v>
      </c>
      <c r="F22" s="890"/>
      <c r="G22" s="890"/>
      <c r="H22" s="888">
        <v>1</v>
      </c>
      <c r="I22" s="1311">
        <v>1</v>
      </c>
      <c r="J22" s="890"/>
      <c r="K22" s="895"/>
      <c r="L22" s="562"/>
      <c r="M22" s="524"/>
      <c r="N22" s="550"/>
      <c r="O22" s="600"/>
      <c r="P22" s="600"/>
      <c r="Q22" s="600"/>
      <c r="R22" s="600"/>
      <c r="S22" s="600"/>
      <c r="T22" s="600"/>
      <c r="U22" s="600"/>
      <c r="V22" s="478"/>
      <c r="W22" s="1090"/>
    </row>
    <row r="23" spans="1:34" ht="33.75">
      <c r="A23" s="1311"/>
      <c r="B23" s="1311"/>
      <c r="C23" s="1311"/>
      <c r="D23" s="1311"/>
      <c r="E23" s="1311"/>
      <c r="F23" s="1311">
        <v>1</v>
      </c>
      <c r="G23" s="888"/>
      <c r="H23" s="888"/>
      <c r="I23" s="1311"/>
      <c r="J23" s="1311">
        <v>1</v>
      </c>
      <c r="K23" s="896"/>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721</v>
      </c>
      <c r="Y23" s="474" t="str">
        <f>strCheckUnique(Z23:Z26)</f>
        <v/>
      </c>
      <c r="AA23" s="474"/>
    </row>
    <row r="24" spans="1:34" ht="99" customHeight="1">
      <c r="A24" s="1311"/>
      <c r="B24" s="1311"/>
      <c r="C24" s="1311"/>
      <c r="D24" s="1311"/>
      <c r="E24" s="1311"/>
      <c r="F24" s="1311"/>
      <c r="G24" s="888">
        <v>1</v>
      </c>
      <c r="H24" s="888"/>
      <c r="I24" s="1311"/>
      <c r="J24" s="1311"/>
      <c r="K24" s="896">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734</v>
      </c>
      <c r="X24" s="470" t="str">
        <f>strCheckDate(O25:V25)</f>
        <v/>
      </c>
      <c r="Y24" s="474"/>
      <c r="Z24" s="474" t="str">
        <f>IF(M24="","",M24 )</f>
        <v/>
      </c>
      <c r="AA24" s="474"/>
      <c r="AB24" s="474"/>
      <c r="AC24" s="474"/>
    </row>
    <row r="25" spans="1:34" ht="11.25" hidden="1">
      <c r="A25" s="1311"/>
      <c r="B25" s="1311"/>
      <c r="C25" s="1311"/>
      <c r="D25" s="1311"/>
      <c r="E25" s="1311"/>
      <c r="F25" s="1311"/>
      <c r="G25" s="888"/>
      <c r="H25" s="888"/>
      <c r="I25" s="1311"/>
      <c r="J25" s="1311"/>
      <c r="K25" s="896"/>
      <c r="L25" s="569"/>
      <c r="M25" s="615"/>
      <c r="N25" s="555"/>
      <c r="O25" s="532"/>
      <c r="P25" s="532"/>
      <c r="Q25" s="553" t="str">
        <f>R24 &amp; "-" &amp; T24</f>
        <v>-</v>
      </c>
      <c r="R25" s="1306"/>
      <c r="S25" s="1307"/>
      <c r="T25" s="1306"/>
      <c r="U25" s="1307"/>
      <c r="V25" s="547"/>
      <c r="W25" s="1282"/>
    </row>
    <row r="26" spans="1:34" s="445" customFormat="1" ht="15" customHeight="1">
      <c r="A26" s="1311"/>
      <c r="B26" s="1311"/>
      <c r="C26" s="1311"/>
      <c r="D26" s="1311"/>
      <c r="E26" s="1311"/>
      <c r="F26" s="1311"/>
      <c r="G26" s="890"/>
      <c r="H26" s="888"/>
      <c r="I26" s="1311"/>
      <c r="J26" s="1311"/>
      <c r="K26" s="895"/>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4" s="445" customFormat="1" ht="15" customHeight="1">
      <c r="A27" s="1311"/>
      <c r="B27" s="1311"/>
      <c r="C27" s="1311"/>
      <c r="D27" s="1311"/>
      <c r="E27" s="1311"/>
      <c r="F27" s="890"/>
      <c r="G27" s="890"/>
      <c r="H27" s="888"/>
      <c r="I27" s="1311"/>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1"/>
      <c r="B28" s="1311"/>
      <c r="C28" s="1311"/>
      <c r="D28" s="1311"/>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1"/>
      <c r="B29" s="1311"/>
      <c r="C29" s="1311"/>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1"/>
      <c r="B30" s="1311"/>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1"/>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4" t="s">
        <v>735</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5" t="s">
        <v>471</v>
      </c>
      <c r="G2" s="1276"/>
      <c r="H2" s="1277"/>
      <c r="I2" s="609"/>
    </row>
    <row r="3" spans="1:20" ht="3" customHeight="1"/>
    <row r="4" spans="1:20" s="539" customFormat="1" ht="11.25">
      <c r="A4" s="559"/>
      <c r="B4" s="559"/>
      <c r="C4" s="559"/>
      <c r="D4" s="559"/>
      <c r="F4" s="1227" t="s">
        <v>445</v>
      </c>
      <c r="G4" s="1227"/>
      <c r="H4" s="1227"/>
      <c r="I4" s="1278"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8"/>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9">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9"/>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9"/>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c r="O13" s="559"/>
      <c r="P13" s="559"/>
      <c r="Q13" s="559"/>
      <c r="R13" s="559"/>
      <c r="S13" s="559"/>
      <c r="T13" s="559"/>
    </row>
    <row r="14" spans="1:20" s="539" customFormat="1" ht="18.75">
      <c r="A14" s="1279"/>
      <c r="B14" s="1279"/>
      <c r="C14" s="1279"/>
      <c r="D14" s="592"/>
      <c r="F14" s="588"/>
      <c r="G14" s="520" t="s">
        <v>4</v>
      </c>
      <c r="H14" s="593"/>
      <c r="I14" s="1280"/>
      <c r="J14" s="584"/>
      <c r="K14" s="559"/>
      <c r="L14" s="559"/>
      <c r="M14" s="559"/>
      <c r="N14" s="559"/>
      <c r="O14" s="559"/>
      <c r="P14" s="559"/>
      <c r="Q14" s="559"/>
      <c r="R14" s="559"/>
      <c r="S14" s="559"/>
      <c r="T14" s="559"/>
    </row>
    <row r="15" spans="1:20" s="539" customFormat="1" ht="18.75">
      <c r="A15" s="1279"/>
      <c r="B15" s="1279"/>
      <c r="C15" s="592"/>
      <c r="D15" s="592"/>
      <c r="F15" s="603"/>
      <c r="G15" s="546" t="s">
        <v>401</v>
      </c>
      <c r="H15" s="604"/>
      <c r="I15" s="605"/>
      <c r="J15" s="584"/>
      <c r="K15" s="559"/>
      <c r="L15" s="559"/>
      <c r="M15" s="559"/>
      <c r="N15" s="559"/>
      <c r="O15" s="559"/>
      <c r="P15" s="559"/>
      <c r="Q15" s="559"/>
      <c r="R15" s="559"/>
      <c r="S15" s="559"/>
      <c r="T15" s="559"/>
    </row>
    <row r="16" spans="1:20" s="539" customFormat="1" ht="18.75">
      <c r="A16" s="1279"/>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4" t="s">
        <v>572</v>
      </c>
      <c r="H19" s="1274"/>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8" t="s">
        <v>617</v>
      </c>
      <c r="M5" s="1308"/>
      <c r="N5" s="1308"/>
      <c r="O5" s="1308"/>
      <c r="P5" s="1308"/>
      <c r="Q5" s="1308"/>
      <c r="R5" s="1308"/>
      <c r="S5" s="1308"/>
      <c r="T5" s="130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7"/>
      <c r="P12" s="1327"/>
      <c r="Q12" s="1327"/>
      <c r="R12" s="1327"/>
      <c r="S12" s="1327"/>
      <c r="T12" s="1327"/>
      <c r="U12" s="1327"/>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292" t="s">
        <v>91</v>
      </c>
      <c r="M14" s="1292" t="s">
        <v>603</v>
      </c>
      <c r="N14" s="491"/>
      <c r="O14" s="1293" t="s">
        <v>605</v>
      </c>
      <c r="P14" s="1294"/>
      <c r="Q14" s="1294"/>
      <c r="R14" s="1294"/>
      <c r="S14" s="1294"/>
      <c r="T14" s="1295"/>
      <c r="U14" s="1303" t="s">
        <v>339</v>
      </c>
      <c r="V14" s="1289" t="s">
        <v>274</v>
      </c>
      <c r="W14" s="1227"/>
    </row>
    <row r="15" spans="1:34" s="493" customFormat="1" ht="14.25" customHeight="1">
      <c r="A15" s="554"/>
      <c r="B15" s="554"/>
      <c r="C15" s="554"/>
      <c r="D15" s="554"/>
      <c r="E15" s="554"/>
      <c r="F15" s="554"/>
      <c r="G15" s="560"/>
      <c r="H15" s="560"/>
      <c r="I15" s="501"/>
      <c r="J15" s="499"/>
      <c r="K15" s="499"/>
      <c r="L15" s="1292"/>
      <c r="M15" s="1292"/>
      <c r="N15" s="491"/>
      <c r="O15" s="1298" t="s">
        <v>676</v>
      </c>
      <c r="P15" s="1296" t="s">
        <v>270</v>
      </c>
      <c r="Q15" s="1297"/>
      <c r="R15" s="1301" t="s">
        <v>616</v>
      </c>
      <c r="S15" s="1301"/>
      <c r="T15" s="1302"/>
      <c r="U15" s="1304"/>
      <c r="V15" s="1290"/>
      <c r="W15" s="1227"/>
      <c r="X15" s="554"/>
      <c r="Y15" s="554"/>
      <c r="Z15" s="554"/>
      <c r="AA15" s="554"/>
      <c r="AB15" s="554"/>
      <c r="AC15" s="554"/>
      <c r="AD15" s="554"/>
      <c r="AE15" s="554"/>
      <c r="AF15" s="554"/>
      <c r="AG15" s="554"/>
      <c r="AH15" s="554"/>
    </row>
    <row r="16" spans="1:34" ht="33.75">
      <c r="J16" s="451"/>
      <c r="K16" s="451"/>
      <c r="L16" s="1292"/>
      <c r="M16" s="1292"/>
      <c r="N16" s="490"/>
      <c r="O16" s="1299"/>
      <c r="P16" s="505" t="s">
        <v>671</v>
      </c>
      <c r="Q16" s="505" t="s">
        <v>672</v>
      </c>
      <c r="R16" s="506" t="s">
        <v>273</v>
      </c>
      <c r="S16" s="1287" t="s">
        <v>272</v>
      </c>
      <c r="T16" s="1288"/>
      <c r="U16" s="1305"/>
      <c r="V16" s="1291"/>
      <c r="W16" s="1227"/>
    </row>
    <row r="17" spans="1:35">
      <c r="J17" s="451"/>
      <c r="K17" s="459">
        <v>1</v>
      </c>
      <c r="L17" s="495" t="s">
        <v>92</v>
      </c>
      <c r="M17" s="495" t="s">
        <v>48</v>
      </c>
      <c r="N17" s="466" t="s">
        <v>48</v>
      </c>
      <c r="O17" s="457">
        <f ca="1">OFFSET(O17,0,-1)+1</f>
        <v>3</v>
      </c>
      <c r="P17" s="457">
        <f ca="1">OFFSET(P17,0,-1)+1</f>
        <v>4</v>
      </c>
      <c r="Q17" s="457">
        <f ca="1">OFFSET(Q17,0,-1)+1</f>
        <v>5</v>
      </c>
      <c r="R17" s="457">
        <f ca="1">OFFSET(R17,0,-1)+1</f>
        <v>6</v>
      </c>
      <c r="S17" s="1310">
        <f ca="1">OFFSET(S17,0,-1)+1</f>
        <v>7</v>
      </c>
      <c r="T17" s="1310"/>
      <c r="U17" s="457">
        <f ca="1">OFFSET(U17,0,-2)+1</f>
        <v>8</v>
      </c>
      <c r="V17" s="620">
        <f ca="1">OFFSET(V17,0,-1)</f>
        <v>8</v>
      </c>
      <c r="W17" s="457">
        <f ca="1">OFFSET(W17,0,-1)+1</f>
        <v>9</v>
      </c>
    </row>
    <row r="18" spans="1:35" ht="22.5">
      <c r="A18" s="1311">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719</v>
      </c>
    </row>
    <row r="19" spans="1:35" ht="22.5">
      <c r="A19" s="1311"/>
      <c r="B19" s="1311">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460</v>
      </c>
    </row>
    <row r="20" spans="1:35" ht="22.5">
      <c r="A20" s="1311"/>
      <c r="B20" s="1311"/>
      <c r="C20" s="1311">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601</v>
      </c>
    </row>
    <row r="21" spans="1:35" ht="22.5">
      <c r="A21" s="1311"/>
      <c r="B21" s="1311"/>
      <c r="C21" s="1311"/>
      <c r="D21" s="1311">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602</v>
      </c>
    </row>
    <row r="22" spans="1:35" ht="11.25" hidden="1" customHeight="1">
      <c r="A22" s="1311"/>
      <c r="B22" s="1311"/>
      <c r="C22" s="1311"/>
      <c r="D22" s="1311"/>
      <c r="E22" s="1311">
        <v>1</v>
      </c>
      <c r="F22" s="908"/>
      <c r="G22" s="908"/>
      <c r="H22" s="906">
        <v>1</v>
      </c>
      <c r="I22" s="1311">
        <v>1</v>
      </c>
      <c r="J22" s="908"/>
      <c r="K22" s="913"/>
      <c r="L22" s="562"/>
      <c r="M22" s="524"/>
      <c r="N22" s="550"/>
      <c r="O22" s="600"/>
      <c r="P22" s="600"/>
      <c r="Q22" s="600"/>
      <c r="R22" s="600"/>
      <c r="S22" s="600"/>
      <c r="T22" s="600"/>
      <c r="U22" s="600"/>
      <c r="V22" s="478"/>
      <c r="W22" s="1090"/>
    </row>
    <row r="23" spans="1:35" ht="33.75">
      <c r="A23" s="1311"/>
      <c r="B23" s="1311"/>
      <c r="C23" s="1311"/>
      <c r="D23" s="1311"/>
      <c r="E23" s="1311"/>
      <c r="F23" s="1311">
        <v>1</v>
      </c>
      <c r="G23" s="906"/>
      <c r="H23" s="906"/>
      <c r="I23" s="1311"/>
      <c r="J23" s="1311">
        <v>1</v>
      </c>
      <c r="K23" s="914"/>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721</v>
      </c>
      <c r="Y23" s="474" t="str">
        <f>strCheckUnique(Z23:Z26)</f>
        <v/>
      </c>
      <c r="AA23" s="474"/>
    </row>
    <row r="24" spans="1:35" ht="99" customHeight="1">
      <c r="A24" s="1311"/>
      <c r="B24" s="1311"/>
      <c r="C24" s="1311"/>
      <c r="D24" s="1311"/>
      <c r="E24" s="1311"/>
      <c r="F24" s="1311"/>
      <c r="G24" s="906">
        <v>1</v>
      </c>
      <c r="H24" s="906"/>
      <c r="I24" s="1311"/>
      <c r="J24" s="1311"/>
      <c r="K24" s="914">
        <v>1</v>
      </c>
      <c r="L24" s="562" t="str">
        <f>mergeValue(A24) &amp;"."&amp; mergeValue(B24)&amp;"."&amp; mergeValue(C24)&amp;"."&amp; mergeValue(D24)&amp;"."&amp; mergeValue(F24)&amp;"."&amp; mergeValue(G24)</f>
        <v>1.1.1.1.1.1</v>
      </c>
      <c r="M24" s="1088"/>
      <c r="N24" s="555"/>
      <c r="O24" s="532"/>
      <c r="P24" s="532"/>
      <c r="Q24" s="1040"/>
      <c r="R24" s="1317"/>
      <c r="S24" s="1307" t="s">
        <v>83</v>
      </c>
      <c r="T24" s="1317"/>
      <c r="U24" s="1307" t="s">
        <v>84</v>
      </c>
      <c r="V24" s="547"/>
      <c r="W24" s="1281" t="s">
        <v>734</v>
      </c>
      <c r="X24" s="470" t="str">
        <f>strCheckDate(O25:V25)</f>
        <v/>
      </c>
      <c r="Y24" s="474"/>
      <c r="Z24" s="474" t="str">
        <f>IF(M24="","",M24 )</f>
        <v/>
      </c>
      <c r="AA24" s="474"/>
      <c r="AB24" s="474"/>
      <c r="AC24" s="474"/>
    </row>
    <row r="25" spans="1:35" ht="11.25" hidden="1">
      <c r="A25" s="1311"/>
      <c r="B25" s="1311"/>
      <c r="C25" s="1311"/>
      <c r="D25" s="1311"/>
      <c r="E25" s="1311"/>
      <c r="F25" s="1311"/>
      <c r="G25" s="906"/>
      <c r="H25" s="906"/>
      <c r="I25" s="1311"/>
      <c r="J25" s="1311"/>
      <c r="K25" s="914"/>
      <c r="L25" s="569"/>
      <c r="M25" s="615"/>
      <c r="N25" s="555"/>
      <c r="O25" s="532"/>
      <c r="P25" s="532"/>
      <c r="Q25" s="553" t="str">
        <f>R24 &amp; "-" &amp; T24</f>
        <v>-</v>
      </c>
      <c r="R25" s="1306"/>
      <c r="S25" s="1307"/>
      <c r="T25" s="1306"/>
      <c r="U25" s="1307"/>
      <c r="V25" s="547"/>
      <c r="W25" s="1282"/>
    </row>
    <row r="26" spans="1:35" s="445" customFormat="1" ht="15" customHeight="1">
      <c r="A26" s="1311"/>
      <c r="B26" s="1311"/>
      <c r="C26" s="1311"/>
      <c r="D26" s="1311"/>
      <c r="E26" s="1311"/>
      <c r="F26" s="1311"/>
      <c r="G26" s="908"/>
      <c r="H26" s="906"/>
      <c r="I26" s="1311"/>
      <c r="J26" s="1311"/>
      <c r="K26" s="913"/>
      <c r="L26" s="508"/>
      <c r="M26" s="526" t="s">
        <v>24</v>
      </c>
      <c r="N26" s="521"/>
      <c r="O26" s="515"/>
      <c r="P26" s="515"/>
      <c r="Q26" s="515"/>
      <c r="R26" s="542"/>
      <c r="S26" s="534"/>
      <c r="T26" s="533"/>
      <c r="U26" s="521"/>
      <c r="V26" s="530"/>
      <c r="W26" s="1283"/>
      <c r="X26" s="471"/>
      <c r="Y26" s="471"/>
      <c r="Z26" s="471"/>
      <c r="AA26" s="471"/>
      <c r="AB26" s="471"/>
      <c r="AC26" s="471"/>
      <c r="AD26" s="471"/>
      <c r="AE26" s="471"/>
      <c r="AF26" s="471"/>
      <c r="AG26" s="471"/>
      <c r="AH26" s="471"/>
    </row>
    <row r="27" spans="1:35" s="445" customFormat="1" ht="15" customHeight="1">
      <c r="A27" s="1311"/>
      <c r="B27" s="1311"/>
      <c r="C27" s="1311"/>
      <c r="D27" s="1311"/>
      <c r="E27" s="1311"/>
      <c r="F27" s="908"/>
      <c r="G27" s="908"/>
      <c r="H27" s="906"/>
      <c r="I27" s="1311"/>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1"/>
      <c r="B28" s="1311"/>
      <c r="C28" s="1311"/>
      <c r="D28" s="1311"/>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1"/>
      <c r="B29" s="1311"/>
      <c r="C29" s="1311"/>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1"/>
      <c r="B30" s="1311"/>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1"/>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4" t="s">
        <v>735</v>
      </c>
      <c r="N34" s="1274"/>
      <c r="O34" s="1274"/>
      <c r="P34" s="1274"/>
      <c r="Q34" s="1274"/>
      <c r="R34" s="1274"/>
      <c r="S34" s="1274"/>
      <c r="T34" s="1274"/>
      <c r="U34" s="1274"/>
      <c r="V34" s="1274"/>
      <c r="W34" s="1274"/>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5" t="s">
        <v>471</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9"/>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478</v>
      </c>
      <c r="H13" s="297"/>
      <c r="I13" s="1280" t="s">
        <v>570</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572</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8" t="s">
        <v>736</v>
      </c>
      <c r="M5" s="1308"/>
      <c r="N5" s="1308"/>
      <c r="O5" s="1308"/>
      <c r="P5" s="1308"/>
      <c r="Q5" s="1308"/>
      <c r="R5" s="1308"/>
      <c r="S5" s="1308"/>
      <c r="T5" s="130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635"/>
      <c r="V9" s="456"/>
      <c r="AC9" s="475"/>
      <c r="AD9" s="475"/>
      <c r="AE9" s="475"/>
      <c r="AF9" s="475"/>
      <c r="AG9" s="475"/>
    </row>
    <row r="10" spans="1:33"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292" t="s">
        <v>445</v>
      </c>
      <c r="M13" s="1292"/>
      <c r="N13" s="1292"/>
      <c r="O13" s="1292"/>
      <c r="P13" s="1292"/>
      <c r="Q13" s="1292"/>
      <c r="R13" s="1292"/>
      <c r="S13" s="1292"/>
      <c r="T13" s="1292"/>
      <c r="U13" s="1292"/>
      <c r="V13" s="1292"/>
      <c r="W13" s="1292"/>
      <c r="X13" s="1292"/>
      <c r="Y13" s="1292"/>
      <c r="Z13" s="1292"/>
      <c r="AA13" s="1292"/>
      <c r="AB13" s="1227" t="s">
        <v>446</v>
      </c>
    </row>
    <row r="14" spans="1:33" ht="14.25" customHeight="1">
      <c r="J14" s="451"/>
      <c r="K14" s="451"/>
      <c r="L14" s="1292" t="s">
        <v>91</v>
      </c>
      <c r="M14" s="1292" t="s">
        <v>603</v>
      </c>
      <c r="N14" s="547"/>
      <c r="O14" s="1227" t="s">
        <v>605</v>
      </c>
      <c r="P14" s="1227"/>
      <c r="Q14" s="1227"/>
      <c r="R14" s="1227"/>
      <c r="S14" s="1227"/>
      <c r="T14" s="1227"/>
      <c r="U14" s="1227"/>
      <c r="V14" s="1227"/>
      <c r="W14" s="1227"/>
      <c r="X14" s="1227"/>
      <c r="Y14" s="1227"/>
      <c r="Z14" s="1292" t="s">
        <v>339</v>
      </c>
      <c r="AA14" s="1324" t="s">
        <v>274</v>
      </c>
      <c r="AB14" s="1227"/>
    </row>
    <row r="15" spans="1:33" s="493" customFormat="1" ht="14.25" customHeight="1">
      <c r="A15" s="554"/>
      <c r="B15" s="554"/>
      <c r="C15" s="554"/>
      <c r="D15" s="554"/>
      <c r="E15" s="554"/>
      <c r="F15" s="554"/>
      <c r="G15" s="560"/>
      <c r="H15" s="560"/>
      <c r="I15" s="501"/>
      <c r="J15" s="499"/>
      <c r="K15" s="499"/>
      <c r="L15" s="1292"/>
      <c r="M15" s="1292"/>
      <c r="N15" s="547"/>
      <c r="O15" s="1333" t="s">
        <v>618</v>
      </c>
      <c r="P15" s="1333" t="s">
        <v>590</v>
      </c>
      <c r="Q15" s="1333" t="s">
        <v>591</v>
      </c>
      <c r="R15" s="1333" t="s">
        <v>270</v>
      </c>
      <c r="S15" s="1333"/>
      <c r="T15" s="1333" t="s">
        <v>270</v>
      </c>
      <c r="U15" s="1333"/>
      <c r="V15" s="621"/>
      <c r="W15" s="1332" t="s">
        <v>616</v>
      </c>
      <c r="X15" s="1332"/>
      <c r="Y15" s="1332"/>
      <c r="Z15" s="1292"/>
      <c r="AA15" s="1324"/>
      <c r="AB15" s="1227"/>
      <c r="AC15" s="554"/>
      <c r="AD15" s="554"/>
      <c r="AE15" s="554"/>
      <c r="AF15" s="554"/>
      <c r="AG15" s="554"/>
    </row>
    <row r="16" spans="1:33" ht="56.25" customHeight="1">
      <c r="J16" s="451"/>
      <c r="K16" s="451"/>
      <c r="L16" s="1292"/>
      <c r="M16" s="1292"/>
      <c r="N16" s="547"/>
      <c r="O16" s="1333"/>
      <c r="P16" s="1333"/>
      <c r="Q16" s="1333"/>
      <c r="R16" s="505" t="s">
        <v>592</v>
      </c>
      <c r="S16" s="505" t="s">
        <v>593</v>
      </c>
      <c r="T16" s="505" t="s">
        <v>594</v>
      </c>
      <c r="U16" s="505" t="s">
        <v>595</v>
      </c>
      <c r="V16" s="505"/>
      <c r="W16" s="506" t="s">
        <v>273</v>
      </c>
      <c r="X16" s="1334" t="s">
        <v>272</v>
      </c>
      <c r="Y16" s="1334"/>
      <c r="Z16" s="1292"/>
      <c r="AA16" s="1324"/>
      <c r="AB16" s="122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0">
        <f ca="1">OFFSET(X17,0,-1)+1</f>
        <v>11</v>
      </c>
      <c r="Y17" s="1310"/>
      <c r="Z17" s="457">
        <f ca="1">OFFSET(Z17,0,-2)+1</f>
        <v>12</v>
      </c>
      <c r="AB17" s="457">
        <f ca="1">OFFSET(AB17,0,-2)+1</f>
        <v>13</v>
      </c>
    </row>
    <row r="18" spans="1:33" ht="22.5">
      <c r="A18" s="1311">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719</v>
      </c>
    </row>
    <row r="19" spans="1:33" ht="22.5">
      <c r="A19" s="1311"/>
      <c r="B19" s="1311">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460</v>
      </c>
    </row>
    <row r="20" spans="1:33" ht="22.5">
      <c r="A20" s="1311"/>
      <c r="B20" s="1311"/>
      <c r="C20" s="1311">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601</v>
      </c>
    </row>
    <row r="21" spans="1:33" ht="22.5">
      <c r="A21" s="1311"/>
      <c r="B21" s="1311"/>
      <c r="C21" s="1311"/>
      <c r="D21" s="1311">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602</v>
      </c>
    </row>
    <row r="22" spans="1:33" hidden="1">
      <c r="A22" s="1311"/>
      <c r="B22" s="1311"/>
      <c r="C22" s="1311"/>
      <c r="D22" s="1311"/>
      <c r="E22" s="1311">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1"/>
      <c r="B23" s="1311"/>
      <c r="C23" s="1311"/>
      <c r="D23" s="1311"/>
      <c r="E23" s="1311"/>
      <c r="F23" s="1311">
        <v>1</v>
      </c>
      <c r="G23" s="1000"/>
      <c r="H23" s="1000"/>
      <c r="I23" s="1330"/>
      <c r="J23" s="990"/>
      <c r="K23" s="989"/>
      <c r="L23" s="562" t="str">
        <f>mergeValue(A23) &amp;"."&amp; mergeValue(B23)&amp;"."&amp; mergeValue(C23)&amp;"."&amp; mergeValue(D23)&amp;"."&amp; mergeValue(F23)</f>
        <v>1.1.1.1.1</v>
      </c>
      <c r="M23" s="525" t="s">
        <v>9</v>
      </c>
      <c r="N23" s="550"/>
      <c r="O23" s="1314"/>
      <c r="P23" s="1315"/>
      <c r="Q23" s="1315"/>
      <c r="R23" s="1315"/>
      <c r="S23" s="1315"/>
      <c r="T23" s="1315"/>
      <c r="U23" s="1315"/>
      <c r="V23" s="1315"/>
      <c r="W23" s="1315"/>
      <c r="X23" s="1315"/>
      <c r="Y23" s="1315"/>
      <c r="Z23" s="1315"/>
      <c r="AA23" s="1316"/>
      <c r="AB23" s="599" t="s">
        <v>721</v>
      </c>
      <c r="AD23" s="474" t="str">
        <f>strCheckUnique(AE23:AE28)</f>
        <v/>
      </c>
      <c r="AF23" s="474"/>
    </row>
    <row r="24" spans="1:33" ht="56.25">
      <c r="A24" s="1311"/>
      <c r="B24" s="1311"/>
      <c r="C24" s="1311"/>
      <c r="D24" s="1311"/>
      <c r="E24" s="1311"/>
      <c r="F24" s="1311"/>
      <c r="G24" s="1311">
        <v>1</v>
      </c>
      <c r="H24" s="1000"/>
      <c r="I24" s="1330"/>
      <c r="J24" s="1331"/>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17"/>
      <c r="X24" s="1307" t="s">
        <v>83</v>
      </c>
      <c r="Y24" s="1317"/>
      <c r="Z24" s="1307"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1"/>
      <c r="B25" s="1311"/>
      <c r="C25" s="1311"/>
      <c r="D25" s="1311"/>
      <c r="E25" s="1311"/>
      <c r="F25" s="1311"/>
      <c r="G25" s="1311"/>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7"/>
      <c r="X25" s="1307"/>
      <c r="Y25" s="1317"/>
      <c r="Z25" s="1307"/>
      <c r="AA25" s="637"/>
      <c r="AB25" s="1281" t="s">
        <v>740</v>
      </c>
      <c r="AC25" s="470" t="str">
        <f>strCheckDate(O25:AA25)</f>
        <v/>
      </c>
      <c r="AF25" s="474"/>
    </row>
    <row r="26" spans="1:33" hidden="1">
      <c r="A26" s="1311"/>
      <c r="B26" s="1311"/>
      <c r="C26" s="1311"/>
      <c r="D26" s="1311"/>
      <c r="E26" s="1311"/>
      <c r="F26" s="1311"/>
      <c r="G26" s="1311"/>
      <c r="H26" s="1000"/>
      <c r="I26" s="1330"/>
      <c r="J26" s="1331"/>
      <c r="K26" s="996"/>
      <c r="L26" s="569"/>
      <c r="M26" s="615"/>
      <c r="N26" s="615"/>
      <c r="O26" s="532"/>
      <c r="P26" s="463"/>
      <c r="Q26" s="463"/>
      <c r="R26" s="463"/>
      <c r="S26" s="463"/>
      <c r="T26" s="463"/>
      <c r="U26" s="529"/>
      <c r="V26" s="553"/>
      <c r="W26" s="1306"/>
      <c r="X26" s="1307"/>
      <c r="Y26" s="1306"/>
      <c r="Z26" s="1307"/>
      <c r="AA26" s="507"/>
      <c r="AB26" s="1282"/>
      <c r="AF26" s="474">
        <f ca="1">OFFSET(AF26,-1,0)</f>
        <v>0</v>
      </c>
    </row>
    <row r="27" spans="1:33" s="445" customFormat="1" ht="15" customHeight="1">
      <c r="A27" s="1311"/>
      <c r="B27" s="1311"/>
      <c r="C27" s="1311"/>
      <c r="D27" s="1311"/>
      <c r="E27" s="1311"/>
      <c r="F27" s="1311"/>
      <c r="G27" s="1311"/>
      <c r="H27" s="1000"/>
      <c r="I27" s="1330"/>
      <c r="J27" s="1331"/>
      <c r="K27" s="997"/>
      <c r="L27" s="508"/>
      <c r="M27" s="527" t="s">
        <v>40</v>
      </c>
      <c r="N27" s="521"/>
      <c r="O27" s="515"/>
      <c r="P27" s="515"/>
      <c r="Q27" s="515"/>
      <c r="R27" s="515"/>
      <c r="S27" s="515"/>
      <c r="T27" s="515"/>
      <c r="U27" s="515"/>
      <c r="V27" s="515"/>
      <c r="W27" s="533"/>
      <c r="X27" s="534"/>
      <c r="Y27" s="533"/>
      <c r="Z27" s="521"/>
      <c r="AA27" s="530"/>
      <c r="AB27" s="1283"/>
      <c r="AC27" s="471"/>
      <c r="AD27" s="471"/>
      <c r="AE27" s="471"/>
      <c r="AF27" s="471"/>
      <c r="AG27" s="471"/>
    </row>
    <row r="28" spans="1:33" s="445" customFormat="1" ht="15" customHeight="1">
      <c r="A28" s="1311"/>
      <c r="B28" s="1311"/>
      <c r="C28" s="1311"/>
      <c r="D28" s="1311"/>
      <c r="E28" s="1311"/>
      <c r="F28" s="1311"/>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1"/>
      <c r="B29" s="1311"/>
      <c r="C29" s="1311"/>
      <c r="D29" s="1311"/>
      <c r="E29" s="1311"/>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1"/>
      <c r="B30" s="1311"/>
      <c r="C30" s="1311"/>
      <c r="D30" s="1311"/>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1"/>
      <c r="B31" s="1311"/>
      <c r="C31" s="1311"/>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1"/>
      <c r="B32" s="1311"/>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1"/>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4" t="s">
        <v>741</v>
      </c>
      <c r="N36" s="1274"/>
      <c r="O36" s="1274"/>
      <c r="P36" s="1274"/>
      <c r="Q36" s="1274"/>
      <c r="R36" s="1274"/>
      <c r="S36" s="1274"/>
      <c r="T36" s="1274"/>
      <c r="U36" s="1274"/>
      <c r="V36" s="1274"/>
      <c r="W36" s="1274"/>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5" t="s">
        <v>471</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9"/>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478</v>
      </c>
      <c r="H13" s="297"/>
      <c r="I13" s="1280" t="s">
        <v>570</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401</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572</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8" t="s">
        <v>746</v>
      </c>
      <c r="M5" s="1308"/>
      <c r="N5" s="1308"/>
      <c r="O5" s="1308"/>
      <c r="P5" s="1308"/>
      <c r="Q5" s="1308"/>
      <c r="R5" s="1308"/>
      <c r="S5" s="1308"/>
      <c r="T5" s="130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5" t="str">
        <f>IF(datePr_ch="",IF(datePr="","",datePr),datePr_ch)</f>
        <v>26.04.2019</v>
      </c>
      <c r="O8" s="1285"/>
      <c r="P8" s="1285"/>
      <c r="Q8" s="1285"/>
      <c r="R8" s="1285"/>
      <c r="S8" s="1285"/>
      <c r="T8" s="128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5" t="str">
        <f>IF(numberPr_ch="",IF(numberPr="","",numberPr),numberPr_ch)</f>
        <v>3446</v>
      </c>
      <c r="O9" s="1285"/>
      <c r="P9" s="1285"/>
      <c r="Q9" s="1285"/>
      <c r="R9" s="1285"/>
      <c r="S9" s="1285"/>
      <c r="T9" s="1285"/>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09"/>
      <c r="M12" s="1309"/>
      <c r="N12" s="536"/>
      <c r="O12" s="1329"/>
      <c r="P12" s="1329"/>
      <c r="Q12" s="1329"/>
      <c r="R12" s="1329"/>
      <c r="S12" s="1329"/>
      <c r="T12" s="1329"/>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1"/>
      <c r="K15" s="451"/>
      <c r="L15" s="1292" t="s">
        <v>91</v>
      </c>
      <c r="M15" s="1292" t="s">
        <v>619</v>
      </c>
      <c r="N15" s="1343" t="s">
        <v>598</v>
      </c>
      <c r="O15" s="1343"/>
      <c r="P15" s="1343"/>
      <c r="Q15" s="1343"/>
      <c r="R15" s="1343" t="s">
        <v>599</v>
      </c>
      <c r="S15" s="1343"/>
      <c r="T15" s="1343"/>
      <c r="U15" s="1343"/>
      <c r="V15" s="1343" t="s">
        <v>600</v>
      </c>
      <c r="W15" s="1343"/>
      <c r="X15" s="1343"/>
      <c r="Y15" s="1343"/>
      <c r="Z15" s="1292" t="s">
        <v>605</v>
      </c>
      <c r="AA15" s="1292"/>
      <c r="AB15" s="1292"/>
      <c r="AC15" s="1292"/>
      <c r="AD15" s="1292"/>
      <c r="AE15" s="1292" t="s">
        <v>339</v>
      </c>
      <c r="AF15" s="1324" t="s">
        <v>274</v>
      </c>
      <c r="AG15" s="1227"/>
    </row>
    <row r="16" spans="1:37" s="493" customFormat="1" ht="27.75" customHeight="1">
      <c r="A16" s="554"/>
      <c r="B16" s="554"/>
      <c r="C16" s="554"/>
      <c r="D16" s="554"/>
      <c r="E16" s="554"/>
      <c r="F16" s="554"/>
      <c r="G16" s="560"/>
      <c r="H16" s="560"/>
      <c r="I16" s="501"/>
      <c r="J16" s="499"/>
      <c r="K16" s="499"/>
      <c r="L16" s="1292"/>
      <c r="M16" s="1292"/>
      <c r="N16" s="1343"/>
      <c r="O16" s="1343"/>
      <c r="P16" s="1343"/>
      <c r="Q16" s="1343"/>
      <c r="R16" s="1343"/>
      <c r="S16" s="1343"/>
      <c r="T16" s="1343"/>
      <c r="U16" s="1343"/>
      <c r="V16" s="1343"/>
      <c r="W16" s="1343"/>
      <c r="X16" s="1343"/>
      <c r="Y16" s="1343"/>
      <c r="Z16" s="1227" t="s">
        <v>622</v>
      </c>
      <c r="AA16" s="1227"/>
      <c r="AB16" s="1227" t="s">
        <v>616</v>
      </c>
      <c r="AC16" s="1227"/>
      <c r="AD16" s="1227"/>
      <c r="AE16" s="1292"/>
      <c r="AF16" s="1324"/>
      <c r="AG16" s="1227"/>
      <c r="AH16" s="554"/>
      <c r="AI16" s="554"/>
      <c r="AJ16" s="554"/>
      <c r="AK16" s="554"/>
    </row>
    <row r="17" spans="1:37" ht="14.25" customHeight="1">
      <c r="J17" s="451"/>
      <c r="K17" s="451"/>
      <c r="L17" s="1292"/>
      <c r="M17" s="1292"/>
      <c r="N17" s="1343"/>
      <c r="O17" s="1343"/>
      <c r="P17" s="1343"/>
      <c r="Q17" s="1343"/>
      <c r="R17" s="1343"/>
      <c r="S17" s="1343"/>
      <c r="T17" s="1343"/>
      <c r="U17" s="1343"/>
      <c r="V17" s="1343"/>
      <c r="W17" s="1343"/>
      <c r="X17" s="1343"/>
      <c r="Y17" s="1343"/>
      <c r="Z17" s="504" t="s">
        <v>620</v>
      </c>
      <c r="AA17" s="504" t="s">
        <v>621</v>
      </c>
      <c r="AB17" s="506" t="s">
        <v>273</v>
      </c>
      <c r="AC17" s="1334" t="s">
        <v>272</v>
      </c>
      <c r="AD17" s="1334"/>
      <c r="AE17" s="1292"/>
      <c r="AF17" s="1324"/>
      <c r="AG17" s="1227"/>
    </row>
    <row r="18" spans="1:37">
      <c r="J18" s="451"/>
      <c r="K18" s="459">
        <v>1</v>
      </c>
      <c r="L18" s="448" t="s">
        <v>92</v>
      </c>
      <c r="M18" s="448" t="s">
        <v>48</v>
      </c>
      <c r="N18" s="1344">
        <f ca="1">OFFSET(N18,0,-1)+1</f>
        <v>3</v>
      </c>
      <c r="O18" s="1344"/>
      <c r="P18" s="1344"/>
      <c r="Q18" s="1344"/>
      <c r="R18" s="1344">
        <f ca="1">OFFSET(N18,0,0)+1</f>
        <v>4</v>
      </c>
      <c r="S18" s="1344"/>
      <c r="T18" s="1344"/>
      <c r="U18" s="1344"/>
      <c r="V18" s="640"/>
      <c r="W18" s="640"/>
      <c r="X18" s="640"/>
      <c r="Y18" s="641">
        <f ca="1">OFFSET(R18,0,0)+1</f>
        <v>5</v>
      </c>
      <c r="Z18" s="457">
        <f ca="1">OFFSET(Z18,0,-1)+1</f>
        <v>6</v>
      </c>
      <c r="AA18" s="457">
        <f ca="1">OFFSET(AA18,0,-1)+1</f>
        <v>7</v>
      </c>
      <c r="AB18" s="457">
        <f ca="1">OFFSET(AB18,0,-1)+1</f>
        <v>8</v>
      </c>
      <c r="AC18" s="1344">
        <f ca="1">OFFSET(AC18,0,-1)+1</f>
        <v>9</v>
      </c>
      <c r="AD18" s="1344"/>
      <c r="AE18" s="457">
        <f ca="1">OFFSET(AE18,0,-2)+1</f>
        <v>10</v>
      </c>
      <c r="AF18" s="493"/>
      <c r="AG18" s="457">
        <f ca="1">OFFSET(AG18,0,-2)+1</f>
        <v>11</v>
      </c>
    </row>
    <row r="19" spans="1:37" ht="22.5">
      <c r="A19" s="1311">
        <v>1</v>
      </c>
      <c r="B19" s="963"/>
      <c r="C19" s="963"/>
      <c r="D19" s="963"/>
      <c r="E19" s="963"/>
      <c r="F19" s="956"/>
      <c r="G19" s="962"/>
      <c r="H19" s="962"/>
      <c r="I19" s="944"/>
      <c r="J19" s="943"/>
      <c r="K19" s="943"/>
      <c r="L19" s="562">
        <f>mergeValue(A19)</f>
        <v>1</v>
      </c>
      <c r="M19" s="610" t="s">
        <v>19</v>
      </c>
      <c r="N19" s="1345"/>
      <c r="O19" s="1345"/>
      <c r="P19" s="1345"/>
      <c r="Q19" s="1345"/>
      <c r="R19" s="1345"/>
      <c r="S19" s="1345"/>
      <c r="T19" s="1345"/>
      <c r="U19" s="1345"/>
      <c r="V19" s="1345"/>
      <c r="W19" s="1345"/>
      <c r="X19" s="1345"/>
      <c r="Y19" s="1345"/>
      <c r="Z19" s="1345"/>
      <c r="AA19" s="1345"/>
      <c r="AB19" s="1345"/>
      <c r="AC19" s="1345"/>
      <c r="AD19" s="1345"/>
      <c r="AE19" s="1345"/>
      <c r="AF19" s="1345"/>
      <c r="AG19" s="550" t="s">
        <v>719</v>
      </c>
    </row>
    <row r="20" spans="1:37" ht="22.5">
      <c r="A20" s="1311"/>
      <c r="B20" s="1311">
        <v>1</v>
      </c>
      <c r="C20" s="963"/>
      <c r="D20" s="963"/>
      <c r="E20" s="963"/>
      <c r="F20" s="956"/>
      <c r="G20" s="965"/>
      <c r="H20" s="966"/>
      <c r="I20" s="945"/>
      <c r="J20" s="940"/>
      <c r="K20" s="938"/>
      <c r="L20" s="562" t="str">
        <f>mergeValue(A20) &amp;"."&amp; mergeValue(B20)</f>
        <v>1.1</v>
      </c>
      <c r="M20" s="516" t="s">
        <v>15</v>
      </c>
      <c r="N20" s="1346"/>
      <c r="O20" s="1346"/>
      <c r="P20" s="1346"/>
      <c r="Q20" s="1346"/>
      <c r="R20" s="1346"/>
      <c r="S20" s="1346"/>
      <c r="T20" s="1346"/>
      <c r="U20" s="1346"/>
      <c r="V20" s="1346"/>
      <c r="W20" s="1346"/>
      <c r="X20" s="1346"/>
      <c r="Y20" s="1346"/>
      <c r="Z20" s="1346"/>
      <c r="AA20" s="1346"/>
      <c r="AB20" s="1346"/>
      <c r="AC20" s="1346"/>
      <c r="AD20" s="1346"/>
      <c r="AE20" s="1346"/>
      <c r="AF20" s="1346"/>
      <c r="AG20" s="550" t="s">
        <v>460</v>
      </c>
    </row>
    <row r="21" spans="1:37" ht="22.5">
      <c r="A21" s="1311"/>
      <c r="B21" s="1311"/>
      <c r="C21" s="1311">
        <v>1</v>
      </c>
      <c r="D21" s="963"/>
      <c r="E21" s="963"/>
      <c r="F21" s="956"/>
      <c r="G21" s="965"/>
      <c r="H21" s="966"/>
      <c r="I21" s="945"/>
      <c r="J21" s="940"/>
      <c r="K21" s="938"/>
      <c r="L21" s="562" t="str">
        <f>mergeValue(A21) &amp;"."&amp; mergeValue(B21)&amp;"."&amp; mergeValue(C21)</f>
        <v>1.1.1</v>
      </c>
      <c r="M21" s="517" t="s">
        <v>7</v>
      </c>
      <c r="N21" s="1346"/>
      <c r="O21" s="1346"/>
      <c r="P21" s="1346"/>
      <c r="Q21" s="1346"/>
      <c r="R21" s="1346"/>
      <c r="S21" s="1346"/>
      <c r="T21" s="1346"/>
      <c r="U21" s="1346"/>
      <c r="V21" s="1346"/>
      <c r="W21" s="1346"/>
      <c r="X21" s="1346"/>
      <c r="Y21" s="1346"/>
      <c r="Z21" s="1346"/>
      <c r="AA21" s="1346"/>
      <c r="AB21" s="1346"/>
      <c r="AC21" s="1346"/>
      <c r="AD21" s="1346"/>
      <c r="AE21" s="1346"/>
      <c r="AF21" s="1346"/>
      <c r="AG21" s="550" t="s">
        <v>601</v>
      </c>
    </row>
    <row r="22" spans="1:37" ht="15" customHeight="1">
      <c r="A22" s="1311"/>
      <c r="B22" s="1311"/>
      <c r="C22" s="1311"/>
      <c r="D22" s="1311">
        <v>1</v>
      </c>
      <c r="E22" s="963"/>
      <c r="F22" s="956"/>
      <c r="G22" s="965"/>
      <c r="H22" s="966"/>
      <c r="I22" s="945"/>
      <c r="J22" s="940"/>
      <c r="K22" s="938"/>
      <c r="L22" s="562" t="str">
        <f>mergeValue(A22) &amp;"."&amp; mergeValue(B22)&amp;"."&amp; mergeValue(C22)&amp;"."&amp; mergeValue(D22)</f>
        <v>1.1.1.1</v>
      </c>
      <c r="M22" s="518" t="s">
        <v>21</v>
      </c>
      <c r="N22" s="1346"/>
      <c r="O22" s="1346"/>
      <c r="P22" s="1346"/>
      <c r="Q22" s="1346"/>
      <c r="R22" s="1346"/>
      <c r="S22" s="1346"/>
      <c r="T22" s="1346"/>
      <c r="U22" s="1346"/>
      <c r="V22" s="1346"/>
      <c r="W22" s="1346"/>
      <c r="X22" s="1346"/>
      <c r="Y22" s="1346"/>
      <c r="Z22" s="1346"/>
      <c r="AA22" s="1346"/>
      <c r="AB22" s="1346"/>
      <c r="AC22" s="1346"/>
      <c r="AD22" s="1346"/>
      <c r="AE22" s="1346"/>
      <c r="AF22" s="1346"/>
      <c r="AG22" s="550" t="s">
        <v>624</v>
      </c>
    </row>
    <row r="23" spans="1:37" ht="20.100000000000001" customHeight="1">
      <c r="A23" s="1311"/>
      <c r="B23" s="1311"/>
      <c r="C23" s="1311"/>
      <c r="D23" s="1311"/>
      <c r="E23" s="1311">
        <v>1</v>
      </c>
      <c r="F23" s="956"/>
      <c r="G23" s="965"/>
      <c r="H23" s="966"/>
      <c r="I23" s="967"/>
      <c r="J23" s="957"/>
      <c r="K23" s="1226"/>
      <c r="L23" s="1347" t="str">
        <f>mergeValue(A23) &amp;"."&amp; mergeValue(B23)&amp;"."&amp; mergeValue(C23)&amp;"."&amp; mergeValue(D23)&amp;"."&amp; mergeValue(E23)</f>
        <v>1.1.1.1.1</v>
      </c>
      <c r="M23" s="1348"/>
      <c r="N23" s="1307" t="s">
        <v>84</v>
      </c>
      <c r="O23" s="1342"/>
      <c r="P23" s="1338">
        <v>1</v>
      </c>
      <c r="Q23" s="1339"/>
      <c r="R23" s="1307" t="s">
        <v>84</v>
      </c>
      <c r="S23" s="1342"/>
      <c r="T23" s="1338">
        <v>1</v>
      </c>
      <c r="U23" s="1339"/>
      <c r="V23" s="1307" t="s">
        <v>84</v>
      </c>
      <c r="W23" s="531"/>
      <c r="X23" s="509">
        <v>1</v>
      </c>
      <c r="Y23" s="1042"/>
      <c r="Z23" s="638"/>
      <c r="AA23" s="638"/>
      <c r="AB23" s="1317"/>
      <c r="AC23" s="1307" t="s">
        <v>83</v>
      </c>
      <c r="AD23" s="1317"/>
      <c r="AE23" s="1307" t="s">
        <v>84</v>
      </c>
      <c r="AF23" s="547"/>
      <c r="AG23" s="1335" t="s">
        <v>623</v>
      </c>
      <c r="AH23" s="470" t="str">
        <f>strCheckDate(Z24:AF24)</f>
        <v/>
      </c>
      <c r="AI23" s="474" t="str">
        <f>IF(AND(COUNTIF(AJ18:AJ27,AJ23)&gt;1,AJ23&lt;&gt;""),"ErrUnique:HasDoubleConn","")</f>
        <v/>
      </c>
      <c r="AJ23" s="474"/>
      <c r="AK23" s="474"/>
    </row>
    <row r="24" spans="1:37" ht="20.100000000000001" customHeight="1">
      <c r="A24" s="1311"/>
      <c r="B24" s="1311"/>
      <c r="C24" s="1311"/>
      <c r="D24" s="1311"/>
      <c r="E24" s="1311"/>
      <c r="F24" s="956"/>
      <c r="G24" s="965"/>
      <c r="H24" s="966"/>
      <c r="I24" s="967"/>
      <c r="J24" s="957"/>
      <c r="K24" s="1226"/>
      <c r="L24" s="1347"/>
      <c r="M24" s="1348"/>
      <c r="N24" s="1307"/>
      <c r="O24" s="1342"/>
      <c r="P24" s="1338"/>
      <c r="Q24" s="1340"/>
      <c r="R24" s="1307"/>
      <c r="S24" s="1342"/>
      <c r="T24" s="1338"/>
      <c r="U24" s="1341"/>
      <c r="V24" s="1307"/>
      <c r="W24" s="570"/>
      <c r="X24" s="535"/>
      <c r="Y24" s="535"/>
      <c r="Z24" s="541"/>
      <c r="AA24" s="572" t="str">
        <f>AB23 &amp; "-" &amp; AD23</f>
        <v>-</v>
      </c>
      <c r="AB24" s="1306"/>
      <c r="AC24" s="1307"/>
      <c r="AD24" s="1306"/>
      <c r="AE24" s="1307"/>
      <c r="AF24" s="639"/>
      <c r="AG24" s="1336"/>
      <c r="AI24" s="474"/>
      <c r="AJ24" s="474"/>
      <c r="AK24" s="474"/>
    </row>
    <row r="25" spans="1:37" ht="20.100000000000001" customHeight="1">
      <c r="A25" s="1311"/>
      <c r="B25" s="1311"/>
      <c r="C25" s="1311"/>
      <c r="D25" s="1311"/>
      <c r="E25" s="1311"/>
      <c r="F25" s="956"/>
      <c r="G25" s="965"/>
      <c r="H25" s="966"/>
      <c r="I25" s="967"/>
      <c r="J25" s="957"/>
      <c r="K25" s="1226"/>
      <c r="L25" s="1347"/>
      <c r="M25" s="1348"/>
      <c r="N25" s="1307"/>
      <c r="O25" s="1342"/>
      <c r="P25" s="1338"/>
      <c r="Q25" s="1341"/>
      <c r="R25" s="1307"/>
      <c r="S25" s="571"/>
      <c r="T25" s="528"/>
      <c r="U25" s="535"/>
      <c r="V25" s="540"/>
      <c r="W25" s="540"/>
      <c r="X25" s="540"/>
      <c r="Y25" s="540"/>
      <c r="Z25" s="541"/>
      <c r="AA25" s="541"/>
      <c r="AB25" s="542"/>
      <c r="AC25" s="534"/>
      <c r="AD25" s="534"/>
      <c r="AE25" s="542"/>
      <c r="AF25" s="534"/>
      <c r="AG25" s="1336"/>
      <c r="AI25" s="474"/>
      <c r="AJ25" s="474"/>
      <c r="AK25" s="474"/>
    </row>
    <row r="26" spans="1:37" ht="20.100000000000001" customHeight="1">
      <c r="A26" s="1311"/>
      <c r="B26" s="1311"/>
      <c r="C26" s="1311"/>
      <c r="D26" s="1311"/>
      <c r="E26" s="1311"/>
      <c r="F26" s="956"/>
      <c r="G26" s="965"/>
      <c r="H26" s="966"/>
      <c r="I26" s="967"/>
      <c r="J26" s="957"/>
      <c r="K26" s="1226"/>
      <c r="L26" s="1347"/>
      <c r="M26" s="1348"/>
      <c r="N26" s="1307"/>
      <c r="O26" s="543"/>
      <c r="P26" s="545"/>
      <c r="Q26" s="544"/>
      <c r="R26" s="540"/>
      <c r="S26" s="540"/>
      <c r="T26" s="540"/>
      <c r="U26" s="540"/>
      <c r="V26" s="540"/>
      <c r="W26" s="540"/>
      <c r="X26" s="540"/>
      <c r="Y26" s="540"/>
      <c r="Z26" s="541"/>
      <c r="AA26" s="541"/>
      <c r="AB26" s="542"/>
      <c r="AC26" s="534"/>
      <c r="AD26" s="534"/>
      <c r="AE26" s="542"/>
      <c r="AF26" s="534"/>
      <c r="AG26" s="1336"/>
      <c r="AI26" s="474"/>
      <c r="AJ26" s="474"/>
      <c r="AK26" s="474"/>
    </row>
    <row r="27" spans="1:37" s="445" customFormat="1" ht="15" customHeight="1">
      <c r="A27" s="1311"/>
      <c r="B27" s="1311"/>
      <c r="C27" s="1311"/>
      <c r="D27" s="1311"/>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7"/>
      <c r="AH27" s="471"/>
      <c r="AI27" s="471"/>
      <c r="AJ27" s="205"/>
      <c r="AK27" s="205"/>
    </row>
    <row r="28" spans="1:37" s="445" customFormat="1" ht="15" customHeight="1">
      <c r="A28" s="1311"/>
      <c r="B28" s="1311"/>
      <c r="C28" s="1311"/>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1"/>
      <c r="B29" s="1311"/>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1"/>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4" t="s">
        <v>748</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471</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9"/>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478</v>
      </c>
      <c r="H13" s="297"/>
      <c r="I13" s="1280" t="s">
        <v>570</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572</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4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43585.703645833331</v>
      </c>
      <c r="B2" s="12" t="s">
        <v>758</v>
      </c>
      <c r="C2" s="12" t="s">
        <v>439</v>
      </c>
    </row>
    <row r="3" spans="1:4">
      <c r="A3" s="1193">
        <v>43585.703668981485</v>
      </c>
      <c r="B3" s="12" t="s">
        <v>759</v>
      </c>
      <c r="C3" s="12" t="s">
        <v>439</v>
      </c>
    </row>
    <row r="4" spans="1:4" ht="22.5">
      <c r="A4" s="1193">
        <v>43585.703668981485</v>
      </c>
      <c r="B4" s="12" t="s">
        <v>760</v>
      </c>
      <c r="C4" s="12" t="s">
        <v>439</v>
      </c>
    </row>
    <row r="5" spans="1:4">
      <c r="A5" s="1193">
        <v>43585.703668981485</v>
      </c>
      <c r="B5" s="12" t="s">
        <v>761</v>
      </c>
      <c r="C5" s="12" t="s">
        <v>439</v>
      </c>
    </row>
    <row r="6" spans="1:4">
      <c r="A6" s="1193">
        <v>43585.703773148147</v>
      </c>
      <c r="B6" s="12" t="s">
        <v>762</v>
      </c>
      <c r="C6" s="12" t="s">
        <v>439</v>
      </c>
    </row>
    <row r="7" spans="1:4">
      <c r="A7" s="1193">
        <v>43585.70380787037</v>
      </c>
      <c r="B7" s="12" t="s">
        <v>763</v>
      </c>
      <c r="C7" s="12" t="s">
        <v>764</v>
      </c>
    </row>
    <row r="8" spans="1:4">
      <c r="A8" s="1193">
        <v>43585.703842592593</v>
      </c>
      <c r="B8" s="12" t="s">
        <v>758</v>
      </c>
      <c r="C8" s="12" t="s">
        <v>439</v>
      </c>
    </row>
    <row r="9" spans="1:4">
      <c r="A9" s="1193">
        <v>43585.70385416667</v>
      </c>
      <c r="B9" s="12" t="s">
        <v>759</v>
      </c>
      <c r="C9" s="12" t="s">
        <v>439</v>
      </c>
    </row>
    <row r="10" spans="1:4" ht="22.5">
      <c r="A10" s="1193">
        <v>43585.70385416667</v>
      </c>
      <c r="B10" s="12" t="s">
        <v>760</v>
      </c>
      <c r="C10" s="12" t="s">
        <v>439</v>
      </c>
    </row>
    <row r="11" spans="1:4">
      <c r="A11" s="1193">
        <v>43585.70385416667</v>
      </c>
      <c r="B11" s="12" t="s">
        <v>761</v>
      </c>
      <c r="C11" s="12" t="s">
        <v>439</v>
      </c>
    </row>
    <row r="12" spans="1:4">
      <c r="A12" s="1193">
        <v>43585.703935185185</v>
      </c>
      <c r="B12" s="12" t="s">
        <v>765</v>
      </c>
      <c r="C12" s="12" t="s">
        <v>764</v>
      </c>
    </row>
    <row r="13" spans="1:4">
      <c r="A13" s="1193">
        <v>43591.611435185187</v>
      </c>
      <c r="B13" s="12" t="s">
        <v>758</v>
      </c>
      <c r="C13" s="12" t="s">
        <v>439</v>
      </c>
    </row>
    <row r="14" spans="1:4">
      <c r="A14" s="1193">
        <v>43591.611458333333</v>
      </c>
      <c r="B14" s="12" t="s">
        <v>759</v>
      </c>
      <c r="C14" s="12" t="s">
        <v>439</v>
      </c>
    </row>
    <row r="15" spans="1:4" ht="22.5">
      <c r="A15" s="1193">
        <v>43591.611458333333</v>
      </c>
      <c r="B15" s="12" t="s">
        <v>760</v>
      </c>
      <c r="C15" s="12" t="s">
        <v>439</v>
      </c>
    </row>
    <row r="16" spans="1:4">
      <c r="A16" s="1193">
        <v>43591.611458333333</v>
      </c>
      <c r="B16" s="12" t="s">
        <v>761</v>
      </c>
      <c r="C16" s="12" t="s">
        <v>439</v>
      </c>
    </row>
    <row r="17" spans="1:3">
      <c r="A17" s="1193">
        <v>43591.611504629633</v>
      </c>
      <c r="B17" s="12" t="s">
        <v>765</v>
      </c>
      <c r="C17" s="12" t="s">
        <v>764</v>
      </c>
    </row>
    <row r="18" spans="1:3">
      <c r="A18" s="1193">
        <v>43591.621770833335</v>
      </c>
      <c r="B18" s="12" t="s">
        <v>758</v>
      </c>
      <c r="C18" s="12" t="s">
        <v>439</v>
      </c>
    </row>
    <row r="19" spans="1:3">
      <c r="A19" s="1193">
        <v>43591.621782407405</v>
      </c>
      <c r="B19" s="12" t="s">
        <v>759</v>
      </c>
      <c r="C19" s="12" t="s">
        <v>439</v>
      </c>
    </row>
    <row r="20" spans="1:3" ht="22.5">
      <c r="A20" s="1193">
        <v>43591.621782407405</v>
      </c>
      <c r="B20" s="12" t="s">
        <v>760</v>
      </c>
      <c r="C20" s="12" t="s">
        <v>439</v>
      </c>
    </row>
    <row r="21" spans="1:3">
      <c r="A21" s="1193">
        <v>43591.621782407405</v>
      </c>
      <c r="B21" s="12" t="s">
        <v>761</v>
      </c>
      <c r="C21" s="12" t="s">
        <v>439</v>
      </c>
    </row>
    <row r="22" spans="1:3">
      <c r="A22" s="1193">
        <v>43591.621863425928</v>
      </c>
      <c r="B22" s="12" t="s">
        <v>762</v>
      </c>
      <c r="C22" s="12" t="s">
        <v>439</v>
      </c>
    </row>
    <row r="23" spans="1:3" ht="33.75">
      <c r="A23" s="1193">
        <v>43591.621967592589</v>
      </c>
      <c r="B23" s="12" t="s">
        <v>766</v>
      </c>
      <c r="C23" s="12" t="s">
        <v>439</v>
      </c>
    </row>
    <row r="24" spans="1:3" ht="22.5">
      <c r="A24" s="1193">
        <v>43591.621979166666</v>
      </c>
      <c r="B24" s="12" t="s">
        <v>767</v>
      </c>
      <c r="C24" s="12" t="s">
        <v>439</v>
      </c>
    </row>
    <row r="25" spans="1:3">
      <c r="A25" s="1193">
        <v>43591.621979166666</v>
      </c>
      <c r="B25" s="12" t="s">
        <v>768</v>
      </c>
      <c r="C25" s="12" t="s">
        <v>439</v>
      </c>
    </row>
    <row r="26" spans="1:3" ht="33.75">
      <c r="A26" s="1193">
        <v>43591.622002314813</v>
      </c>
      <c r="B26" s="12" t="s">
        <v>769</v>
      </c>
      <c r="C26" s="12" t="s">
        <v>439</v>
      </c>
    </row>
    <row r="27" spans="1:3" ht="22.5">
      <c r="A27" s="1193">
        <v>43591.622025462966</v>
      </c>
      <c r="B27" s="12" t="s">
        <v>772</v>
      </c>
      <c r="C27" s="12" t="s">
        <v>439</v>
      </c>
    </row>
    <row r="28" spans="1:3">
      <c r="A28" s="1193">
        <v>43591.624502314815</v>
      </c>
      <c r="B28" s="12" t="s">
        <v>758</v>
      </c>
      <c r="C28" s="12" t="s">
        <v>439</v>
      </c>
    </row>
    <row r="29" spans="1:3">
      <c r="A29" s="1193">
        <v>43591.624513888892</v>
      </c>
      <c r="B29" s="12" t="s">
        <v>1423</v>
      </c>
      <c r="C29" s="12" t="s">
        <v>439</v>
      </c>
    </row>
    <row r="30" spans="1:3">
      <c r="A30" s="1193">
        <v>43591.634351851855</v>
      </c>
      <c r="B30" s="12" t="s">
        <v>758</v>
      </c>
      <c r="C30" s="12" t="s">
        <v>439</v>
      </c>
    </row>
    <row r="31" spans="1:3">
      <c r="A31" s="1193">
        <v>43591.634363425925</v>
      </c>
      <c r="B31" s="12" t="s">
        <v>1423</v>
      </c>
      <c r="C31" s="12" t="s">
        <v>439</v>
      </c>
    </row>
    <row r="32" spans="1:3">
      <c r="A32" s="1193">
        <v>43591.720625000002</v>
      </c>
      <c r="B32" s="12" t="s">
        <v>758</v>
      </c>
      <c r="C32" s="12" t="s">
        <v>439</v>
      </c>
    </row>
    <row r="33" spans="1:3">
      <c r="A33" s="1193">
        <v>43591.720648148148</v>
      </c>
      <c r="B33" s="12" t="s">
        <v>1423</v>
      </c>
      <c r="C33" s="12" t="s">
        <v>439</v>
      </c>
    </row>
    <row r="34" spans="1:3">
      <c r="A34" s="1193">
        <v>43591.725138888891</v>
      </c>
      <c r="B34" s="12" t="s">
        <v>758</v>
      </c>
      <c r="C34" s="12" t="s">
        <v>439</v>
      </c>
    </row>
    <row r="35" spans="1:3">
      <c r="A35" s="1193">
        <v>43591.72515046296</v>
      </c>
      <c r="B35" s="12" t="s">
        <v>1423</v>
      </c>
      <c r="C35" s="12" t="s">
        <v>439</v>
      </c>
    </row>
    <row r="36" spans="1:3">
      <c r="A36" s="1193">
        <v>43591.758356481485</v>
      </c>
      <c r="B36" s="12" t="s">
        <v>758</v>
      </c>
      <c r="C36" s="12" t="s">
        <v>439</v>
      </c>
    </row>
    <row r="37" spans="1:3">
      <c r="A37" s="1193">
        <v>43591.758368055554</v>
      </c>
      <c r="B37" s="12" t="s">
        <v>1423</v>
      </c>
      <c r="C37" s="12" t="s">
        <v>439</v>
      </c>
    </row>
    <row r="38" spans="1:3">
      <c r="A38" s="1193">
        <v>43591.768113425926</v>
      </c>
      <c r="B38" s="12" t="s">
        <v>758</v>
      </c>
      <c r="C38" s="12" t="s">
        <v>439</v>
      </c>
    </row>
    <row r="39" spans="1:3">
      <c r="A39" s="1193">
        <v>43591.768125000002</v>
      </c>
      <c r="B39" s="12" t="s">
        <v>1423</v>
      </c>
      <c r="C39" s="12" t="s">
        <v>439</v>
      </c>
    </row>
    <row r="40" spans="1:3">
      <c r="A40" s="1193">
        <v>43591.77611111111</v>
      </c>
      <c r="B40" s="12" t="s">
        <v>758</v>
      </c>
      <c r="C40" s="12" t="s">
        <v>439</v>
      </c>
    </row>
    <row r="41" spans="1:3">
      <c r="A41" s="1193">
        <v>43591.776122685187</v>
      </c>
      <c r="B41" s="12" t="s">
        <v>1423</v>
      </c>
      <c r="C41" s="12" t="s">
        <v>439</v>
      </c>
    </row>
    <row r="42" spans="1:3">
      <c r="A42" s="1193">
        <v>43591.784687500003</v>
      </c>
      <c r="B42" s="12" t="s">
        <v>758</v>
      </c>
      <c r="C42" s="12" t="s">
        <v>439</v>
      </c>
    </row>
    <row r="43" spans="1:3">
      <c r="A43" s="1193">
        <v>43591.784699074073</v>
      </c>
      <c r="B43" s="12" t="s">
        <v>1423</v>
      </c>
      <c r="C43" s="12" t="s">
        <v>439</v>
      </c>
    </row>
    <row r="44" spans="1:3">
      <c r="A44" s="1193">
        <v>45362.564699074072</v>
      </c>
      <c r="B44" s="12" t="s">
        <v>758</v>
      </c>
      <c r="C44" s="12" t="s">
        <v>439</v>
      </c>
    </row>
    <row r="45" spans="1:3">
      <c r="A45" s="1193">
        <v>45362.564710648148</v>
      </c>
      <c r="B45" s="12" t="s">
        <v>2806</v>
      </c>
      <c r="C45" s="12" t="s">
        <v>439</v>
      </c>
    </row>
    <row r="46" spans="1:3" ht="67.5">
      <c r="A46" s="1193">
        <v>45362.564710648148</v>
      </c>
      <c r="B46" s="12" t="s">
        <v>2807</v>
      </c>
      <c r="C46" s="12" t="s">
        <v>439</v>
      </c>
    </row>
    <row r="47" spans="1:3">
      <c r="A47" s="1193">
        <v>45362.564710648148</v>
      </c>
      <c r="B47" s="12" t="s">
        <v>761</v>
      </c>
      <c r="C47" s="12" t="s">
        <v>439</v>
      </c>
    </row>
    <row r="48" spans="1:3">
      <c r="A48" s="1193">
        <v>45362.564722222225</v>
      </c>
      <c r="B48" s="12" t="s">
        <v>765</v>
      </c>
      <c r="C48" s="12" t="s">
        <v>764</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8" t="s">
        <v>745</v>
      </c>
      <c r="M5" s="1308"/>
      <c r="N5" s="1308"/>
      <c r="O5" s="1308"/>
      <c r="P5" s="1308"/>
      <c r="Q5" s="1308"/>
      <c r="R5" s="1308"/>
      <c r="S5" s="1308"/>
      <c r="T5" s="1308"/>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635"/>
      <c r="Y9" s="961"/>
      <c r="Z9" s="475"/>
      <c r="AA9" s="475"/>
      <c r="AB9" s="475"/>
      <c r="AC9" s="475"/>
    </row>
    <row r="10" spans="1:29" s="746" customFormat="1" ht="5.25" hidden="1">
      <c r="A10" s="1121"/>
      <c r="B10" s="1121"/>
      <c r="C10" s="1121"/>
      <c r="D10" s="1121"/>
      <c r="E10" s="1121"/>
      <c r="F10" s="1121"/>
      <c r="G10" s="1121"/>
      <c r="H10" s="1121"/>
      <c r="L10" s="1171"/>
      <c r="M10" s="1046"/>
      <c r="O10" s="1284"/>
      <c r="P10" s="1284"/>
      <c r="Q10" s="1284"/>
      <c r="R10" s="1284"/>
      <c r="S10" s="1284"/>
      <c r="T10" s="128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09"/>
      <c r="M12" s="130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27" t="s">
        <v>445</v>
      </c>
      <c r="M14" s="1227"/>
      <c r="N14" s="1227"/>
      <c r="O14" s="1227"/>
      <c r="P14" s="1227"/>
      <c r="Q14" s="1227"/>
      <c r="R14" s="1227"/>
      <c r="S14" s="1227"/>
      <c r="T14" s="1227"/>
      <c r="U14" s="1227"/>
      <c r="V14" s="1227"/>
      <c r="W14" s="1227"/>
      <c r="X14" s="1227" t="s">
        <v>446</v>
      </c>
    </row>
    <row r="15" spans="1:29" ht="14.25" customHeight="1">
      <c r="J15" s="451"/>
      <c r="K15" s="451"/>
      <c r="L15" s="1292" t="s">
        <v>91</v>
      </c>
      <c r="M15" s="1292" t="s">
        <v>596</v>
      </c>
      <c r="N15" s="504"/>
      <c r="O15" s="1292" t="s">
        <v>597</v>
      </c>
      <c r="P15" s="1343" t="s">
        <v>598</v>
      </c>
      <c r="Q15" s="1343" t="s">
        <v>605</v>
      </c>
      <c r="R15" s="1343"/>
      <c r="S15" s="1343"/>
      <c r="T15" s="1343"/>
      <c r="U15" s="1343"/>
      <c r="V15" s="1292" t="s">
        <v>339</v>
      </c>
      <c r="W15" s="1324" t="s">
        <v>274</v>
      </c>
      <c r="X15" s="1227"/>
    </row>
    <row r="16" spans="1:29" s="493" customFormat="1" ht="25.5" customHeight="1">
      <c r="A16" s="554"/>
      <c r="B16" s="554"/>
      <c r="C16" s="554"/>
      <c r="D16" s="554"/>
      <c r="E16" s="554"/>
      <c r="F16" s="554"/>
      <c r="G16" s="560"/>
      <c r="H16" s="560"/>
      <c r="I16" s="501"/>
      <c r="J16" s="499"/>
      <c r="K16" s="499"/>
      <c r="L16" s="1292"/>
      <c r="M16" s="1292"/>
      <c r="N16" s="504"/>
      <c r="O16" s="1292"/>
      <c r="P16" s="1343"/>
      <c r="Q16" s="1343" t="s">
        <v>622</v>
      </c>
      <c r="R16" s="1343"/>
      <c r="S16" s="1332" t="s">
        <v>616</v>
      </c>
      <c r="T16" s="1332"/>
      <c r="U16" s="1332"/>
      <c r="V16" s="1292"/>
      <c r="W16" s="1324"/>
      <c r="X16" s="1227"/>
      <c r="Y16" s="956"/>
      <c r="Z16" s="554"/>
      <c r="AA16" s="554"/>
      <c r="AB16" s="554"/>
      <c r="AC16" s="554"/>
    </row>
    <row r="17" spans="1:29" ht="14.25" customHeight="1">
      <c r="J17" s="451"/>
      <c r="K17" s="451"/>
      <c r="L17" s="1292"/>
      <c r="M17" s="1292"/>
      <c r="N17" s="504"/>
      <c r="O17" s="1292"/>
      <c r="P17" s="1343"/>
      <c r="Q17" s="504" t="s">
        <v>620</v>
      </c>
      <c r="R17" s="504" t="s">
        <v>621</v>
      </c>
      <c r="S17" s="506" t="s">
        <v>273</v>
      </c>
      <c r="T17" s="1334" t="s">
        <v>272</v>
      </c>
      <c r="U17" s="1334"/>
      <c r="V17" s="1292"/>
      <c r="W17" s="1324"/>
      <c r="X17" s="122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4">
        <f t="shared" ca="1" si="0"/>
        <v>8</v>
      </c>
      <c r="U18" s="1344"/>
      <c r="V18" s="457">
        <f ca="1">OFFSET(V18,0,-2)+1</f>
        <v>9</v>
      </c>
      <c r="W18" s="493"/>
      <c r="X18" s="457">
        <f ca="1">OFFSET(X18,0,-2)+1</f>
        <v>10</v>
      </c>
    </row>
    <row r="19" spans="1:29" ht="22.5">
      <c r="A19" s="1311">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719</v>
      </c>
    </row>
    <row r="20" spans="1:29" ht="22.5">
      <c r="A20" s="1311"/>
      <c r="B20" s="1311">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460</v>
      </c>
    </row>
    <row r="21" spans="1:29" ht="22.5">
      <c r="A21" s="1311"/>
      <c r="B21" s="1311"/>
      <c r="C21" s="1311">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601</v>
      </c>
    </row>
    <row r="22" spans="1:29">
      <c r="A22" s="1311"/>
      <c r="B22" s="1311"/>
      <c r="C22" s="1311"/>
      <c r="D22" s="1311">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624</v>
      </c>
    </row>
    <row r="23" spans="1:29" ht="42.95" customHeight="1">
      <c r="A23" s="1311"/>
      <c r="B23" s="1311"/>
      <c r="C23" s="1311"/>
      <c r="D23" s="1311"/>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81" t="s">
        <v>749</v>
      </c>
      <c r="Y23" s="956" t="str">
        <f>strCheckDateTwo(N23:W23)</f>
        <v/>
      </c>
    </row>
    <row r="24" spans="1:29" hidden="1">
      <c r="A24" s="1311"/>
      <c r="B24" s="1311"/>
      <c r="C24" s="1311"/>
      <c r="D24" s="1311"/>
      <c r="E24" s="928"/>
      <c r="F24" s="928"/>
      <c r="G24" s="933"/>
      <c r="H24" s="930"/>
      <c r="I24" s="936"/>
      <c r="J24" s="934"/>
      <c r="K24" s="924"/>
      <c r="L24" s="600"/>
      <c r="M24" s="531"/>
      <c r="N24" s="615"/>
      <c r="O24" s="615"/>
      <c r="P24" s="615"/>
      <c r="Q24" s="615"/>
      <c r="R24" s="553" t="str">
        <f>S23 &amp; "-" &amp; U23</f>
        <v>-</v>
      </c>
      <c r="S24" s="482"/>
      <c r="T24" s="555"/>
      <c r="U24" s="482"/>
      <c r="V24" s="615"/>
      <c r="W24" s="786"/>
      <c r="X24" s="1282"/>
    </row>
    <row r="25" spans="1:29" ht="15" customHeight="1">
      <c r="A25" s="1311"/>
      <c r="B25" s="1311"/>
      <c r="C25" s="1311"/>
      <c r="D25" s="1311"/>
      <c r="E25" s="928"/>
      <c r="F25" s="928"/>
      <c r="G25" s="933"/>
      <c r="H25" s="930"/>
      <c r="I25" s="936"/>
      <c r="J25" s="934"/>
      <c r="K25" s="924"/>
      <c r="L25" s="508"/>
      <c r="M25" s="521" t="s">
        <v>5</v>
      </c>
      <c r="N25" s="519"/>
      <c r="O25" s="515"/>
      <c r="P25" s="515"/>
      <c r="Q25" s="515"/>
      <c r="R25" s="515"/>
      <c r="S25" s="542"/>
      <c r="T25" s="534"/>
      <c r="U25" s="533"/>
      <c r="V25" s="519"/>
      <c r="W25" s="519"/>
      <c r="X25" s="1283"/>
    </row>
    <row r="26" spans="1:29" s="445" customFormat="1" ht="15" customHeight="1">
      <c r="A26" s="1311"/>
      <c r="B26" s="1311"/>
      <c r="C26" s="1311"/>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1"/>
      <c r="B27" s="1311"/>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1"/>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4" t="s">
        <v>750</v>
      </c>
      <c r="N31" s="1274"/>
      <c r="O31" s="1274"/>
      <c r="P31" s="1274"/>
      <c r="Q31" s="1274"/>
      <c r="R31" s="1274"/>
      <c r="S31" s="1274"/>
      <c r="T31" s="1274"/>
      <c r="U31" s="1274"/>
      <c r="V31" s="1274"/>
      <c r="W31" s="1274"/>
      <c r="X31" s="1274"/>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471</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06.05.2019</v>
      </c>
      <c r="I7" s="1097" t="s">
        <v>473</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474</v>
      </c>
      <c r="H8" s="1111"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475</v>
      </c>
      <c r="H9" s="1111"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79"/>
      <c r="B11" s="1279">
        <v>1</v>
      </c>
      <c r="C11" s="1128"/>
      <c r="D11" s="1128"/>
      <c r="F11" s="1123" t="str">
        <f>"4."&amp;mergeValue(A11) &amp;"."&amp;mergeValue(B11)</f>
        <v>4.1.1</v>
      </c>
      <c r="G11" s="1118" t="s">
        <v>571</v>
      </c>
      <c r="H11" s="1111"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9"/>
      <c r="B12" s="1279"/>
      <c r="C12" s="1279">
        <v>1</v>
      </c>
      <c r="D12" s="1128"/>
      <c r="F12" s="1123" t="str">
        <f>"4."&amp;mergeValue(A12) &amp;"."&amp;mergeValue(B12)&amp;"."&amp;mergeValue(C12)</f>
        <v>4.1.1.1</v>
      </c>
      <c r="G12" s="1127" t="s">
        <v>477</v>
      </c>
      <c r="H12" s="1111"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9"/>
      <c r="B13" s="1279"/>
      <c r="C13" s="1279"/>
      <c r="D13" s="1128">
        <v>1</v>
      </c>
      <c r="F13" s="1123" t="str">
        <f>"4."&amp;mergeValue(A13) &amp;"."&amp;mergeValue(B13)&amp;"."&amp;mergeValue(C13)&amp;"."&amp;mergeValue(D13)</f>
        <v>4.1.1.1.1</v>
      </c>
      <c r="G13" s="1135" t="s">
        <v>478</v>
      </c>
      <c r="H13" s="1111" t="str">
        <f>IF(Территории!R14="","","" &amp; Территории!R14 &amp; "")</f>
        <v>Город Челябинск (75701000)</v>
      </c>
      <c r="I13" s="1183"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572</v>
      </c>
      <c r="H15" s="1274"/>
      <c r="I15" s="1104"/>
      <c r="J15" s="1121"/>
      <c r="K15" s="1121"/>
      <c r="L15" s="1121"/>
      <c r="M15" s="1121"/>
      <c r="N15" s="1121"/>
      <c r="O15" s="1121"/>
      <c r="P15" s="1121"/>
      <c r="Q15" s="1121"/>
      <c r="R15" s="1121"/>
      <c r="S15" s="1121"/>
      <c r="T15" s="1121"/>
    </row>
  </sheetData>
  <sheetProtection algorithmName="SHA-512" hashValue="9uvyE0LlBMaVPqgqJRHE3gNCJ2BCplJN2sbyZzEVoDPogn6J5fOKxhiJcVKsty2YVU0H3/U/CSQ13YeA5vj3mw==" saltValue="dDgVkCSv0sP5ztp44Mxo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8" t="s">
        <v>696</v>
      </c>
      <c r="E5" s="1308"/>
      <c r="F5" s="1308"/>
      <c r="G5" s="1308"/>
      <c r="H5" s="1137"/>
    </row>
    <row r="6" spans="1:17" ht="3" customHeight="1">
      <c r="C6" s="1080"/>
      <c r="D6" s="1075"/>
      <c r="E6" s="1141"/>
      <c r="F6" s="1141"/>
      <c r="G6" s="1079"/>
      <c r="H6" s="1142"/>
    </row>
    <row r="7" spans="1:17">
      <c r="C7" s="1080"/>
      <c r="D7" s="1292" t="s">
        <v>445</v>
      </c>
      <c r="E7" s="1292"/>
      <c r="F7" s="1292"/>
      <c r="G7" s="1292"/>
      <c r="H7" s="1349" t="s">
        <v>446</v>
      </c>
    </row>
    <row r="8" spans="1:17">
      <c r="C8" s="1080"/>
      <c r="D8" s="1084" t="s">
        <v>91</v>
      </c>
      <c r="E8" s="1085" t="s">
        <v>448</v>
      </c>
      <c r="F8" s="1085" t="s">
        <v>439</v>
      </c>
      <c r="G8" s="1085" t="s">
        <v>447</v>
      </c>
      <c r="H8" s="1349"/>
    </row>
    <row r="9" spans="1:17" ht="12" customHeight="1">
      <c r="C9" s="1080"/>
      <c r="D9" s="1076" t="s">
        <v>92</v>
      </c>
      <c r="E9" s="1076" t="s">
        <v>48</v>
      </c>
      <c r="F9" s="1076" t="s">
        <v>49</v>
      </c>
      <c r="G9" s="1076" t="s">
        <v>50</v>
      </c>
      <c r="H9" s="1076" t="s">
        <v>67</v>
      </c>
    </row>
    <row r="10" spans="1:17" ht="21" customHeight="1">
      <c r="A10" s="1105"/>
      <c r="C10" s="1080"/>
      <c r="D10" s="1095" t="s">
        <v>92</v>
      </c>
      <c r="E10" s="1150" t="s">
        <v>699</v>
      </c>
      <c r="F10" s="1130"/>
      <c r="G10" s="1110"/>
      <c r="H10" s="1281" t="s">
        <v>701</v>
      </c>
    </row>
    <row r="11" spans="1:17" ht="21" customHeight="1">
      <c r="A11" s="1105"/>
      <c r="C11" s="1080"/>
      <c r="D11" s="1095" t="s">
        <v>48</v>
      </c>
      <c r="E11" s="1150" t="s">
        <v>700</v>
      </c>
      <c r="F11" s="1130"/>
      <c r="G11" s="1110"/>
      <c r="H11" s="1282"/>
    </row>
    <row r="12" spans="1:17" ht="21" customHeight="1">
      <c r="A12" s="1083"/>
      <c r="C12" s="1078"/>
      <c r="D12" s="1095" t="s">
        <v>49</v>
      </c>
      <c r="E12" s="1150" t="s">
        <v>683</v>
      </c>
      <c r="F12" s="1130"/>
      <c r="G12" s="1110"/>
      <c r="H12" s="1282"/>
      <c r="I12" s="1100"/>
      <c r="K12" s="1074"/>
    </row>
    <row r="13" spans="1:17" ht="21" customHeight="1">
      <c r="A13" s="1083"/>
      <c r="C13" s="1078"/>
      <c r="D13" s="1095" t="s">
        <v>50</v>
      </c>
      <c r="E13" s="1150" t="s">
        <v>684</v>
      </c>
      <c r="F13" s="1130"/>
      <c r="G13" s="1110"/>
      <c r="H13" s="1282"/>
      <c r="I13" s="1100"/>
      <c r="K13" s="1074"/>
    </row>
    <row r="14" spans="1:17" ht="15" customHeight="1">
      <c r="A14" s="1105"/>
      <c r="C14" s="1080"/>
      <c r="D14" s="1086"/>
      <c r="E14" s="1152" t="s">
        <v>327</v>
      </c>
      <c r="F14" s="1147"/>
      <c r="G14" s="1145"/>
      <c r="H14" s="1283"/>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I13" sqref="I13"/>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5" t="s">
        <v>471</v>
      </c>
      <c r="G2" s="1276"/>
      <c r="H2" s="1277"/>
      <c r="I2" s="1136"/>
    </row>
    <row r="3" spans="1:20" ht="3" customHeight="1"/>
    <row r="4" spans="1:20" s="1096" customFormat="1" ht="11.25">
      <c r="A4" s="1101"/>
      <c r="B4" s="1101"/>
      <c r="C4" s="1101"/>
      <c r="D4" s="1101"/>
      <c r="F4" s="1227" t="s">
        <v>445</v>
      </c>
      <c r="G4" s="1227"/>
      <c r="H4" s="1227"/>
      <c r="I4" s="1278"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0" t="s">
        <v>439</v>
      </c>
      <c r="I5" s="1278"/>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85" t="str">
        <f>IF(dateCh="","",dateCh)</f>
        <v>06.05.2019</v>
      </c>
      <c r="I7" s="1097" t="s">
        <v>473</v>
      </c>
      <c r="J7" s="1122"/>
      <c r="K7" s="1101"/>
      <c r="L7" s="1101"/>
      <c r="M7" s="1101"/>
      <c r="N7" s="1101"/>
      <c r="O7" s="1101"/>
      <c r="P7" s="1101"/>
      <c r="Q7" s="1101"/>
      <c r="R7" s="1101"/>
      <c r="S7" s="1101"/>
      <c r="T7" s="1101"/>
    </row>
    <row r="8" spans="1:20" s="1096" customFormat="1" ht="45">
      <c r="A8" s="1279">
        <v>1</v>
      </c>
      <c r="B8" s="1101"/>
      <c r="C8" s="1101"/>
      <c r="D8" s="1101"/>
      <c r="F8" s="1123" t="str">
        <f>"2." &amp;mergeValue(A8)</f>
        <v>2.1</v>
      </c>
      <c r="G8" s="1132" t="s">
        <v>474</v>
      </c>
      <c r="H8" s="1185"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9"/>
      <c r="B9" s="1101"/>
      <c r="C9" s="1101"/>
      <c r="D9" s="1101"/>
      <c r="F9" s="1123" t="str">
        <f>"3." &amp;mergeValue(A9)</f>
        <v>3.1</v>
      </c>
      <c r="G9" s="1132" t="s">
        <v>475</v>
      </c>
      <c r="H9" s="1185"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9"/>
      <c r="B10" s="1101"/>
      <c r="C10" s="1101"/>
      <c r="D10" s="1101"/>
      <c r="F10" s="1123" t="str">
        <f>"4."&amp;mergeValue(A10)</f>
        <v>4.1</v>
      </c>
      <c r="G10" s="1132" t="s">
        <v>476</v>
      </c>
      <c r="H10" s="1190" t="s">
        <v>449</v>
      </c>
      <c r="I10" s="1097"/>
      <c r="J10" s="1122"/>
      <c r="K10" s="1101"/>
      <c r="L10" s="1101"/>
      <c r="M10" s="1101"/>
      <c r="N10" s="1101"/>
      <c r="O10" s="1101"/>
      <c r="P10" s="1101"/>
      <c r="Q10" s="1101"/>
      <c r="R10" s="1101"/>
      <c r="S10" s="1101"/>
      <c r="T10" s="1101"/>
    </row>
    <row r="11" spans="1:20" s="1096" customFormat="1" ht="18.75">
      <c r="A11" s="1279"/>
      <c r="B11" s="1279">
        <v>1</v>
      </c>
      <c r="C11" s="1182"/>
      <c r="D11" s="1182"/>
      <c r="F11" s="1123" t="str">
        <f>"4."&amp;mergeValue(A11) &amp;"."&amp;mergeValue(B11)</f>
        <v>4.1.1</v>
      </c>
      <c r="G11" s="1118" t="s">
        <v>571</v>
      </c>
      <c r="H11" s="1185"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9"/>
      <c r="B12" s="1279"/>
      <c r="C12" s="1279">
        <v>1</v>
      </c>
      <c r="D12" s="1182"/>
      <c r="F12" s="1123" t="str">
        <f>"4."&amp;mergeValue(A12) &amp;"."&amp;mergeValue(B12)&amp;"."&amp;mergeValue(C12)</f>
        <v>4.1.1.1</v>
      </c>
      <c r="G12" s="1127" t="s">
        <v>477</v>
      </c>
      <c r="H12" s="1185"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9"/>
      <c r="B13" s="1279"/>
      <c r="C13" s="1279"/>
      <c r="D13" s="1182">
        <v>1</v>
      </c>
      <c r="F13" s="1123" t="str">
        <f>"4."&amp;mergeValue(A13) &amp;"."&amp;mergeValue(B13)&amp;"."&amp;mergeValue(C13)&amp;"."&amp;mergeValue(D13)</f>
        <v>4.1.1.1.1</v>
      </c>
      <c r="G13" s="1135" t="s">
        <v>478</v>
      </c>
      <c r="H13" s="1185" t="str">
        <f>IF(Территории!R14="","","" &amp; Территории!R14 &amp; "")</f>
        <v>Город Челябинск (75701000)</v>
      </c>
      <c r="I13" s="1183"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4" t="s">
        <v>572</v>
      </c>
      <c r="H15" s="1274"/>
      <c r="I15" s="1104"/>
      <c r="J15" s="1121"/>
      <c r="K15" s="1121"/>
      <c r="L15" s="1121"/>
      <c r="M15" s="1121"/>
      <c r="N15" s="1121"/>
      <c r="O15" s="1121"/>
      <c r="P15" s="1121"/>
      <c r="Q15" s="1121"/>
      <c r="R15" s="1121"/>
      <c r="S15" s="1121"/>
      <c r="T15" s="1121"/>
    </row>
  </sheetData>
  <sheetProtection algorithmName="SHA-512" hashValue="7p/KFkwCyc/7s/QtJCj+q1jsRsRkE7zwzDybaRT6zpSfkuzkrzPnO0+6IxCCx1/3cHwYv8w7VR+pPawS7PAvyw==" saltValue="4oRSnl70uGJF8l+uW+ZPd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8"/>
  <sheetViews>
    <sheetView showGridLines="0" topLeftCell="C4"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8" t="s">
        <v>708</v>
      </c>
      <c r="E5" s="1308"/>
      <c r="F5" s="1308"/>
      <c r="G5" s="1308"/>
      <c r="H5" s="1308"/>
      <c r="I5" s="1308"/>
      <c r="J5" s="1308"/>
      <c r="K5" s="1308"/>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5" t="str">
        <f>IF(datePr_ch="",IF(datePr="","",datePr),datePr_ch)</f>
        <v>26.04.2019</v>
      </c>
      <c r="G7" s="1285"/>
      <c r="H7" s="1285"/>
      <c r="I7" s="1285"/>
      <c r="J7" s="1285"/>
      <c r="K7" s="1285"/>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5" t="str">
        <f>IF(numberPr_ch="",IF(numberPr="","",numberPr),numberPr_ch)</f>
        <v>3446</v>
      </c>
      <c r="G8" s="1285"/>
      <c r="H8" s="1285"/>
      <c r="I8" s="1285"/>
      <c r="J8" s="1285"/>
      <c r="K8" s="1285"/>
      <c r="L8" s="1169"/>
      <c r="M8" s="1098"/>
    </row>
    <row r="9" spans="1:32">
      <c r="C9" s="1080"/>
      <c r="D9" s="1075"/>
      <c r="E9" s="1141"/>
      <c r="F9" s="1141"/>
      <c r="G9" s="1141"/>
      <c r="H9" s="1141"/>
      <c r="I9" s="1141"/>
      <c r="J9" s="1141"/>
      <c r="K9" s="1079"/>
      <c r="L9" s="1142"/>
    </row>
    <row r="10" spans="1:32" ht="21" customHeight="1">
      <c r="C10" s="1080"/>
      <c r="D10" s="1292" t="s">
        <v>445</v>
      </c>
      <c r="E10" s="1292"/>
      <c r="F10" s="1292"/>
      <c r="G10" s="1292"/>
      <c r="H10" s="1292"/>
      <c r="I10" s="1292"/>
      <c r="J10" s="1292"/>
      <c r="K10" s="1292"/>
      <c r="L10" s="1349" t="s">
        <v>446</v>
      </c>
    </row>
    <row r="11" spans="1:32" ht="21" customHeight="1">
      <c r="C11" s="1080"/>
      <c r="D11" s="1303" t="s">
        <v>91</v>
      </c>
      <c r="E11" s="1360" t="s">
        <v>296</v>
      </c>
      <c r="F11" s="1360" t="s">
        <v>19</v>
      </c>
      <c r="G11" s="1369" t="s">
        <v>685</v>
      </c>
      <c r="H11" s="1370"/>
      <c r="I11" s="1371"/>
      <c r="J11" s="1360" t="s">
        <v>439</v>
      </c>
      <c r="K11" s="1360" t="s">
        <v>447</v>
      </c>
      <c r="L11" s="1349"/>
    </row>
    <row r="12" spans="1:32" ht="21" customHeight="1">
      <c r="C12" s="1080"/>
      <c r="D12" s="1305"/>
      <c r="E12" s="1361"/>
      <c r="F12" s="1361"/>
      <c r="G12" s="1362" t="s">
        <v>686</v>
      </c>
      <c r="H12" s="1363"/>
      <c r="I12" s="1085" t="s">
        <v>687</v>
      </c>
      <c r="J12" s="1361"/>
      <c r="K12" s="1361"/>
      <c r="L12" s="1349"/>
    </row>
    <row r="13" spans="1:32" ht="12" customHeight="1">
      <c r="C13" s="1080"/>
      <c r="D13" s="1076" t="s">
        <v>92</v>
      </c>
      <c r="E13" s="1076" t="s">
        <v>48</v>
      </c>
      <c r="F13" s="1076" t="s">
        <v>49</v>
      </c>
      <c r="G13" s="1364" t="s">
        <v>50</v>
      </c>
      <c r="H13" s="1364"/>
      <c r="I13" s="1076" t="s">
        <v>67</v>
      </c>
      <c r="J13" s="1076" t="s">
        <v>68</v>
      </c>
      <c r="K13" s="1076" t="s">
        <v>182</v>
      </c>
      <c r="L13" s="1076" t="s">
        <v>183</v>
      </c>
    </row>
    <row r="14" spans="1:32" ht="14.25" customHeight="1">
      <c r="A14" s="1105"/>
      <c r="C14" s="1080"/>
      <c r="D14" s="1153">
        <v>1</v>
      </c>
      <c r="E14" s="1350" t="s">
        <v>688</v>
      </c>
      <c r="F14" s="1365"/>
      <c r="G14" s="1365"/>
      <c r="H14" s="1365"/>
      <c r="I14" s="1365"/>
      <c r="J14" s="1365"/>
      <c r="K14" s="1365"/>
      <c r="L14" s="1090"/>
      <c r="M14" s="1155"/>
    </row>
    <row r="15" spans="1:32" ht="56.25">
      <c r="A15" s="1105"/>
      <c r="C15" s="1080"/>
      <c r="D15" s="1153" t="s">
        <v>294</v>
      </c>
      <c r="E15" s="1108" t="s">
        <v>449</v>
      </c>
      <c r="F15" s="1108" t="s">
        <v>449</v>
      </c>
      <c r="G15" s="1357" t="s">
        <v>449</v>
      </c>
      <c r="H15" s="1358"/>
      <c r="I15" s="1108" t="s">
        <v>449</v>
      </c>
      <c r="J15" s="1130" t="s">
        <v>2803</v>
      </c>
      <c r="K15" s="1037" t="s">
        <v>2805</v>
      </c>
      <c r="L15" s="1097" t="s">
        <v>689</v>
      </c>
      <c r="M15" s="1155"/>
    </row>
    <row r="16" spans="1:32" ht="18.75">
      <c r="A16" s="1105"/>
      <c r="B16" s="1094">
        <v>3</v>
      </c>
      <c r="C16" s="1080"/>
      <c r="D16" s="1156">
        <v>2</v>
      </c>
      <c r="E16" s="1366" t="s">
        <v>690</v>
      </c>
      <c r="F16" s="1367"/>
      <c r="G16" s="1367"/>
      <c r="H16" s="1368"/>
      <c r="I16" s="1368"/>
      <c r="J16" s="1368" t="s">
        <v>449</v>
      </c>
      <c r="K16" s="1368"/>
      <c r="L16" s="1151"/>
      <c r="M16" s="1155"/>
    </row>
    <row r="17" spans="1:15" ht="90" customHeight="1">
      <c r="A17" s="1105"/>
      <c r="C17" s="1351"/>
      <c r="D17" s="1359" t="s">
        <v>691</v>
      </c>
      <c r="E17" s="135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17" s="1108"/>
      <c r="H17" s="1167" t="s">
        <v>1424</v>
      </c>
      <c r="I17" s="1165" t="s">
        <v>1425</v>
      </c>
      <c r="J17" s="1130" t="s">
        <v>247</v>
      </c>
      <c r="K17" s="1108" t="s">
        <v>449</v>
      </c>
      <c r="L17" s="1281" t="s">
        <v>712</v>
      </c>
      <c r="M17" s="1155"/>
    </row>
    <row r="18" spans="1:15" ht="18.75">
      <c r="A18" s="1105"/>
      <c r="C18" s="1351"/>
      <c r="D18" s="1359"/>
      <c r="E18" s="1355"/>
      <c r="F18" s="1356"/>
      <c r="G18" s="1157"/>
      <c r="H18" s="1152" t="s">
        <v>274</v>
      </c>
      <c r="I18" s="1147"/>
      <c r="J18" s="1147"/>
      <c r="K18" s="1145"/>
      <c r="L18" s="1283"/>
      <c r="M18" s="1155"/>
    </row>
    <row r="19" spans="1:15" ht="18.75">
      <c r="A19" s="1105"/>
      <c r="B19" s="1094">
        <v>3</v>
      </c>
      <c r="C19" s="1080"/>
      <c r="D19" s="1095" t="s">
        <v>49</v>
      </c>
      <c r="E19" s="1350" t="s">
        <v>692</v>
      </c>
      <c r="F19" s="1350"/>
      <c r="G19" s="1350"/>
      <c r="H19" s="1350"/>
      <c r="I19" s="1350"/>
      <c r="J19" s="1350"/>
      <c r="K19" s="1350"/>
      <c r="L19" s="1129"/>
      <c r="M19" s="1155"/>
    </row>
    <row r="20" spans="1:15" ht="33.75">
      <c r="A20" s="1105"/>
      <c r="C20" s="1080"/>
      <c r="D20" s="1153" t="s">
        <v>440</v>
      </c>
      <c r="E20" s="1108" t="s">
        <v>449</v>
      </c>
      <c r="F20" s="1108" t="s">
        <v>449</v>
      </c>
      <c r="G20" s="1357" t="s">
        <v>449</v>
      </c>
      <c r="H20" s="1358"/>
      <c r="I20" s="1108" t="s">
        <v>449</v>
      </c>
      <c r="J20" s="1108" t="s">
        <v>449</v>
      </c>
      <c r="K20" s="1037" t="s">
        <v>2804</v>
      </c>
      <c r="L20" s="1097" t="s">
        <v>693</v>
      </c>
      <c r="M20" s="1155"/>
    </row>
    <row r="21" spans="1:15" ht="18.75">
      <c r="A21" s="1105"/>
      <c r="B21" s="1094">
        <v>3</v>
      </c>
      <c r="C21" s="1080"/>
      <c r="D21" s="1095" t="s">
        <v>50</v>
      </c>
      <c r="E21" s="1350" t="s">
        <v>694</v>
      </c>
      <c r="F21" s="1350"/>
      <c r="G21" s="1350"/>
      <c r="H21" s="1350"/>
      <c r="I21" s="1350"/>
      <c r="J21" s="1350"/>
      <c r="K21" s="1350"/>
      <c r="L21" s="1129"/>
      <c r="M21" s="1155"/>
    </row>
    <row r="22" spans="1:15" ht="54.95" customHeight="1">
      <c r="A22" s="1105"/>
      <c r="C22" s="1351"/>
      <c r="D22" s="1359" t="s">
        <v>441</v>
      </c>
      <c r="E22" s="135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2" s="1108"/>
      <c r="H22" s="1165" t="s">
        <v>1424</v>
      </c>
      <c r="I22" s="1165" t="s">
        <v>2799</v>
      </c>
      <c r="J22" s="1170">
        <v>11588399.9673</v>
      </c>
      <c r="K22" s="1108" t="s">
        <v>449</v>
      </c>
      <c r="L22" s="1281" t="s">
        <v>713</v>
      </c>
      <c r="M22" s="1155"/>
    </row>
    <row r="23" spans="1:15" s="1071" customFormat="1" ht="18.95" customHeight="1">
      <c r="A23" s="1105"/>
      <c r="B23" s="1094"/>
      <c r="C23" s="1351"/>
      <c r="D23" s="1359"/>
      <c r="E23" s="1355"/>
      <c r="F23" s="1356"/>
      <c r="G23" s="1187" t="s">
        <v>2795</v>
      </c>
      <c r="H23" s="1167" t="s">
        <v>2800</v>
      </c>
      <c r="I23" s="1165" t="s">
        <v>1425</v>
      </c>
      <c r="J23" s="1170">
        <v>12058058.194800001</v>
      </c>
      <c r="K23" s="1108" t="s">
        <v>449</v>
      </c>
      <c r="L23" s="1282"/>
      <c r="M23" s="1155"/>
      <c r="N23" s="1100"/>
      <c r="O23" s="1100"/>
    </row>
    <row r="24" spans="1:15" ht="15" customHeight="1">
      <c r="A24" s="1105"/>
      <c r="C24" s="1351"/>
      <c r="D24" s="1359"/>
      <c r="E24" s="1355"/>
      <c r="F24" s="1356"/>
      <c r="G24" s="1157"/>
      <c r="H24" s="1152" t="s">
        <v>274</v>
      </c>
      <c r="I24" s="1144"/>
      <c r="J24" s="1144"/>
      <c r="K24" s="1145"/>
      <c r="L24" s="1283"/>
      <c r="M24" s="1155"/>
    </row>
    <row r="25" spans="1:15" ht="18.75">
      <c r="A25" s="1105"/>
      <c r="C25" s="1080"/>
      <c r="D25" s="1095" t="s">
        <v>67</v>
      </c>
      <c r="E25" s="1350" t="s">
        <v>770</v>
      </c>
      <c r="F25" s="1350"/>
      <c r="G25" s="1350"/>
      <c r="H25" s="1350"/>
      <c r="I25" s="1350"/>
      <c r="J25" s="1350"/>
      <c r="K25" s="1350"/>
      <c r="L25" s="1129"/>
      <c r="M25" s="1155"/>
    </row>
    <row r="26" spans="1:15" ht="77.099999999999994" customHeight="1">
      <c r="A26" s="1105"/>
      <c r="C26" s="1351"/>
      <c r="D26" s="1352" t="s">
        <v>442</v>
      </c>
      <c r="E26" s="135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5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6" s="1108"/>
      <c r="H26" s="1167" t="s">
        <v>1424</v>
      </c>
      <c r="I26" s="1165" t="s">
        <v>2799</v>
      </c>
      <c r="J26" s="1170">
        <v>8132.61</v>
      </c>
      <c r="K26" s="1108" t="s">
        <v>449</v>
      </c>
      <c r="L26" s="1281" t="s">
        <v>771</v>
      </c>
      <c r="M26" s="1155"/>
    </row>
    <row r="27" spans="1:15" s="1071" customFormat="1" ht="18.95" customHeight="1">
      <c r="A27" s="1105"/>
      <c r="B27" s="1094"/>
      <c r="C27" s="1351"/>
      <c r="D27" s="1353"/>
      <c r="E27" s="1355"/>
      <c r="F27" s="1356"/>
      <c r="G27" s="1187" t="s">
        <v>2795</v>
      </c>
      <c r="H27" s="1167" t="s">
        <v>2800</v>
      </c>
      <c r="I27" s="1165" t="s">
        <v>1425</v>
      </c>
      <c r="J27" s="1170">
        <v>8132.61</v>
      </c>
      <c r="K27" s="1108" t="s">
        <v>449</v>
      </c>
      <c r="L27" s="1282"/>
      <c r="M27" s="1155"/>
      <c r="N27" s="1100"/>
      <c r="O27" s="1100"/>
    </row>
    <row r="28" spans="1:15" ht="15" customHeight="1">
      <c r="A28" s="1105"/>
      <c r="C28" s="1351"/>
      <c r="D28" s="1354"/>
      <c r="E28" s="1355"/>
      <c r="F28" s="1356"/>
      <c r="G28" s="1157"/>
      <c r="H28" s="1152" t="s">
        <v>274</v>
      </c>
      <c r="I28" s="1144"/>
      <c r="J28" s="1144"/>
      <c r="K28" s="1145"/>
      <c r="L28" s="1283"/>
      <c r="M28" s="1155"/>
    </row>
    <row r="29" spans="1:15" ht="26.1" customHeight="1">
      <c r="A29" s="1105"/>
      <c r="C29" s="1080"/>
      <c r="D29" s="1095" t="s">
        <v>68</v>
      </c>
      <c r="E29" s="1350" t="s">
        <v>715</v>
      </c>
      <c r="F29" s="1350"/>
      <c r="G29" s="1350"/>
      <c r="H29" s="1350"/>
      <c r="I29" s="1350"/>
      <c r="J29" s="1350"/>
      <c r="K29" s="1350"/>
      <c r="L29" s="1129"/>
      <c r="M29" s="1155"/>
    </row>
    <row r="30" spans="1:15" ht="87.95" customHeight="1">
      <c r="A30" s="1105"/>
      <c r="C30" s="1351"/>
      <c r="D30" s="1352" t="s">
        <v>443</v>
      </c>
      <c r="E30" s="135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0" s="135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30" s="1108"/>
      <c r="H30" s="1167" t="s">
        <v>1424</v>
      </c>
      <c r="I30" s="1165" t="s">
        <v>2799</v>
      </c>
      <c r="J30" s="1170">
        <v>0</v>
      </c>
      <c r="K30" s="1108" t="s">
        <v>449</v>
      </c>
      <c r="L30" s="1281" t="s">
        <v>716</v>
      </c>
      <c r="M30" s="1155"/>
      <c r="O30" s="1100" t="s">
        <v>554</v>
      </c>
    </row>
    <row r="31" spans="1:15" s="1071" customFormat="1" ht="18.95" customHeight="1">
      <c r="A31" s="1105"/>
      <c r="B31" s="1094"/>
      <c r="C31" s="1351"/>
      <c r="D31" s="1353"/>
      <c r="E31" s="1355"/>
      <c r="F31" s="1356"/>
      <c r="G31" s="1187" t="s">
        <v>2795</v>
      </c>
      <c r="H31" s="1167" t="s">
        <v>2800</v>
      </c>
      <c r="I31" s="1165" t="s">
        <v>1425</v>
      </c>
      <c r="J31" s="1170">
        <v>0</v>
      </c>
      <c r="K31" s="1108" t="s">
        <v>449</v>
      </c>
      <c r="L31" s="1282"/>
      <c r="M31" s="1155"/>
      <c r="N31" s="1100"/>
      <c r="O31" s="1100"/>
    </row>
    <row r="32" spans="1:15" ht="15" customHeight="1">
      <c r="A32" s="1105"/>
      <c r="C32" s="1351"/>
      <c r="D32" s="1354"/>
      <c r="E32" s="1355"/>
      <c r="F32" s="1356"/>
      <c r="G32" s="1157"/>
      <c r="H32" s="1152" t="s">
        <v>274</v>
      </c>
      <c r="I32" s="1144"/>
      <c r="J32" s="1144"/>
      <c r="K32" s="1145"/>
      <c r="L32" s="1283"/>
      <c r="M32" s="1155"/>
    </row>
    <row r="33" spans="1:15" ht="25.5" customHeight="1">
      <c r="A33" s="1105"/>
      <c r="B33" s="1094">
        <v>3</v>
      </c>
      <c r="C33" s="1080"/>
      <c r="D33" s="1095" t="s">
        <v>182</v>
      </c>
      <c r="E33" s="1350" t="s">
        <v>714</v>
      </c>
      <c r="F33" s="1350"/>
      <c r="G33" s="1350"/>
      <c r="H33" s="1350"/>
      <c r="I33" s="1350"/>
      <c r="J33" s="1350"/>
      <c r="K33" s="1350"/>
      <c r="L33" s="1129"/>
      <c r="M33" s="1155"/>
    </row>
    <row r="34" spans="1:15" ht="99" customHeight="1">
      <c r="A34" s="1105"/>
      <c r="C34" s="1351"/>
      <c r="D34" s="1352" t="s">
        <v>695</v>
      </c>
      <c r="E34" s="135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5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34" s="1108"/>
      <c r="H34" s="1167" t="s">
        <v>1424</v>
      </c>
      <c r="I34" s="1165" t="s">
        <v>2799</v>
      </c>
      <c r="J34" s="1170">
        <v>5795</v>
      </c>
      <c r="K34" s="1108" t="s">
        <v>449</v>
      </c>
      <c r="L34" s="1281" t="s">
        <v>717</v>
      </c>
      <c r="M34" s="1155"/>
    </row>
    <row r="35" spans="1:15" s="1071" customFormat="1" ht="18.95" customHeight="1">
      <c r="A35" s="1105"/>
      <c r="B35" s="1094"/>
      <c r="C35" s="1351"/>
      <c r="D35" s="1353"/>
      <c r="E35" s="1355"/>
      <c r="F35" s="1356"/>
      <c r="G35" s="1187" t="s">
        <v>2795</v>
      </c>
      <c r="H35" s="1167" t="s">
        <v>2800</v>
      </c>
      <c r="I35" s="1165" t="s">
        <v>1425</v>
      </c>
      <c r="J35" s="1170">
        <v>0</v>
      </c>
      <c r="K35" s="1108" t="s">
        <v>449</v>
      </c>
      <c r="L35" s="1282"/>
      <c r="M35" s="1155"/>
      <c r="N35" s="1100"/>
      <c r="O35" s="1100"/>
    </row>
    <row r="36" spans="1:15" ht="15" customHeight="1">
      <c r="A36" s="1105"/>
      <c r="C36" s="1351"/>
      <c r="D36" s="1354"/>
      <c r="E36" s="1355"/>
      <c r="F36" s="1356"/>
      <c r="G36" s="1157"/>
      <c r="H36" s="1152" t="s">
        <v>274</v>
      </c>
      <c r="I36" s="1144"/>
      <c r="J36" s="1144"/>
      <c r="K36" s="1145"/>
      <c r="L36" s="1283"/>
      <c r="M36" s="1155"/>
    </row>
    <row r="37" spans="1:15" s="1092" customFormat="1" ht="3" customHeight="1">
      <c r="A37" s="1105"/>
      <c r="D37" s="1159"/>
      <c r="E37" s="1159"/>
      <c r="F37" s="1159"/>
      <c r="G37" s="1159"/>
      <c r="H37" s="1159"/>
      <c r="I37" s="1159"/>
      <c r="J37" s="1159"/>
      <c r="K37" s="1159"/>
      <c r="L37" s="1159"/>
      <c r="N37" s="1143"/>
      <c r="O37" s="1143"/>
    </row>
    <row r="38" spans="1:15" ht="24.75" customHeight="1">
      <c r="D38" s="1146">
        <v>1</v>
      </c>
      <c r="E38" s="1274" t="s">
        <v>711</v>
      </c>
      <c r="F38" s="1274"/>
      <c r="G38" s="1274"/>
      <c r="H38" s="1274"/>
      <c r="I38" s="1274"/>
      <c r="J38" s="1274"/>
      <c r="K38" s="1274"/>
      <c r="L38" s="1274"/>
    </row>
  </sheetData>
  <sheetProtection algorithmName="SHA-512" hashValue="h3Z4aCy7zBHfvZ3/LnWrsSQvhXYMf+HaesmyFPmuQXJnV7fxtG/I4ONh/hq09je400/BNUztj6QQnnonLJ+dvA==" saltValue="w3kkbYa1wtb4mADedh2Dy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4"/>
    <mergeCell ref="D22:D24"/>
    <mergeCell ref="E22:E24"/>
    <mergeCell ref="F22:F24"/>
    <mergeCell ref="L30:L32"/>
    <mergeCell ref="L22:L24"/>
    <mergeCell ref="E25:K25"/>
    <mergeCell ref="C26:C28"/>
    <mergeCell ref="D26:D28"/>
    <mergeCell ref="E26:E28"/>
    <mergeCell ref="F26:F28"/>
    <mergeCell ref="L26:L28"/>
    <mergeCell ref="E29:K29"/>
    <mergeCell ref="C30:C32"/>
    <mergeCell ref="D30:D32"/>
    <mergeCell ref="E30:E32"/>
    <mergeCell ref="F30:F32"/>
    <mergeCell ref="E38:L38"/>
    <mergeCell ref="E33:K33"/>
    <mergeCell ref="C34:C36"/>
    <mergeCell ref="D34:D36"/>
    <mergeCell ref="E34:E36"/>
    <mergeCell ref="F34:F36"/>
    <mergeCell ref="L34:L36"/>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6 L16:L17 L30 L3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6:I27 H17:I17 H30:I31 H22:I23 H34:I35"/>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3 J26:J27 J30:J31 J34:J35">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78a92458-3ead-44de-b9ef-1d7ba9fbf036"/>
    <hyperlink ref="K20" location="'Форма 4.10.1'!$K$20" tooltip="Кликните по гиперссылке, чтобы перейти по гиперссылке или отредактировать её" display="https://portal.eias.ru/Portal/DownloadPage.aspx?type=12&amp;guid=dc8088f5-dcd7-4889-a106-78a1543a6cd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2" t="s">
        <v>461</v>
      </c>
      <c r="E5" s="1372"/>
      <c r="F5" s="1372"/>
      <c r="G5" s="1372"/>
      <c r="H5" s="1372"/>
      <c r="I5" s="1372"/>
      <c r="J5" s="1372"/>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4" t="s">
        <v>445</v>
      </c>
      <c r="E8" s="1374"/>
      <c r="F8" s="1374"/>
      <c r="G8" s="1374"/>
      <c r="H8" s="1374"/>
      <c r="I8" s="1374"/>
      <c r="J8" s="1374"/>
      <c r="K8" s="1374" t="s">
        <v>446</v>
      </c>
    </row>
    <row r="9" spans="1:14">
      <c r="D9" s="1374" t="s">
        <v>91</v>
      </c>
      <c r="E9" s="1374" t="s">
        <v>463</v>
      </c>
      <c r="F9" s="1374"/>
      <c r="G9" s="1374" t="s">
        <v>464</v>
      </c>
      <c r="H9" s="1374"/>
      <c r="I9" s="1374"/>
      <c r="J9" s="1374"/>
      <c r="K9" s="1374"/>
    </row>
    <row r="10" spans="1:14" ht="22.5">
      <c r="D10" s="1374"/>
      <c r="E10" s="131" t="s">
        <v>465</v>
      </c>
      <c r="F10" s="131" t="s">
        <v>398</v>
      </c>
      <c r="G10" s="131" t="s">
        <v>398</v>
      </c>
      <c r="H10" s="131" t="s">
        <v>465</v>
      </c>
      <c r="I10" s="131" t="s">
        <v>466</v>
      </c>
      <c r="J10" s="131" t="s">
        <v>447</v>
      </c>
      <c r="K10" s="1374"/>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81"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3"/>
    </row>
    <row r="14" spans="1:14" ht="3" customHeight="1">
      <c r="A14" s="125"/>
      <c r="B14" s="125"/>
      <c r="C14" s="125"/>
    </row>
    <row r="15" spans="1:14" ht="27.75" customHeight="1">
      <c r="E15" s="1373" t="s">
        <v>573</v>
      </c>
      <c r="F15" s="1373"/>
      <c r="G15" s="1373"/>
      <c r="H15" s="1373"/>
      <c r="I15" s="1373"/>
      <c r="J15" s="137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6" t="s">
        <v>313</v>
      </c>
      <c r="E7" s="123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5" t="s">
        <v>314</v>
      </c>
      <c r="E15" s="137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2" t="s">
        <v>54</v>
      </c>
      <c r="E7" s="1372"/>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ht="17.100000000000001" customHeight="1">
      <c r="C12" s="160" t="s">
        <v>2795</v>
      </c>
      <c r="D12" s="117">
        <v>1</v>
      </c>
      <c r="E12" s="118" t="s">
        <v>2802</v>
      </c>
    </row>
    <row r="13" spans="3:12">
      <c r="C13" s="47"/>
      <c r="D13" s="108"/>
      <c r="E13" s="106" t="s">
        <v>176</v>
      </c>
    </row>
  </sheetData>
  <sheetProtection algorithmName="SHA-512" hashValue="aXLPyTgBxIKpVBgxM0eiPlDekQccV8S6Ws8s75Ez9D9q4asol6wT293I/imDu6bMVrOGuSpPhqfV0+REOI7cXg==" saltValue="Whn/mbgMyNqNtrmXPMmMGA==" spinCount="100000"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6" t="s">
        <v>55</v>
      </c>
      <c r="C2" s="1376"/>
      <c r="D2" s="1376"/>
      <c r="E2" s="410"/>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399"/>
      <c r="F9" s="1401"/>
      <c r="G9" s="1405" t="s">
        <v>84</v>
      </c>
      <c r="H9" s="1250"/>
      <c r="I9" s="1250">
        <v>1</v>
      </c>
      <c r="J9" s="1394"/>
      <c r="K9" s="1307" t="s">
        <v>84</v>
      </c>
      <c r="L9" s="1242"/>
      <c r="M9" s="1242" t="s">
        <v>92</v>
      </c>
      <c r="N9" s="1397"/>
      <c r="O9" s="1307" t="s">
        <v>84</v>
      </c>
      <c r="P9" s="1242"/>
      <c r="Q9" s="1242" t="s">
        <v>92</v>
      </c>
      <c r="R9" s="1398"/>
      <c r="S9" s="1307" t="s">
        <v>84</v>
      </c>
      <c r="T9" s="1034"/>
      <c r="U9" s="1034" t="s">
        <v>92</v>
      </c>
      <c r="V9" s="1189"/>
      <c r="W9" s="288"/>
    </row>
    <row r="10" spans="1:23" s="702" customFormat="1" ht="17.100000000000001" customHeight="1">
      <c r="A10" s="197"/>
      <c r="C10" s="152"/>
      <c r="D10" s="1250"/>
      <c r="E10" s="1399"/>
      <c r="F10" s="1401"/>
      <c r="G10" s="1405"/>
      <c r="H10" s="1250"/>
      <c r="I10" s="1250"/>
      <c r="J10" s="1394"/>
      <c r="K10" s="1307"/>
      <c r="L10" s="1242"/>
      <c r="M10" s="1242"/>
      <c r="N10" s="1397"/>
      <c r="O10" s="1307"/>
      <c r="P10" s="1242"/>
      <c r="Q10" s="1242"/>
      <c r="R10" s="1398"/>
      <c r="S10" s="1307"/>
      <c r="T10" s="1036"/>
      <c r="U10" s="707"/>
      <c r="V10" s="708" t="s">
        <v>631</v>
      </c>
      <c r="W10" s="709"/>
    </row>
    <row r="11" spans="1:23" s="96" customFormat="1" ht="17.100000000000001" customHeight="1">
      <c r="A11" s="197"/>
      <c r="C11" s="152"/>
      <c r="D11" s="1247"/>
      <c r="E11" s="1400"/>
      <c r="F11" s="1402"/>
      <c r="G11" s="1247"/>
      <c r="H11" s="1247"/>
      <c r="I11" s="1247"/>
      <c r="J11" s="1395"/>
      <c r="K11" s="1247"/>
      <c r="L11" s="1247"/>
      <c r="M11" s="1247"/>
      <c r="N11" s="1398"/>
      <c r="O11" s="1247"/>
      <c r="P11" s="1035"/>
      <c r="Q11" s="707"/>
      <c r="R11" s="708" t="s">
        <v>630</v>
      </c>
      <c r="S11" s="704"/>
      <c r="T11" s="704"/>
      <c r="U11" s="704"/>
      <c r="V11" s="704"/>
      <c r="W11" s="709"/>
    </row>
    <row r="12" spans="1:23" s="96" customFormat="1" ht="17.100000000000001" customHeight="1">
      <c r="A12" s="197"/>
      <c r="C12" s="152"/>
      <c r="D12" s="1247"/>
      <c r="E12" s="1400"/>
      <c r="F12" s="1402"/>
      <c r="G12" s="1247"/>
      <c r="H12" s="1247"/>
      <c r="I12" s="1247"/>
      <c r="J12" s="1395"/>
      <c r="K12" s="1247"/>
      <c r="L12" s="707"/>
      <c r="M12" s="708"/>
      <c r="N12" s="708" t="s">
        <v>410</v>
      </c>
      <c r="O12" s="708"/>
      <c r="P12" s="708"/>
      <c r="Q12" s="708"/>
      <c r="R12" s="708"/>
      <c r="S12" s="704"/>
      <c r="T12" s="704"/>
      <c r="U12" s="704"/>
      <c r="V12" s="704"/>
      <c r="W12" s="709"/>
    </row>
    <row r="13" spans="1:23" s="96" customFormat="1" ht="17.25" customHeight="1">
      <c r="A13" s="197"/>
      <c r="C13" s="152"/>
      <c r="D13" s="1247"/>
      <c r="E13" s="1400"/>
      <c r="F13" s="1402"/>
      <c r="G13" s="124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3"/>
      <c r="E15" s="1403"/>
      <c r="F15" s="1404"/>
      <c r="G15" s="1406"/>
      <c r="H15" s="1250"/>
      <c r="I15" s="1250">
        <v>1</v>
      </c>
      <c r="J15" s="1394"/>
      <c r="K15" s="1307" t="s">
        <v>84</v>
      </c>
      <c r="L15" s="1242"/>
      <c r="M15" s="1242" t="s">
        <v>92</v>
      </c>
      <c r="N15" s="1397"/>
      <c r="O15" s="1307" t="s">
        <v>84</v>
      </c>
      <c r="P15" s="1242"/>
      <c r="Q15" s="1242" t="s">
        <v>92</v>
      </c>
      <c r="R15" s="1398"/>
      <c r="S15" s="1307" t="s">
        <v>84</v>
      </c>
      <c r="T15" s="1034"/>
      <c r="U15" s="1034" t="s">
        <v>92</v>
      </c>
      <c r="V15" s="1189"/>
      <c r="W15" s="288"/>
    </row>
    <row r="16" spans="1:23" s="705" customFormat="1" ht="16.5" customHeight="1">
      <c r="A16" s="711"/>
      <c r="B16" s="706"/>
      <c r="C16" s="710"/>
      <c r="D16" s="1393"/>
      <c r="E16" s="1403"/>
      <c r="F16" s="1404"/>
      <c r="G16" s="1406"/>
      <c r="H16" s="1250"/>
      <c r="I16" s="1250"/>
      <c r="J16" s="1394"/>
      <c r="K16" s="1307"/>
      <c r="L16" s="1242"/>
      <c r="M16" s="1242"/>
      <c r="N16" s="1397"/>
      <c r="O16" s="1307"/>
      <c r="P16" s="1242"/>
      <c r="Q16" s="1242"/>
      <c r="R16" s="1398"/>
      <c r="S16" s="1307"/>
      <c r="T16" s="1036"/>
      <c r="U16" s="707"/>
      <c r="V16" s="708" t="s">
        <v>631</v>
      </c>
      <c r="W16" s="709"/>
    </row>
    <row r="17" spans="1:36" ht="17.100000000000001" customHeight="1">
      <c r="A17" s="197"/>
      <c r="B17" s="96"/>
      <c r="C17" s="152"/>
      <c r="D17" s="1393"/>
      <c r="E17" s="1403"/>
      <c r="F17" s="1404"/>
      <c r="G17" s="1406"/>
      <c r="H17" s="1250"/>
      <c r="I17" s="1250"/>
      <c r="J17" s="1395"/>
      <c r="K17" s="1307"/>
      <c r="L17" s="1242"/>
      <c r="M17" s="1242"/>
      <c r="N17" s="1398"/>
      <c r="O17" s="1307"/>
      <c r="P17" s="1035"/>
      <c r="Q17" s="707"/>
      <c r="R17" s="708" t="s">
        <v>630</v>
      </c>
      <c r="S17" s="704"/>
      <c r="T17" s="704"/>
      <c r="U17" s="704"/>
      <c r="V17" s="704"/>
      <c r="W17" s="709"/>
    </row>
    <row r="18" spans="1:36" ht="17.100000000000001" customHeight="1">
      <c r="A18" s="197"/>
      <c r="B18" s="96"/>
      <c r="C18" s="152"/>
      <c r="D18" s="1393"/>
      <c r="E18" s="1403"/>
      <c r="F18" s="1404"/>
      <c r="G18" s="1406"/>
      <c r="H18" s="1250"/>
      <c r="I18" s="1250"/>
      <c r="J18" s="1395"/>
      <c r="K18" s="1307"/>
      <c r="L18" s="707"/>
      <c r="M18" s="708"/>
      <c r="N18" s="708" t="s">
        <v>410</v>
      </c>
      <c r="O18" s="708"/>
      <c r="P18" s="708"/>
      <c r="Q18" s="708"/>
      <c r="R18" s="708"/>
      <c r="S18" s="704"/>
      <c r="T18" s="704"/>
      <c r="U18" s="704"/>
      <c r="V18" s="704"/>
      <c r="W18" s="709"/>
    </row>
    <row r="19" spans="1:36" ht="17.100000000000001" customHeight="1">
      <c r="A19" s="197"/>
      <c r="B19" s="96"/>
      <c r="C19" s="152"/>
      <c r="D19" s="1393"/>
      <c r="E19" s="1403"/>
      <c r="F19" s="1404"/>
      <c r="G19" s="1406"/>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6" t="s">
        <v>297</v>
      </c>
      <c r="P27" s="1396"/>
      <c r="Q27" s="1396"/>
      <c r="R27" s="1332" t="s">
        <v>269</v>
      </c>
      <c r="S27" s="1332"/>
      <c r="T27" s="1332"/>
      <c r="U27" s="1292" t="s">
        <v>339</v>
      </c>
      <c r="W27" s="1407"/>
    </row>
    <row r="28" spans="1:36" ht="17.100000000000001" customHeight="1">
      <c r="O28" s="1333" t="s">
        <v>579</v>
      </c>
      <c r="P28" s="1333" t="s">
        <v>270</v>
      </c>
      <c r="Q28" s="1333"/>
      <c r="R28" s="1332"/>
      <c r="S28" s="1332"/>
      <c r="T28" s="1332"/>
      <c r="U28" s="1292"/>
      <c r="W28" s="1407"/>
    </row>
    <row r="29" spans="1:36" ht="37.5" customHeight="1">
      <c r="O29" s="1333"/>
      <c r="P29" s="98" t="s">
        <v>580</v>
      </c>
      <c r="Q29" s="98" t="s">
        <v>6</v>
      </c>
      <c r="R29" s="99" t="s">
        <v>273</v>
      </c>
      <c r="S29" s="1334" t="s">
        <v>272</v>
      </c>
      <c r="T29" s="1334"/>
      <c r="U29" s="1292"/>
      <c r="W29" s="1407"/>
    </row>
    <row r="30" spans="1:36" ht="17.100000000000001" customHeight="1">
      <c r="G30" s="150"/>
      <c r="H30" s="150"/>
      <c r="I30" s="150"/>
      <c r="J30" s="150"/>
      <c r="K30" s="150"/>
      <c r="L30" s="116"/>
      <c r="M30" s="404" t="s">
        <v>182</v>
      </c>
      <c r="N30" s="405"/>
      <c r="O30" s="1408"/>
      <c r="P30" s="1408"/>
      <c r="Q30" s="1408"/>
      <c r="R30" s="1408"/>
      <c r="S30" s="1408"/>
      <c r="T30" s="1408"/>
      <c r="U30" s="1408"/>
      <c r="V30" s="116"/>
      <c r="W30" s="116"/>
      <c r="X30" s="196"/>
      <c r="Y30" s="196"/>
      <c r="Z30" s="196"/>
      <c r="AA30" s="196"/>
      <c r="AB30" s="196"/>
      <c r="AC30" s="196"/>
      <c r="AD30" s="196"/>
      <c r="AE30" s="196"/>
      <c r="AF30" s="196"/>
      <c r="AG30" s="196"/>
      <c r="AH30" s="196"/>
      <c r="AI30" s="196"/>
      <c r="AJ30" s="196"/>
    </row>
    <row r="31" spans="1:36" s="493" customFormat="1" ht="22.5">
      <c r="A31" s="1311">
        <v>1</v>
      </c>
      <c r="B31" s="795"/>
      <c r="C31" s="795"/>
      <c r="D31" s="795"/>
      <c r="E31" s="796"/>
      <c r="F31" s="797"/>
      <c r="G31" s="797"/>
      <c r="H31" s="797"/>
      <c r="I31" s="798"/>
      <c r="J31" s="793"/>
      <c r="K31" s="800"/>
      <c r="L31" s="562">
        <f>mergeValue(A31)</f>
        <v>1</v>
      </c>
      <c r="M31" s="610" t="s">
        <v>19</v>
      </c>
      <c r="N31" s="615"/>
      <c r="O31" s="1377"/>
      <c r="P31" s="1378"/>
      <c r="Q31" s="1378"/>
      <c r="R31" s="1378"/>
      <c r="S31" s="1378"/>
      <c r="T31" s="1378"/>
      <c r="U31" s="1378"/>
      <c r="V31" s="1379"/>
      <c r="W31" s="1129"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1"/>
      <c r="B32" s="1311">
        <v>1</v>
      </c>
      <c r="C32" s="795"/>
      <c r="D32" s="795"/>
      <c r="E32" s="797"/>
      <c r="F32" s="797"/>
      <c r="G32" s="797"/>
      <c r="H32" s="797"/>
      <c r="I32" s="792"/>
      <c r="J32" s="791"/>
      <c r="K32" s="794"/>
      <c r="L32" s="562" t="str">
        <f>mergeValue(A32) &amp;"."&amp; mergeValue(B32)</f>
        <v>1.1</v>
      </c>
      <c r="M32" s="516" t="s">
        <v>15</v>
      </c>
      <c r="N32" s="615"/>
      <c r="O32" s="1377"/>
      <c r="P32" s="1378"/>
      <c r="Q32" s="1378"/>
      <c r="R32" s="1378"/>
      <c r="S32" s="1378"/>
      <c r="T32" s="1378"/>
      <c r="U32" s="1378"/>
      <c r="V32" s="1379"/>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1"/>
      <c r="B33" s="1311"/>
      <c r="C33" s="1311">
        <v>1</v>
      </c>
      <c r="D33" s="795"/>
      <c r="E33" s="797"/>
      <c r="F33" s="797"/>
      <c r="G33" s="797"/>
      <c r="H33" s="797"/>
      <c r="I33" s="799"/>
      <c r="J33" s="791"/>
      <c r="K33" s="794"/>
      <c r="L33" s="562" t="str">
        <f>mergeValue(A33) &amp;"."&amp; mergeValue(B33)&amp;"."&amp; mergeValue(C33)</f>
        <v>1.1.1</v>
      </c>
      <c r="M33" s="517" t="s">
        <v>7</v>
      </c>
      <c r="N33" s="615"/>
      <c r="O33" s="1377"/>
      <c r="P33" s="1378"/>
      <c r="Q33" s="1378"/>
      <c r="R33" s="1378"/>
      <c r="S33" s="1378"/>
      <c r="T33" s="1378"/>
      <c r="U33" s="1378"/>
      <c r="V33" s="1379"/>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1"/>
      <c r="B34" s="1311"/>
      <c r="C34" s="1311"/>
      <c r="D34" s="1311">
        <v>1</v>
      </c>
      <c r="E34" s="797"/>
      <c r="F34" s="797"/>
      <c r="G34" s="797"/>
      <c r="H34" s="797"/>
      <c r="I34" s="799"/>
      <c r="J34" s="791"/>
      <c r="K34" s="794"/>
      <c r="L34" s="562" t="str">
        <f>mergeValue(A34) &amp;"."&amp; mergeValue(B34)&amp;"."&amp; mergeValue(C34)&amp;"."&amp; mergeValue(D34)</f>
        <v>1.1.1.1</v>
      </c>
      <c r="M34" s="518" t="s">
        <v>21</v>
      </c>
      <c r="N34" s="615"/>
      <c r="O34" s="1377"/>
      <c r="P34" s="1378"/>
      <c r="Q34" s="1378"/>
      <c r="R34" s="1378"/>
      <c r="S34" s="1378"/>
      <c r="T34" s="1378"/>
      <c r="U34" s="1378"/>
      <c r="V34" s="1379"/>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1"/>
      <c r="B35" s="1311"/>
      <c r="C35" s="1311"/>
      <c r="D35" s="1311"/>
      <c r="E35" s="1311">
        <v>1</v>
      </c>
      <c r="F35" s="797"/>
      <c r="G35" s="797"/>
      <c r="H35" s="795">
        <v>1</v>
      </c>
      <c r="I35" s="1311">
        <v>1</v>
      </c>
      <c r="J35" s="797"/>
      <c r="K35" s="802"/>
      <c r="L35" s="562" t="str">
        <f>mergeValue(A35) &amp;"."&amp; mergeValue(B35)&amp;"."&amp; mergeValue(C35)&amp;"."&amp; mergeValue(D35)&amp;"."&amp; mergeValue(E35)</f>
        <v>1.1.1.1.1</v>
      </c>
      <c r="M35" s="524" t="s">
        <v>8</v>
      </c>
      <c r="N35" s="615"/>
      <c r="O35" s="1314"/>
      <c r="P35" s="1315"/>
      <c r="Q35" s="1315"/>
      <c r="R35" s="1315"/>
      <c r="S35" s="1315"/>
      <c r="T35" s="1315"/>
      <c r="U35" s="1315"/>
      <c r="V35" s="1316"/>
      <c r="W35" s="1129"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1"/>
      <c r="B36" s="1311"/>
      <c r="C36" s="1311"/>
      <c r="D36" s="1311"/>
      <c r="E36" s="1311"/>
      <c r="F36" s="1311">
        <v>1</v>
      </c>
      <c r="G36" s="795"/>
      <c r="H36" s="795"/>
      <c r="I36" s="1311"/>
      <c r="J36" s="1311">
        <v>1</v>
      </c>
      <c r="K36" s="803"/>
      <c r="L36" s="562" t="str">
        <f>mergeValue(A36) &amp;"."&amp; mergeValue(B36)&amp;"."&amp; mergeValue(C36)&amp;"."&amp; mergeValue(D36)&amp;"."&amp; mergeValue(E36)&amp;"."&amp; mergeValue(F36)</f>
        <v>1.1.1.1.1.1</v>
      </c>
      <c r="M36" s="525" t="s">
        <v>9</v>
      </c>
      <c r="N36" s="615"/>
      <c r="O36" s="1314"/>
      <c r="P36" s="1315"/>
      <c r="Q36" s="1315"/>
      <c r="R36" s="1315"/>
      <c r="S36" s="1315"/>
      <c r="T36" s="1315"/>
      <c r="U36" s="1315"/>
      <c r="V36" s="1316"/>
      <c r="W36" s="1129"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1"/>
      <c r="B37" s="1311"/>
      <c r="C37" s="1311"/>
      <c r="D37" s="1311"/>
      <c r="E37" s="1311"/>
      <c r="F37" s="1311"/>
      <c r="G37" s="795">
        <v>1</v>
      </c>
      <c r="H37" s="795"/>
      <c r="I37" s="1311"/>
      <c r="J37" s="1311"/>
      <c r="K37" s="803">
        <v>1</v>
      </c>
      <c r="L37" s="562" t="str">
        <f>mergeValue(A37) &amp;"."&amp; mergeValue(B37)&amp;"."&amp; mergeValue(C37)&amp;"."&amp; mergeValue(D37)&amp;"."&amp; mergeValue(E37)&amp;"."&amp; mergeValue(F37)&amp;"."&amp; mergeValue(G37)</f>
        <v>1.1.1.1.1.1.1</v>
      </c>
      <c r="M37" s="1016"/>
      <c r="N37" s="615"/>
      <c r="O37" s="532"/>
      <c r="P37" s="532"/>
      <c r="Q37" s="1040"/>
      <c r="R37" s="1306"/>
      <c r="S37" s="1307" t="s">
        <v>83</v>
      </c>
      <c r="T37" s="1306"/>
      <c r="U37" s="1307" t="s">
        <v>83</v>
      </c>
      <c r="V37" s="532"/>
      <c r="W37" s="1281"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1"/>
      <c r="B38" s="1311"/>
      <c r="C38" s="1311"/>
      <c r="D38" s="1311"/>
      <c r="E38" s="1311"/>
      <c r="F38" s="1311"/>
      <c r="G38" s="795"/>
      <c r="H38" s="795"/>
      <c r="I38" s="1311"/>
      <c r="J38" s="1311"/>
      <c r="K38" s="803"/>
      <c r="L38" s="569"/>
      <c r="M38" s="615"/>
      <c r="N38" s="615"/>
      <c r="O38" s="532"/>
      <c r="P38" s="532"/>
      <c r="Q38" s="553" t="str">
        <f>R37 &amp; "-" &amp; T37</f>
        <v>-</v>
      </c>
      <c r="R38" s="1306"/>
      <c r="S38" s="1307"/>
      <c r="T38" s="1306"/>
      <c r="U38" s="1307"/>
      <c r="V38" s="532"/>
      <c r="W38" s="1282"/>
      <c r="X38" s="554"/>
      <c r="Y38" s="558"/>
      <c r="Z38" s="558" t="str">
        <f t="shared" si="0"/>
        <v/>
      </c>
      <c r="AA38" s="558"/>
      <c r="AB38" s="558"/>
      <c r="AC38" s="558"/>
      <c r="AD38" s="554"/>
      <c r="AE38" s="554"/>
      <c r="AF38" s="554"/>
      <c r="AG38" s="554"/>
      <c r="AH38" s="554"/>
      <c r="AI38" s="554"/>
      <c r="AJ38" s="554"/>
    </row>
    <row r="39" spans="1:36" s="493" customFormat="1" ht="15" customHeight="1">
      <c r="A39" s="1311"/>
      <c r="B39" s="1311"/>
      <c r="C39" s="1311"/>
      <c r="D39" s="1311"/>
      <c r="E39" s="1311"/>
      <c r="F39" s="1311"/>
      <c r="G39" s="797"/>
      <c r="H39" s="795"/>
      <c r="I39" s="1311"/>
      <c r="J39" s="1311"/>
      <c r="K39" s="802"/>
      <c r="L39" s="508"/>
      <c r="M39" s="527" t="s">
        <v>24</v>
      </c>
      <c r="N39" s="534"/>
      <c r="O39" s="534"/>
      <c r="P39" s="534"/>
      <c r="Q39" s="534"/>
      <c r="R39" s="534"/>
      <c r="S39" s="534"/>
      <c r="T39" s="534"/>
      <c r="U39" s="534"/>
      <c r="V39" s="530"/>
      <c r="W39" s="128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1"/>
      <c r="B40" s="1311"/>
      <c r="C40" s="1311"/>
      <c r="D40" s="1311"/>
      <c r="E40" s="1311"/>
      <c r="F40" s="797"/>
      <c r="G40" s="797"/>
      <c r="H40" s="795"/>
      <c r="I40" s="1311"/>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1"/>
      <c r="B41" s="1311"/>
      <c r="C41" s="1311"/>
      <c r="D41" s="1311"/>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1"/>
      <c r="B42" s="1311"/>
      <c r="C42" s="1311"/>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1"/>
      <c r="B43" s="1311"/>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1"/>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1">
        <v>1</v>
      </c>
      <c r="B49" s="813"/>
      <c r="C49" s="813"/>
      <c r="D49" s="813"/>
      <c r="E49" s="814"/>
      <c r="F49" s="815"/>
      <c r="G49" s="815"/>
      <c r="H49" s="815"/>
      <c r="I49" s="816"/>
      <c r="J49" s="811"/>
      <c r="K49" s="818"/>
      <c r="L49" s="562">
        <f>mergeValue(A49)</f>
        <v>1</v>
      </c>
      <c r="M49" s="610" t="s">
        <v>19</v>
      </c>
      <c r="N49" s="615"/>
      <c r="O49" s="1377"/>
      <c r="P49" s="1378"/>
      <c r="Q49" s="1378"/>
      <c r="R49" s="1378"/>
      <c r="S49" s="1378"/>
      <c r="T49" s="1378"/>
      <c r="U49" s="1378"/>
      <c r="V49" s="1379"/>
      <c r="W49" s="1129"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1"/>
      <c r="B50" s="1311">
        <v>1</v>
      </c>
      <c r="C50" s="813"/>
      <c r="D50" s="813"/>
      <c r="E50" s="815"/>
      <c r="F50" s="815"/>
      <c r="G50" s="815"/>
      <c r="H50" s="815"/>
      <c r="I50" s="810"/>
      <c r="J50" s="809"/>
      <c r="K50" s="812"/>
      <c r="L50" s="562" t="str">
        <f>mergeValue(A50) &amp;"."&amp; mergeValue(B50)</f>
        <v>1.1</v>
      </c>
      <c r="M50" s="516" t="s">
        <v>15</v>
      </c>
      <c r="N50" s="615"/>
      <c r="O50" s="1377"/>
      <c r="P50" s="1378"/>
      <c r="Q50" s="1378"/>
      <c r="R50" s="1378"/>
      <c r="S50" s="1378"/>
      <c r="T50" s="1378"/>
      <c r="U50" s="1378"/>
      <c r="V50" s="1379"/>
      <c r="W50" s="1129"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1"/>
      <c r="B51" s="1311"/>
      <c r="C51" s="1311">
        <v>1</v>
      </c>
      <c r="D51" s="813"/>
      <c r="E51" s="815"/>
      <c r="F51" s="815"/>
      <c r="G51" s="815"/>
      <c r="H51" s="815"/>
      <c r="I51" s="817"/>
      <c r="J51" s="809"/>
      <c r="K51" s="812"/>
      <c r="L51" s="562" t="str">
        <f>mergeValue(A51) &amp;"."&amp; mergeValue(B51)&amp;"."&amp; mergeValue(C51)</f>
        <v>1.1.1</v>
      </c>
      <c r="M51" s="517" t="s">
        <v>7</v>
      </c>
      <c r="N51" s="615"/>
      <c r="O51" s="1377"/>
      <c r="P51" s="1378"/>
      <c r="Q51" s="1378"/>
      <c r="R51" s="1378"/>
      <c r="S51" s="1378"/>
      <c r="T51" s="1378"/>
      <c r="U51" s="1378"/>
      <c r="V51" s="1379"/>
      <c r="W51" s="1129"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1"/>
      <c r="B52" s="1311"/>
      <c r="C52" s="1311"/>
      <c r="D52" s="1311">
        <v>1</v>
      </c>
      <c r="E52" s="815"/>
      <c r="F52" s="815"/>
      <c r="G52" s="815"/>
      <c r="H52" s="815"/>
      <c r="I52" s="817"/>
      <c r="J52" s="809"/>
      <c r="K52" s="812"/>
      <c r="L52" s="562" t="str">
        <f>mergeValue(A52) &amp;"."&amp; mergeValue(B52)&amp;"."&amp; mergeValue(C52)&amp;"."&amp; mergeValue(D52)</f>
        <v>1.1.1.1</v>
      </c>
      <c r="M52" s="518" t="s">
        <v>21</v>
      </c>
      <c r="N52" s="615"/>
      <c r="O52" s="1377"/>
      <c r="P52" s="1378"/>
      <c r="Q52" s="1378"/>
      <c r="R52" s="1378"/>
      <c r="S52" s="1378"/>
      <c r="T52" s="1378"/>
      <c r="U52" s="1378"/>
      <c r="V52" s="1379"/>
      <c r="W52" s="1129"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1"/>
      <c r="B53" s="1311"/>
      <c r="C53" s="1311"/>
      <c r="D53" s="1311"/>
      <c r="E53" s="1311">
        <v>1</v>
      </c>
      <c r="F53" s="815"/>
      <c r="G53" s="815"/>
      <c r="H53" s="813">
        <v>1</v>
      </c>
      <c r="I53" s="1311">
        <v>1</v>
      </c>
      <c r="J53" s="815"/>
      <c r="K53" s="820"/>
      <c r="L53" s="562" t="str">
        <f>mergeValue(A53) &amp;"."&amp; mergeValue(B53)&amp;"."&amp; mergeValue(C53)&amp;"."&amp; mergeValue(D53)&amp;"."&amp; mergeValue(E53)</f>
        <v>1.1.1.1.1</v>
      </c>
      <c r="M53" s="524" t="s">
        <v>8</v>
      </c>
      <c r="N53" s="615"/>
      <c r="O53" s="1314"/>
      <c r="P53" s="1315"/>
      <c r="Q53" s="1315"/>
      <c r="R53" s="1315"/>
      <c r="S53" s="1315"/>
      <c r="T53" s="1315"/>
      <c r="U53" s="1315"/>
      <c r="V53" s="1316"/>
      <c r="W53" s="1129"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1"/>
      <c r="B54" s="1311"/>
      <c r="C54" s="1311"/>
      <c r="D54" s="1311"/>
      <c r="E54" s="1311"/>
      <c r="F54" s="1311">
        <v>1</v>
      </c>
      <c r="G54" s="813"/>
      <c r="H54" s="813"/>
      <c r="I54" s="1311"/>
      <c r="J54" s="1311">
        <v>1</v>
      </c>
      <c r="K54" s="821"/>
      <c r="L54" s="562" t="str">
        <f>mergeValue(A54) &amp;"."&amp; mergeValue(B54)&amp;"."&amp; mergeValue(C54)&amp;"."&amp; mergeValue(D54)&amp;"."&amp; mergeValue(E54)&amp;"."&amp; mergeValue(F54)</f>
        <v>1.1.1.1.1.1</v>
      </c>
      <c r="M54" s="525" t="s">
        <v>9</v>
      </c>
      <c r="N54" s="615"/>
      <c r="O54" s="1314"/>
      <c r="P54" s="1315"/>
      <c r="Q54" s="1315"/>
      <c r="R54" s="1315"/>
      <c r="S54" s="1315"/>
      <c r="T54" s="1315"/>
      <c r="U54" s="1315"/>
      <c r="V54" s="1316"/>
      <c r="W54" s="1129"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1"/>
      <c r="B55" s="1311"/>
      <c r="C55" s="1311"/>
      <c r="D55" s="1311"/>
      <c r="E55" s="1311"/>
      <c r="F55" s="1311"/>
      <c r="G55" s="813">
        <v>1</v>
      </c>
      <c r="H55" s="813"/>
      <c r="I55" s="1311"/>
      <c r="J55" s="1311"/>
      <c r="K55" s="821">
        <v>1</v>
      </c>
      <c r="L55" s="562" t="str">
        <f>mergeValue(A55) &amp;"."&amp; mergeValue(B55)&amp;"."&amp; mergeValue(C55)&amp;"."&amp; mergeValue(D55)&amp;"."&amp; mergeValue(E55)&amp;"."&amp; mergeValue(F55)&amp;"."&amp; mergeValue(G55)</f>
        <v>1.1.1.1.1.1.1</v>
      </c>
      <c r="M55" s="1016"/>
      <c r="N55" s="615"/>
      <c r="O55" s="532"/>
      <c r="P55" s="532"/>
      <c r="Q55" s="1040"/>
      <c r="R55" s="1306"/>
      <c r="S55" s="1307" t="s">
        <v>83</v>
      </c>
      <c r="T55" s="1306"/>
      <c r="U55" s="1307" t="s">
        <v>83</v>
      </c>
      <c r="V55" s="532"/>
      <c r="W55" s="1281"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1"/>
      <c r="B56" s="1311"/>
      <c r="C56" s="1311"/>
      <c r="D56" s="1311"/>
      <c r="E56" s="1311"/>
      <c r="F56" s="1311"/>
      <c r="G56" s="813"/>
      <c r="H56" s="813"/>
      <c r="I56" s="1311"/>
      <c r="J56" s="1311"/>
      <c r="K56" s="821"/>
      <c r="L56" s="569"/>
      <c r="M56" s="615"/>
      <c r="N56" s="615"/>
      <c r="O56" s="532"/>
      <c r="P56" s="532"/>
      <c r="Q56" s="553" t="str">
        <f>R55 &amp; "-" &amp; T55</f>
        <v>-</v>
      </c>
      <c r="R56" s="1306"/>
      <c r="S56" s="1307"/>
      <c r="T56" s="1306"/>
      <c r="U56" s="1307"/>
      <c r="V56" s="532"/>
      <c r="W56" s="1282"/>
      <c r="X56" s="554"/>
      <c r="Y56" s="558"/>
      <c r="Z56" s="558" t="str">
        <f t="shared" si="1"/>
        <v/>
      </c>
      <c r="AA56" s="558"/>
      <c r="AB56" s="558"/>
      <c r="AC56" s="558"/>
      <c r="AD56" s="554"/>
      <c r="AE56" s="554"/>
      <c r="AF56" s="554"/>
      <c r="AG56" s="554"/>
      <c r="AH56" s="554"/>
      <c r="AI56" s="554"/>
      <c r="AJ56" s="554"/>
    </row>
    <row r="57" spans="1:36" s="493" customFormat="1" ht="15" customHeight="1">
      <c r="A57" s="1311"/>
      <c r="B57" s="1311"/>
      <c r="C57" s="1311"/>
      <c r="D57" s="1311"/>
      <c r="E57" s="1311"/>
      <c r="F57" s="1311"/>
      <c r="G57" s="815"/>
      <c r="H57" s="813"/>
      <c r="I57" s="1311"/>
      <c r="J57" s="1311"/>
      <c r="K57" s="820"/>
      <c r="L57" s="508"/>
      <c r="M57" s="527" t="s">
        <v>24</v>
      </c>
      <c r="N57" s="534"/>
      <c r="O57" s="534"/>
      <c r="P57" s="534"/>
      <c r="Q57" s="534"/>
      <c r="R57" s="534"/>
      <c r="S57" s="534"/>
      <c r="T57" s="534"/>
      <c r="U57" s="534"/>
      <c r="V57" s="530"/>
      <c r="W57" s="128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1"/>
      <c r="B58" s="1311"/>
      <c r="C58" s="1311"/>
      <c r="D58" s="1311"/>
      <c r="E58" s="1311"/>
      <c r="F58" s="815"/>
      <c r="G58" s="815"/>
      <c r="H58" s="813"/>
      <c r="I58" s="1311"/>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1"/>
      <c r="B59" s="1311"/>
      <c r="C59" s="1311"/>
      <c r="D59" s="1311"/>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1"/>
      <c r="B60" s="1311"/>
      <c r="C60" s="1311"/>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1"/>
      <c r="B61" s="1311"/>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1"/>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1">
        <v>1</v>
      </c>
      <c r="B67" s="831"/>
      <c r="C67" s="831"/>
      <c r="D67" s="831"/>
      <c r="E67" s="832"/>
      <c r="F67" s="833"/>
      <c r="G67" s="833"/>
      <c r="H67" s="833"/>
      <c r="I67" s="834"/>
      <c r="J67" s="829"/>
      <c r="K67" s="836"/>
      <c r="L67" s="562">
        <f>mergeValue(A67)</f>
        <v>1</v>
      </c>
      <c r="M67" s="610" t="s">
        <v>19</v>
      </c>
      <c r="N67" s="615"/>
      <c r="O67" s="1377"/>
      <c r="P67" s="1378"/>
      <c r="Q67" s="1378"/>
      <c r="R67" s="1378"/>
      <c r="S67" s="1378"/>
      <c r="T67" s="1378"/>
      <c r="U67" s="1378"/>
      <c r="V67" s="1379"/>
      <c r="W67" s="1129"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1"/>
      <c r="B68" s="1311">
        <v>1</v>
      </c>
      <c r="C68" s="831"/>
      <c r="D68" s="831"/>
      <c r="E68" s="833"/>
      <c r="F68" s="833"/>
      <c r="G68" s="833"/>
      <c r="H68" s="833"/>
      <c r="I68" s="828"/>
      <c r="J68" s="827"/>
      <c r="K68" s="830"/>
      <c r="L68" s="562" t="str">
        <f>mergeValue(A68) &amp;"."&amp; mergeValue(B68)</f>
        <v>1.1</v>
      </c>
      <c r="M68" s="516" t="s">
        <v>15</v>
      </c>
      <c r="N68" s="615"/>
      <c r="O68" s="1377"/>
      <c r="P68" s="1378"/>
      <c r="Q68" s="1378"/>
      <c r="R68" s="1378"/>
      <c r="S68" s="1378"/>
      <c r="T68" s="1378"/>
      <c r="U68" s="1378"/>
      <c r="V68" s="1379"/>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1"/>
      <c r="B69" s="1311"/>
      <c r="C69" s="1311">
        <v>1</v>
      </c>
      <c r="D69" s="831"/>
      <c r="E69" s="833"/>
      <c r="F69" s="833"/>
      <c r="G69" s="833"/>
      <c r="H69" s="833"/>
      <c r="I69" s="835"/>
      <c r="J69" s="827"/>
      <c r="K69" s="830"/>
      <c r="L69" s="562" t="str">
        <f>mergeValue(A69) &amp;"."&amp; mergeValue(B69)&amp;"."&amp; mergeValue(C69)</f>
        <v>1.1.1</v>
      </c>
      <c r="M69" s="517" t="s">
        <v>7</v>
      </c>
      <c r="N69" s="615"/>
      <c r="O69" s="1377"/>
      <c r="P69" s="1378"/>
      <c r="Q69" s="1378"/>
      <c r="R69" s="1378"/>
      <c r="S69" s="1378"/>
      <c r="T69" s="1378"/>
      <c r="U69" s="1378"/>
      <c r="V69" s="1379"/>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1"/>
      <c r="B70" s="1311"/>
      <c r="C70" s="1311"/>
      <c r="D70" s="1311">
        <v>1</v>
      </c>
      <c r="E70" s="833"/>
      <c r="F70" s="833"/>
      <c r="G70" s="833"/>
      <c r="H70" s="833"/>
      <c r="I70" s="835"/>
      <c r="J70" s="827"/>
      <c r="K70" s="830"/>
      <c r="L70" s="562" t="str">
        <f>mergeValue(A70) &amp;"."&amp; mergeValue(B70)&amp;"."&amp; mergeValue(C70)&amp;"."&amp; mergeValue(D70)</f>
        <v>1.1.1.1</v>
      </c>
      <c r="M70" s="518" t="s">
        <v>21</v>
      </c>
      <c r="N70" s="615"/>
      <c r="O70" s="1377"/>
      <c r="P70" s="1378"/>
      <c r="Q70" s="1378"/>
      <c r="R70" s="1378"/>
      <c r="S70" s="1378"/>
      <c r="T70" s="1378"/>
      <c r="U70" s="1378"/>
      <c r="V70" s="1379"/>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1"/>
      <c r="B71" s="1311"/>
      <c r="C71" s="1311"/>
      <c r="D71" s="1311"/>
      <c r="E71" s="1311">
        <v>1</v>
      </c>
      <c r="F71" s="833"/>
      <c r="G71" s="833"/>
      <c r="H71" s="831">
        <v>1</v>
      </c>
      <c r="I71" s="1311">
        <v>1</v>
      </c>
      <c r="J71" s="833"/>
      <c r="K71" s="838"/>
      <c r="L71" s="562" t="str">
        <f>mergeValue(A71) &amp;"."&amp; mergeValue(B71)&amp;"."&amp; mergeValue(C71)&amp;"."&amp; mergeValue(D71)&amp;"."&amp; mergeValue(E71)</f>
        <v>1.1.1.1.1</v>
      </c>
      <c r="M71" s="524" t="s">
        <v>8</v>
      </c>
      <c r="N71" s="615"/>
      <c r="O71" s="1314"/>
      <c r="P71" s="1315"/>
      <c r="Q71" s="1315"/>
      <c r="R71" s="1315"/>
      <c r="S71" s="1315"/>
      <c r="T71" s="1315"/>
      <c r="U71" s="1315"/>
      <c r="V71" s="1316"/>
      <c r="W71" s="1129"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1"/>
      <c r="B72" s="1311"/>
      <c r="C72" s="1311"/>
      <c r="D72" s="1311"/>
      <c r="E72" s="1311"/>
      <c r="F72" s="1311">
        <v>1</v>
      </c>
      <c r="G72" s="831"/>
      <c r="H72" s="831"/>
      <c r="I72" s="1311"/>
      <c r="J72" s="1311">
        <v>1</v>
      </c>
      <c r="K72" s="839"/>
      <c r="L72" s="562" t="str">
        <f>mergeValue(A72) &amp;"."&amp; mergeValue(B72)&amp;"."&amp; mergeValue(C72)&amp;"."&amp; mergeValue(D72)&amp;"."&amp; mergeValue(E72)&amp;"."&amp; mergeValue(F72)</f>
        <v>1.1.1.1.1.1</v>
      </c>
      <c r="M72" s="525" t="s">
        <v>9</v>
      </c>
      <c r="N72" s="615"/>
      <c r="O72" s="1314"/>
      <c r="P72" s="1315"/>
      <c r="Q72" s="1315"/>
      <c r="R72" s="1315"/>
      <c r="S72" s="1315"/>
      <c r="T72" s="1315"/>
      <c r="U72" s="1315"/>
      <c r="V72" s="1316"/>
      <c r="W72" s="1129"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1"/>
      <c r="B73" s="1311"/>
      <c r="C73" s="1311"/>
      <c r="D73" s="1311"/>
      <c r="E73" s="1311"/>
      <c r="F73" s="1311"/>
      <c r="G73" s="831">
        <v>1</v>
      </c>
      <c r="H73" s="831"/>
      <c r="I73" s="1311"/>
      <c r="J73" s="1311"/>
      <c r="K73" s="839">
        <v>1</v>
      </c>
      <c r="L73" s="562" t="str">
        <f>mergeValue(A73) &amp;"."&amp; mergeValue(B73)&amp;"."&amp; mergeValue(C73)&amp;"."&amp; mergeValue(D73)&amp;"."&amp; mergeValue(E73)&amp;"."&amp; mergeValue(F73)&amp;"."&amp; mergeValue(G73)</f>
        <v>1.1.1.1.1.1.1</v>
      </c>
      <c r="M73" s="1016"/>
      <c r="N73" s="615"/>
      <c r="O73" s="532"/>
      <c r="P73" s="532"/>
      <c r="Q73" s="1040"/>
      <c r="R73" s="1306"/>
      <c r="S73" s="1307" t="s">
        <v>83</v>
      </c>
      <c r="T73" s="1306"/>
      <c r="U73" s="1307" t="s">
        <v>83</v>
      </c>
      <c r="V73" s="532"/>
      <c r="W73" s="1281"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1"/>
      <c r="B74" s="1311"/>
      <c r="C74" s="1311"/>
      <c r="D74" s="1311"/>
      <c r="E74" s="1311"/>
      <c r="F74" s="1311"/>
      <c r="G74" s="831"/>
      <c r="H74" s="831"/>
      <c r="I74" s="1311"/>
      <c r="J74" s="1311"/>
      <c r="K74" s="839"/>
      <c r="L74" s="569"/>
      <c r="M74" s="615"/>
      <c r="N74" s="615"/>
      <c r="O74" s="532"/>
      <c r="P74" s="532"/>
      <c r="Q74" s="553" t="str">
        <f>R73 &amp; "-" &amp; T73</f>
        <v>-</v>
      </c>
      <c r="R74" s="1306"/>
      <c r="S74" s="1307"/>
      <c r="T74" s="1306"/>
      <c r="U74" s="1307"/>
      <c r="V74" s="532"/>
      <c r="W74" s="1282"/>
      <c r="X74" s="554"/>
      <c r="Y74" s="558"/>
      <c r="Z74" s="558" t="str">
        <f t="shared" si="2"/>
        <v/>
      </c>
      <c r="AA74" s="558"/>
      <c r="AB74" s="558"/>
      <c r="AC74" s="558"/>
      <c r="AD74" s="554"/>
      <c r="AE74" s="554"/>
      <c r="AF74" s="554"/>
      <c r="AG74" s="554"/>
      <c r="AH74" s="554"/>
      <c r="AI74" s="554"/>
      <c r="AJ74" s="554"/>
    </row>
    <row r="75" spans="1:36" s="493" customFormat="1" ht="15" customHeight="1">
      <c r="A75" s="1311"/>
      <c r="B75" s="1311"/>
      <c r="C75" s="1311"/>
      <c r="D75" s="1311"/>
      <c r="E75" s="1311"/>
      <c r="F75" s="1311"/>
      <c r="G75" s="833"/>
      <c r="H75" s="831"/>
      <c r="I75" s="1311"/>
      <c r="J75" s="1311"/>
      <c r="K75" s="838"/>
      <c r="L75" s="508"/>
      <c r="M75" s="527" t="s">
        <v>24</v>
      </c>
      <c r="N75" s="534"/>
      <c r="O75" s="534"/>
      <c r="P75" s="534"/>
      <c r="Q75" s="534"/>
      <c r="R75" s="534"/>
      <c r="S75" s="534"/>
      <c r="T75" s="534"/>
      <c r="U75" s="534"/>
      <c r="V75" s="530"/>
      <c r="W75" s="128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1"/>
      <c r="B76" s="1311"/>
      <c r="C76" s="1311"/>
      <c r="D76" s="1311"/>
      <c r="E76" s="1311"/>
      <c r="F76" s="833"/>
      <c r="G76" s="833"/>
      <c r="H76" s="831"/>
      <c r="I76" s="1311"/>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1"/>
      <c r="B77" s="1311"/>
      <c r="C77" s="1311"/>
      <c r="D77" s="1311"/>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1"/>
      <c r="B78" s="1311"/>
      <c r="C78" s="1311"/>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1"/>
      <c r="B79" s="1311"/>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1"/>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1">
        <v>1</v>
      </c>
      <c r="B85" s="867"/>
      <c r="C85" s="867"/>
      <c r="D85" s="867"/>
      <c r="E85" s="868"/>
      <c r="F85" s="869"/>
      <c r="G85" s="867"/>
      <c r="H85" s="867"/>
      <c r="I85" s="870"/>
      <c r="J85" s="865"/>
      <c r="K85" s="874">
        <v>1</v>
      </c>
      <c r="L85" s="562">
        <f>mergeValue(A85)</f>
        <v>1</v>
      </c>
      <c r="M85" s="610" t="s">
        <v>19</v>
      </c>
      <c r="N85" s="549"/>
      <c r="O85" s="1385"/>
      <c r="P85" s="1386"/>
      <c r="Q85" s="1386"/>
      <c r="R85" s="1386"/>
      <c r="S85" s="1386"/>
      <c r="T85" s="1386"/>
      <c r="U85" s="1386"/>
      <c r="V85" s="1387"/>
      <c r="W85" s="1129" t="s">
        <v>719</v>
      </c>
      <c r="X85" s="554"/>
      <c r="Y85" s="554"/>
      <c r="Z85" s="554"/>
      <c r="AA85" s="554"/>
      <c r="AB85" s="554"/>
      <c r="AC85" s="554"/>
      <c r="AD85" s="554"/>
      <c r="AE85" s="554"/>
      <c r="AF85" s="554"/>
      <c r="AG85" s="554"/>
      <c r="AH85" s="554"/>
      <c r="AI85" s="554"/>
    </row>
    <row r="86" spans="1:36" s="493" customFormat="1" ht="22.5">
      <c r="A86" s="1311"/>
      <c r="B86" s="1311">
        <v>1</v>
      </c>
      <c r="C86" s="867"/>
      <c r="D86" s="867"/>
      <c r="E86" s="869"/>
      <c r="F86" s="869"/>
      <c r="G86" s="867"/>
      <c r="H86" s="867"/>
      <c r="I86" s="864"/>
      <c r="J86" s="863"/>
      <c r="K86" s="874">
        <v>1</v>
      </c>
      <c r="L86" s="562" t="str">
        <f>mergeValue(A86) &amp;"."&amp; mergeValue(B86)</f>
        <v>1.1</v>
      </c>
      <c r="M86" s="516" t="s">
        <v>15</v>
      </c>
      <c r="N86" s="549"/>
      <c r="O86" s="1385"/>
      <c r="P86" s="1386"/>
      <c r="Q86" s="1386"/>
      <c r="R86" s="1386"/>
      <c r="S86" s="1386"/>
      <c r="T86" s="1386"/>
      <c r="U86" s="1386"/>
      <c r="V86" s="1387"/>
      <c r="W86" s="1129" t="s">
        <v>460</v>
      </c>
      <c r="X86" s="554"/>
      <c r="Y86" s="554"/>
      <c r="Z86" s="554"/>
      <c r="AA86" s="554"/>
      <c r="AB86" s="554"/>
      <c r="AC86" s="554"/>
      <c r="AD86" s="554"/>
      <c r="AE86" s="554"/>
      <c r="AF86" s="554"/>
      <c r="AG86" s="554"/>
      <c r="AH86" s="554"/>
      <c r="AI86" s="554"/>
    </row>
    <row r="87" spans="1:36" s="493" customFormat="1" ht="22.5">
      <c r="A87" s="1311"/>
      <c r="B87" s="1311"/>
      <c r="C87" s="1311">
        <v>1</v>
      </c>
      <c r="D87" s="867"/>
      <c r="E87" s="869"/>
      <c r="F87" s="869"/>
      <c r="G87" s="867"/>
      <c r="H87" s="867"/>
      <c r="I87" s="871"/>
      <c r="J87" s="863"/>
      <c r="K87" s="874">
        <v>1</v>
      </c>
      <c r="L87" s="562" t="str">
        <f>mergeValue(A87) &amp;"."&amp; mergeValue(B87)&amp;"."&amp; mergeValue(C87)</f>
        <v>1.1.1</v>
      </c>
      <c r="M87" s="517" t="s">
        <v>7</v>
      </c>
      <c r="N87" s="549"/>
      <c r="O87" s="1385"/>
      <c r="P87" s="1386"/>
      <c r="Q87" s="1386"/>
      <c r="R87" s="1386"/>
      <c r="S87" s="1386"/>
      <c r="T87" s="1386"/>
      <c r="U87" s="1386"/>
      <c r="V87" s="1387"/>
      <c r="W87" s="1129" t="s">
        <v>601</v>
      </c>
      <c r="X87" s="554"/>
      <c r="Y87" s="554"/>
      <c r="Z87" s="554"/>
      <c r="AA87" s="554"/>
      <c r="AB87" s="554"/>
      <c r="AC87" s="554"/>
      <c r="AD87" s="554"/>
      <c r="AE87" s="554"/>
      <c r="AF87" s="554"/>
      <c r="AG87" s="554"/>
      <c r="AH87" s="554"/>
      <c r="AI87" s="554"/>
    </row>
    <row r="88" spans="1:36" s="493" customFormat="1" ht="22.5">
      <c r="A88" s="1311"/>
      <c r="B88" s="1311"/>
      <c r="C88" s="1311"/>
      <c r="D88" s="1311">
        <v>1</v>
      </c>
      <c r="E88" s="869"/>
      <c r="F88" s="869"/>
      <c r="G88" s="867"/>
      <c r="H88" s="867"/>
      <c r="I88" s="1311">
        <v>1</v>
      </c>
      <c r="J88" s="863"/>
      <c r="K88" s="874">
        <v>1</v>
      </c>
      <c r="L88" s="562" t="str">
        <f>mergeValue(A88) &amp;"."&amp; mergeValue(B88)&amp;"."&amp; mergeValue(C88)&amp;"."&amp; mergeValue(D88)</f>
        <v>1.1.1.1</v>
      </c>
      <c r="M88" s="518" t="s">
        <v>21</v>
      </c>
      <c r="N88" s="549"/>
      <c r="O88" s="1385"/>
      <c r="P88" s="1386"/>
      <c r="Q88" s="1386"/>
      <c r="R88" s="1386"/>
      <c r="S88" s="1386"/>
      <c r="T88" s="1386"/>
      <c r="U88" s="1386"/>
      <c r="V88" s="1387"/>
      <c r="W88" s="1129" t="s">
        <v>602</v>
      </c>
      <c r="X88" s="554"/>
      <c r="Y88" s="554"/>
      <c r="Z88" s="554"/>
      <c r="AA88" s="554"/>
      <c r="AB88" s="554"/>
      <c r="AC88" s="554"/>
      <c r="AD88" s="554"/>
      <c r="AE88" s="554"/>
      <c r="AF88" s="554"/>
      <c r="AG88" s="554"/>
      <c r="AH88" s="554"/>
      <c r="AI88" s="554"/>
    </row>
    <row r="89" spans="1:36" s="493" customFormat="1" ht="11.25" hidden="1" customHeight="1">
      <c r="A89" s="1311"/>
      <c r="B89" s="1311"/>
      <c r="C89" s="1311"/>
      <c r="D89" s="1311"/>
      <c r="E89" s="1311">
        <v>1</v>
      </c>
      <c r="F89" s="869"/>
      <c r="G89" s="867"/>
      <c r="H89" s="867"/>
      <c r="I89" s="1311"/>
      <c r="J89" s="869"/>
      <c r="K89" s="874">
        <v>1</v>
      </c>
      <c r="L89" s="562"/>
      <c r="M89" s="524"/>
      <c r="N89" s="550"/>
      <c r="O89" s="1389"/>
      <c r="P89" s="1391"/>
      <c r="Q89" s="1391"/>
      <c r="R89" s="1391"/>
      <c r="S89" s="1391"/>
      <c r="T89" s="1391"/>
      <c r="U89" s="1391"/>
      <c r="V89" s="1392"/>
      <c r="W89" s="1090"/>
      <c r="X89" s="554"/>
      <c r="Y89" s="554"/>
      <c r="Z89" s="554"/>
      <c r="AA89" s="554"/>
      <c r="AB89" s="554"/>
      <c r="AC89" s="554"/>
      <c r="AD89" s="554"/>
      <c r="AE89" s="554"/>
      <c r="AF89" s="554"/>
      <c r="AG89" s="554"/>
      <c r="AH89" s="554"/>
      <c r="AI89" s="554"/>
    </row>
    <row r="90" spans="1:36" s="493" customFormat="1" ht="33.75">
      <c r="A90" s="1311"/>
      <c r="B90" s="1311"/>
      <c r="C90" s="1311"/>
      <c r="D90" s="1311"/>
      <c r="E90" s="1311"/>
      <c r="F90" s="1311">
        <v>1</v>
      </c>
      <c r="G90" s="867"/>
      <c r="H90" s="867"/>
      <c r="I90" s="1311"/>
      <c r="J90" s="1328"/>
      <c r="K90" s="874">
        <v>1</v>
      </c>
      <c r="L90" s="562" t="str">
        <f>mergeValue(A90) &amp;"."&amp; mergeValue(B90)&amp;"."&amp; mergeValue(C90)&amp;"."&amp; mergeValue(D90)&amp;"."&amp;  mergeValue(F90)</f>
        <v>1.1.1.1.1</v>
      </c>
      <c r="M90" s="524" t="s">
        <v>9</v>
      </c>
      <c r="N90" s="550"/>
      <c r="O90" s="1314"/>
      <c r="P90" s="1315"/>
      <c r="Q90" s="1315"/>
      <c r="R90" s="1315"/>
      <c r="S90" s="1315"/>
      <c r="T90" s="1315"/>
      <c r="U90" s="1315"/>
      <c r="V90" s="1316"/>
      <c r="W90" s="1129" t="s">
        <v>721</v>
      </c>
      <c r="X90" s="554"/>
      <c r="Y90" s="558" t="str">
        <f>strCheckUnique(Z90:Z93)</f>
        <v/>
      </c>
      <c r="Z90" s="554"/>
      <c r="AA90" s="558"/>
      <c r="AB90" s="554"/>
      <c r="AC90" s="554"/>
      <c r="AD90" s="554"/>
      <c r="AE90" s="554"/>
      <c r="AF90" s="554"/>
      <c r="AG90" s="554"/>
      <c r="AH90" s="554"/>
      <c r="AI90" s="554"/>
    </row>
    <row r="91" spans="1:36" s="493" customFormat="1" ht="99" customHeight="1">
      <c r="A91" s="1311"/>
      <c r="B91" s="1311"/>
      <c r="C91" s="1311"/>
      <c r="D91" s="1311"/>
      <c r="E91" s="1311"/>
      <c r="F91" s="1311"/>
      <c r="G91" s="867">
        <v>1</v>
      </c>
      <c r="H91" s="867"/>
      <c r="I91" s="1311"/>
      <c r="J91" s="1328"/>
      <c r="K91" s="866"/>
      <c r="L91" s="562" t="str">
        <f>mergeValue(A91) &amp;"."&amp; mergeValue(B91)&amp;"."&amp; mergeValue(C91)&amp;"."&amp; mergeValue(D91)&amp;"."&amp;  mergeValue(F91)&amp;"."&amp;  mergeValue(G91)</f>
        <v>1.1.1.1.1.1</v>
      </c>
      <c r="M91" s="1016"/>
      <c r="N91" s="555"/>
      <c r="O91" s="532"/>
      <c r="P91" s="532"/>
      <c r="Q91" s="532"/>
      <c r="R91" s="1317"/>
      <c r="S91" s="1307" t="s">
        <v>83</v>
      </c>
      <c r="T91" s="1317"/>
      <c r="U91" s="1307" t="s">
        <v>83</v>
      </c>
      <c r="V91" s="507"/>
      <c r="W91" s="1281"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1"/>
      <c r="B92" s="1311"/>
      <c r="C92" s="1311"/>
      <c r="D92" s="1311"/>
      <c r="E92" s="1311"/>
      <c r="F92" s="1311"/>
      <c r="G92" s="867"/>
      <c r="H92" s="867"/>
      <c r="I92" s="1311"/>
      <c r="J92" s="1328"/>
      <c r="K92" s="874">
        <v>1</v>
      </c>
      <c r="L92" s="569"/>
      <c r="M92" s="615"/>
      <c r="N92" s="555"/>
      <c r="O92" s="532"/>
      <c r="P92" s="532"/>
      <c r="Q92" s="553" t="str">
        <f>R91 &amp; "-" &amp; T91</f>
        <v>-</v>
      </c>
      <c r="R92" s="1317"/>
      <c r="S92" s="1307"/>
      <c r="T92" s="1317"/>
      <c r="U92" s="1307"/>
      <c r="V92" s="507"/>
      <c r="W92" s="1282"/>
      <c r="X92" s="554"/>
      <c r="Y92" s="558"/>
      <c r="Z92" s="558"/>
      <c r="AA92" s="558"/>
      <c r="AB92" s="558"/>
      <c r="AC92" s="558"/>
      <c r="AD92" s="554"/>
      <c r="AE92" s="554"/>
      <c r="AF92" s="554"/>
      <c r="AG92" s="554"/>
      <c r="AH92" s="554"/>
      <c r="AI92" s="554"/>
    </row>
    <row r="93" spans="1:36" s="492" customFormat="1" ht="15" customHeight="1">
      <c r="A93" s="1311"/>
      <c r="B93" s="1311"/>
      <c r="C93" s="1311"/>
      <c r="D93" s="1311"/>
      <c r="E93" s="1311"/>
      <c r="F93" s="1311"/>
      <c r="G93" s="867"/>
      <c r="H93" s="867"/>
      <c r="I93" s="1311"/>
      <c r="J93" s="1328"/>
      <c r="K93" s="874">
        <v>1</v>
      </c>
      <c r="L93" s="508"/>
      <c r="M93" s="526" t="s">
        <v>24</v>
      </c>
      <c r="N93" s="521"/>
      <c r="O93" s="515"/>
      <c r="P93" s="515"/>
      <c r="Q93" s="515"/>
      <c r="R93" s="542"/>
      <c r="S93" s="534"/>
      <c r="T93" s="533"/>
      <c r="U93" s="521"/>
      <c r="V93" s="530"/>
      <c r="W93" s="1283"/>
      <c r="X93" s="556"/>
      <c r="Y93" s="556"/>
      <c r="Z93" s="556"/>
      <c r="AA93" s="556"/>
      <c r="AB93" s="556"/>
      <c r="AC93" s="556"/>
      <c r="AD93" s="556"/>
      <c r="AE93" s="556"/>
      <c r="AF93" s="556"/>
      <c r="AG93" s="556"/>
      <c r="AH93" s="556"/>
      <c r="AI93" s="556"/>
    </row>
    <row r="94" spans="1:36" s="492" customFormat="1" ht="15" customHeight="1">
      <c r="A94" s="1311"/>
      <c r="B94" s="1311"/>
      <c r="C94" s="1311"/>
      <c r="D94" s="1311"/>
      <c r="E94" s="1311"/>
      <c r="F94" s="869"/>
      <c r="G94" s="869"/>
      <c r="H94" s="867"/>
      <c r="I94" s="1311"/>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1"/>
      <c r="B95" s="1311"/>
      <c r="C95" s="1311"/>
      <c r="D95" s="1311"/>
      <c r="E95" s="869"/>
      <c r="F95" s="869"/>
      <c r="G95" s="869"/>
      <c r="H95" s="867"/>
      <c r="I95" s="1311"/>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1"/>
      <c r="B96" s="1311"/>
      <c r="C96" s="1311"/>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1"/>
      <c r="B97" s="1311"/>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1"/>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1">
        <v>1</v>
      </c>
      <c r="B103" s="1026"/>
      <c r="C103" s="1026"/>
      <c r="D103" s="1026"/>
      <c r="E103" s="1027"/>
      <c r="F103" s="1028"/>
      <c r="G103" s="1026"/>
      <c r="H103" s="1026"/>
      <c r="I103" s="1007"/>
      <c r="J103" s="1012"/>
      <c r="K103" s="1012"/>
      <c r="L103" s="562">
        <f>mergeValue(A103)</f>
        <v>1</v>
      </c>
      <c r="M103" s="610" t="s">
        <v>19</v>
      </c>
      <c r="N103" s="549"/>
      <c r="O103" s="1385"/>
      <c r="P103" s="1386"/>
      <c r="Q103" s="1386"/>
      <c r="R103" s="1386"/>
      <c r="S103" s="1386"/>
      <c r="T103" s="1386"/>
      <c r="U103" s="1386"/>
      <c r="V103" s="1386"/>
      <c r="W103" s="1386"/>
      <c r="X103" s="1386"/>
      <c r="Y103" s="1386"/>
      <c r="Z103" s="1386"/>
      <c r="AA103" s="1387"/>
      <c r="AB103" s="1129" t="s">
        <v>719</v>
      </c>
      <c r="AC103" s="554"/>
      <c r="AD103" s="554"/>
      <c r="AE103" s="554"/>
      <c r="AF103" s="554"/>
      <c r="AG103" s="554"/>
      <c r="AH103" s="554"/>
      <c r="AI103" s="554"/>
      <c r="AJ103" s="554"/>
      <c r="AK103" s="554"/>
      <c r="AL103" s="554"/>
      <c r="AM103" s="554"/>
      <c r="AN103" s="554"/>
    </row>
    <row r="104" spans="1:40" s="493" customFormat="1" ht="22.5">
      <c r="A104" s="1311"/>
      <c r="B104" s="1311">
        <v>1</v>
      </c>
      <c r="C104" s="1026"/>
      <c r="D104" s="1026"/>
      <c r="E104" s="1028"/>
      <c r="F104" s="1028"/>
      <c r="G104" s="1026"/>
      <c r="H104" s="1026"/>
      <c r="I104" s="1014"/>
      <c r="J104" s="1009"/>
      <c r="K104" s="1008"/>
      <c r="L104" s="562" t="str">
        <f>mergeValue(A104) &amp;"."&amp; mergeValue(B104)</f>
        <v>1.1</v>
      </c>
      <c r="M104" s="516" t="s">
        <v>15</v>
      </c>
      <c r="N104" s="549"/>
      <c r="O104" s="1385"/>
      <c r="P104" s="1386"/>
      <c r="Q104" s="1386"/>
      <c r="R104" s="1386"/>
      <c r="S104" s="1386"/>
      <c r="T104" s="1386"/>
      <c r="U104" s="1386"/>
      <c r="V104" s="1386"/>
      <c r="W104" s="1386"/>
      <c r="X104" s="1386"/>
      <c r="Y104" s="1386"/>
      <c r="Z104" s="1386"/>
      <c r="AA104" s="1387"/>
      <c r="AB104" s="1129" t="s">
        <v>460</v>
      </c>
      <c r="AC104" s="554"/>
      <c r="AD104" s="554"/>
      <c r="AE104" s="554"/>
      <c r="AF104" s="554"/>
      <c r="AG104" s="554"/>
      <c r="AH104" s="554"/>
      <c r="AI104" s="554"/>
      <c r="AJ104" s="554"/>
      <c r="AK104" s="554"/>
      <c r="AL104" s="554"/>
      <c r="AM104" s="554"/>
      <c r="AN104" s="554"/>
    </row>
    <row r="105" spans="1:40" s="493" customFormat="1" ht="22.5">
      <c r="A105" s="1311"/>
      <c r="B105" s="1311"/>
      <c r="C105" s="1311">
        <v>1</v>
      </c>
      <c r="D105" s="1026"/>
      <c r="E105" s="1028"/>
      <c r="F105" s="1028"/>
      <c r="G105" s="1026"/>
      <c r="H105" s="1026"/>
      <c r="I105" s="1014"/>
      <c r="J105" s="1009"/>
      <c r="K105" s="1008"/>
      <c r="L105" s="562" t="str">
        <f>mergeValue(A105) &amp;"."&amp; mergeValue(B105)&amp;"."&amp; mergeValue(C105)</f>
        <v>1.1.1</v>
      </c>
      <c r="M105" s="517" t="s">
        <v>7</v>
      </c>
      <c r="N105" s="549"/>
      <c r="O105" s="1385"/>
      <c r="P105" s="1386"/>
      <c r="Q105" s="1386"/>
      <c r="R105" s="1386"/>
      <c r="S105" s="1386"/>
      <c r="T105" s="1386"/>
      <c r="U105" s="1386"/>
      <c r="V105" s="1386"/>
      <c r="W105" s="1386"/>
      <c r="X105" s="1386"/>
      <c r="Y105" s="1386"/>
      <c r="Z105" s="1386"/>
      <c r="AA105" s="1387"/>
      <c r="AB105" s="1129" t="s">
        <v>601</v>
      </c>
      <c r="AC105" s="554"/>
      <c r="AD105" s="554"/>
      <c r="AE105" s="554"/>
      <c r="AF105" s="554"/>
      <c r="AG105" s="554"/>
      <c r="AH105" s="554"/>
      <c r="AI105" s="554"/>
      <c r="AJ105" s="554"/>
      <c r="AK105" s="554"/>
      <c r="AL105" s="554"/>
      <c r="AM105" s="554"/>
      <c r="AN105" s="554"/>
    </row>
    <row r="106" spans="1:40" s="493" customFormat="1" ht="22.5">
      <c r="A106" s="1311"/>
      <c r="B106" s="1311"/>
      <c r="C106" s="1311"/>
      <c r="D106" s="1311">
        <v>1</v>
      </c>
      <c r="E106" s="1028"/>
      <c r="F106" s="1028"/>
      <c r="G106" s="1026"/>
      <c r="H106" s="1026"/>
      <c r="I106" s="1014"/>
      <c r="J106" s="1009"/>
      <c r="K106" s="1008"/>
      <c r="L106" s="562" t="str">
        <f>mergeValue(A106) &amp;"."&amp; mergeValue(B106)&amp;"."&amp; mergeValue(C106)&amp;"."&amp; mergeValue(D106)</f>
        <v>1.1.1.1</v>
      </c>
      <c r="M106" s="518" t="s">
        <v>21</v>
      </c>
      <c r="N106" s="549"/>
      <c r="O106" s="1385"/>
      <c r="P106" s="1386"/>
      <c r="Q106" s="1386"/>
      <c r="R106" s="1386"/>
      <c r="S106" s="1386"/>
      <c r="T106" s="1386"/>
      <c r="U106" s="1386"/>
      <c r="V106" s="1386"/>
      <c r="W106" s="1386"/>
      <c r="X106" s="1386"/>
      <c r="Y106" s="1386"/>
      <c r="Z106" s="1386"/>
      <c r="AA106" s="1387"/>
      <c r="AB106" s="1129" t="s">
        <v>602</v>
      </c>
      <c r="AC106" s="554"/>
      <c r="AD106" s="554"/>
      <c r="AE106" s="554"/>
      <c r="AF106" s="554"/>
      <c r="AG106" s="554"/>
      <c r="AH106" s="554"/>
      <c r="AI106" s="554"/>
      <c r="AJ106" s="554"/>
      <c r="AK106" s="554"/>
      <c r="AL106" s="554"/>
      <c r="AM106" s="554"/>
      <c r="AN106" s="554"/>
    </row>
    <row r="107" spans="1:40" s="493" customFormat="1" ht="14.25" hidden="1">
      <c r="A107" s="1311"/>
      <c r="B107" s="1311"/>
      <c r="C107" s="1311"/>
      <c r="D107" s="1311"/>
      <c r="E107" s="1311">
        <v>1</v>
      </c>
      <c r="F107" s="1028"/>
      <c r="G107" s="1026"/>
      <c r="H107" s="1026"/>
      <c r="I107" s="1013"/>
      <c r="J107" s="1009"/>
      <c r="K107" s="1008"/>
      <c r="L107" s="562"/>
      <c r="M107" s="524"/>
      <c r="N107" s="550"/>
      <c r="O107" s="1389"/>
      <c r="P107" s="1391"/>
      <c r="Q107" s="1391"/>
      <c r="R107" s="1391"/>
      <c r="S107" s="1391"/>
      <c r="T107" s="1391"/>
      <c r="U107" s="1391"/>
      <c r="V107" s="1391"/>
      <c r="W107" s="1391"/>
      <c r="X107" s="1391"/>
      <c r="Y107" s="1391"/>
      <c r="Z107" s="1391"/>
      <c r="AA107" s="1392"/>
      <c r="AB107" s="1129"/>
      <c r="AC107" s="554"/>
      <c r="AD107" s="554"/>
      <c r="AE107" s="554"/>
      <c r="AF107" s="554"/>
      <c r="AG107" s="554"/>
      <c r="AH107" s="554"/>
      <c r="AI107" s="554"/>
      <c r="AJ107" s="554"/>
      <c r="AK107" s="554"/>
      <c r="AL107" s="554"/>
      <c r="AM107" s="554"/>
      <c r="AN107" s="554"/>
    </row>
    <row r="108" spans="1:40" s="493" customFormat="1" ht="33.75">
      <c r="A108" s="1311"/>
      <c r="B108" s="1311"/>
      <c r="C108" s="1311"/>
      <c r="D108" s="1311"/>
      <c r="E108" s="1311"/>
      <c r="F108" s="1311">
        <v>1</v>
      </c>
      <c r="G108" s="1026"/>
      <c r="H108" s="1026"/>
      <c r="I108" s="1330"/>
      <c r="J108" s="1009"/>
      <c r="K108" s="1008"/>
      <c r="L108" s="562" t="str">
        <f>mergeValue(A108) &amp;"."&amp; mergeValue(B108)&amp;"."&amp; mergeValue(C108)&amp;"."&amp; mergeValue(D108)&amp;"."&amp; mergeValue(F108)</f>
        <v>1.1.1.1.1</v>
      </c>
      <c r="M108" s="525" t="s">
        <v>9</v>
      </c>
      <c r="N108" s="550"/>
      <c r="O108" s="1314"/>
      <c r="P108" s="1315"/>
      <c r="Q108" s="1315"/>
      <c r="R108" s="1315"/>
      <c r="S108" s="1315"/>
      <c r="T108" s="1315"/>
      <c r="U108" s="1315"/>
      <c r="V108" s="1315"/>
      <c r="W108" s="1315"/>
      <c r="X108" s="1315"/>
      <c r="Y108" s="1315"/>
      <c r="Z108" s="1315"/>
      <c r="AA108" s="1316"/>
      <c r="AB108" s="1129"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1"/>
      <c r="B109" s="1311"/>
      <c r="C109" s="1311"/>
      <c r="D109" s="1311"/>
      <c r="E109" s="1311"/>
      <c r="F109" s="1311"/>
      <c r="G109" s="1311">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7"/>
      <c r="X109" s="1307" t="s">
        <v>83</v>
      </c>
      <c r="Y109" s="1317"/>
      <c r="Z109" s="1307" t="s">
        <v>83</v>
      </c>
      <c r="AA109" s="507"/>
      <c r="AB109" s="1129"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1"/>
      <c r="B110" s="1311"/>
      <c r="C110" s="1311"/>
      <c r="D110" s="1311"/>
      <c r="E110" s="1311"/>
      <c r="F110" s="1311"/>
      <c r="G110" s="1311"/>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7"/>
      <c r="X110" s="1307"/>
      <c r="Y110" s="1317"/>
      <c r="Z110" s="1307"/>
      <c r="AA110" s="637"/>
      <c r="AB110" s="1281" t="s">
        <v>740</v>
      </c>
      <c r="AC110" s="554" t="str">
        <f>strCheckDate(O110:AA110)</f>
        <v/>
      </c>
      <c r="AD110" s="554"/>
      <c r="AE110" s="554"/>
      <c r="AF110" s="558"/>
      <c r="AG110" s="554"/>
      <c r="AH110" s="554"/>
      <c r="AI110" s="554"/>
      <c r="AJ110" s="554"/>
      <c r="AK110" s="554"/>
      <c r="AL110" s="554"/>
      <c r="AM110" s="554"/>
      <c r="AN110" s="554"/>
    </row>
    <row r="111" spans="1:40" s="493" customFormat="1" ht="14.25" hidden="1">
      <c r="A111" s="1311"/>
      <c r="B111" s="1311"/>
      <c r="C111" s="1311"/>
      <c r="D111" s="1311"/>
      <c r="E111" s="1311"/>
      <c r="F111" s="1311"/>
      <c r="G111" s="1311"/>
      <c r="H111" s="1026"/>
      <c r="I111" s="1330"/>
      <c r="J111" s="1331"/>
      <c r="K111" s="1015"/>
      <c r="L111" s="569"/>
      <c r="M111" s="615"/>
      <c r="N111" s="615"/>
      <c r="O111" s="532"/>
      <c r="P111" s="463"/>
      <c r="Q111" s="463"/>
      <c r="R111" s="463"/>
      <c r="S111" s="463"/>
      <c r="T111" s="463"/>
      <c r="U111" s="529"/>
      <c r="V111" s="553"/>
      <c r="W111" s="1306"/>
      <c r="X111" s="1307"/>
      <c r="Y111" s="1306"/>
      <c r="Z111" s="1307"/>
      <c r="AA111" s="507"/>
      <c r="AB111" s="1282"/>
      <c r="AC111" s="554"/>
      <c r="AD111" s="554"/>
      <c r="AE111" s="554"/>
      <c r="AF111" s="558">
        <f ca="1">OFFSET(AF111,-1,0)</f>
        <v>0</v>
      </c>
      <c r="AG111" s="554"/>
      <c r="AH111" s="554"/>
      <c r="AI111" s="554"/>
      <c r="AJ111" s="554"/>
      <c r="AK111" s="554"/>
      <c r="AL111" s="554"/>
      <c r="AM111" s="554"/>
      <c r="AN111" s="554"/>
    </row>
    <row r="112" spans="1:40" s="492" customFormat="1" ht="15" customHeight="1">
      <c r="A112" s="1311"/>
      <c r="B112" s="1311"/>
      <c r="C112" s="1311"/>
      <c r="D112" s="1311"/>
      <c r="E112" s="1311"/>
      <c r="F112" s="1311"/>
      <c r="G112" s="1311"/>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283"/>
      <c r="AC112" s="556"/>
      <c r="AD112" s="556"/>
      <c r="AE112" s="556"/>
      <c r="AF112" s="556"/>
      <c r="AG112" s="556"/>
      <c r="AH112" s="556"/>
      <c r="AI112" s="556"/>
      <c r="AJ112" s="556"/>
      <c r="AK112" s="556"/>
      <c r="AL112" s="556"/>
      <c r="AM112" s="556"/>
      <c r="AN112" s="556"/>
    </row>
    <row r="113" spans="1:40" s="492" customFormat="1" ht="15" customHeight="1">
      <c r="A113" s="1311"/>
      <c r="B113" s="1311"/>
      <c r="C113" s="1311"/>
      <c r="D113" s="1311"/>
      <c r="E113" s="1311"/>
      <c r="F113" s="1311"/>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1"/>
      <c r="B114" s="1311"/>
      <c r="C114" s="1311"/>
      <c r="D114" s="1311"/>
      <c r="E114" s="1311"/>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1"/>
      <c r="B115" s="1311"/>
      <c r="C115" s="1311"/>
      <c r="D115" s="1311"/>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1"/>
      <c r="B116" s="1311"/>
      <c r="C116" s="1311"/>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1"/>
      <c r="B117" s="1311"/>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1"/>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1">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719</v>
      </c>
      <c r="X125" s="554"/>
      <c r="Y125" s="554"/>
      <c r="Z125" s="554"/>
      <c r="AA125" s="554"/>
      <c r="AB125" s="554"/>
      <c r="AC125" s="554"/>
      <c r="AD125" s="554"/>
      <c r="AE125" s="554"/>
      <c r="AF125" s="554"/>
      <c r="AG125" s="554"/>
      <c r="AH125" s="554"/>
    </row>
    <row r="126" spans="1:40" s="493" customFormat="1" ht="22.5">
      <c r="A126" s="1311"/>
      <c r="B126" s="1311">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460</v>
      </c>
      <c r="X126" s="554"/>
      <c r="Y126" s="554"/>
      <c r="Z126" s="554"/>
      <c r="AA126" s="554"/>
      <c r="AB126" s="554"/>
      <c r="AC126" s="554"/>
      <c r="AD126" s="554"/>
      <c r="AE126" s="554"/>
      <c r="AF126" s="554"/>
      <c r="AG126" s="554"/>
      <c r="AH126" s="554"/>
    </row>
    <row r="127" spans="1:40" s="493" customFormat="1" ht="22.5">
      <c r="A127" s="1311"/>
      <c r="B127" s="1311"/>
      <c r="C127" s="1311">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601</v>
      </c>
      <c r="X127" s="554"/>
      <c r="Y127" s="554"/>
      <c r="Z127" s="554"/>
      <c r="AA127" s="554"/>
      <c r="AB127" s="554"/>
      <c r="AC127" s="554"/>
      <c r="AD127" s="554"/>
      <c r="AE127" s="554"/>
      <c r="AF127" s="554"/>
      <c r="AG127" s="554"/>
      <c r="AH127" s="554"/>
    </row>
    <row r="128" spans="1:40" s="493" customFormat="1" ht="22.5">
      <c r="A128" s="1311"/>
      <c r="B128" s="1311"/>
      <c r="C128" s="1311"/>
      <c r="D128" s="1311">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602</v>
      </c>
      <c r="X128" s="554"/>
      <c r="Y128" s="554"/>
      <c r="Z128" s="554"/>
      <c r="AA128" s="554"/>
      <c r="AB128" s="554"/>
      <c r="AC128" s="554"/>
      <c r="AD128" s="554"/>
      <c r="AE128" s="554"/>
      <c r="AF128" s="554"/>
      <c r="AG128" s="554"/>
      <c r="AH128" s="554"/>
    </row>
    <row r="129" spans="1:34" s="493" customFormat="1" ht="11.25" hidden="1" customHeight="1">
      <c r="A129" s="1311"/>
      <c r="B129" s="1311"/>
      <c r="C129" s="1311"/>
      <c r="D129" s="1311"/>
      <c r="E129" s="1311">
        <v>1</v>
      </c>
      <c r="F129" s="890"/>
      <c r="G129" s="890"/>
      <c r="H129" s="888">
        <v>1</v>
      </c>
      <c r="I129" s="1311">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1"/>
      <c r="B130" s="1311"/>
      <c r="C130" s="1311"/>
      <c r="D130" s="1311"/>
      <c r="E130" s="1311"/>
      <c r="F130" s="1311">
        <v>1</v>
      </c>
      <c r="G130" s="888"/>
      <c r="H130" s="888"/>
      <c r="I130" s="1311"/>
      <c r="J130" s="1311">
        <v>1</v>
      </c>
      <c r="K130" s="896"/>
      <c r="L130" s="562" t="str">
        <f>mergeValue(A130) &amp;"."&amp; mergeValue(B130)&amp;"."&amp; mergeValue(C130)&amp;"."&amp; mergeValue(D130)&amp;"."&amp;  mergeValue(F130)</f>
        <v>1.1.1.1.1</v>
      </c>
      <c r="M130" s="525" t="s">
        <v>9</v>
      </c>
      <c r="N130" s="550"/>
      <c r="O130" s="1313"/>
      <c r="P130" s="1313"/>
      <c r="Q130" s="1313"/>
      <c r="R130" s="1313"/>
      <c r="S130" s="1313"/>
      <c r="T130" s="1313"/>
      <c r="U130" s="1313"/>
      <c r="V130" s="1313"/>
      <c r="W130" s="1129" t="s">
        <v>721</v>
      </c>
      <c r="X130" s="554"/>
      <c r="Y130" s="558" t="str">
        <f>strCheckUnique(Z130:Z133)</f>
        <v/>
      </c>
      <c r="Z130" s="554"/>
      <c r="AA130" s="558"/>
      <c r="AB130" s="554"/>
      <c r="AC130" s="554"/>
      <c r="AD130" s="554"/>
      <c r="AE130" s="554"/>
      <c r="AF130" s="554"/>
      <c r="AG130" s="554"/>
      <c r="AH130" s="554"/>
    </row>
    <row r="131" spans="1:34" s="493" customFormat="1" ht="99" customHeight="1">
      <c r="A131" s="1311"/>
      <c r="B131" s="1311"/>
      <c r="C131" s="1311"/>
      <c r="D131" s="1311"/>
      <c r="E131" s="1311"/>
      <c r="F131" s="1311"/>
      <c r="G131" s="888">
        <v>1</v>
      </c>
      <c r="H131" s="888"/>
      <c r="I131" s="1311"/>
      <c r="J131" s="1311"/>
      <c r="K131" s="896">
        <v>1</v>
      </c>
      <c r="L131" s="562" t="str">
        <f>mergeValue(A131) &amp;"."&amp; mergeValue(B131)&amp;"."&amp; mergeValue(C131)&amp;"."&amp; mergeValue(D131)&amp;"."&amp; mergeValue(F131)&amp;"."&amp; mergeValue(G131)</f>
        <v>1.1.1.1.1.1</v>
      </c>
      <c r="M131" s="1016"/>
      <c r="N131" s="555"/>
      <c r="O131" s="532"/>
      <c r="P131" s="532"/>
      <c r="Q131" s="1040"/>
      <c r="R131" s="1317"/>
      <c r="S131" s="1307" t="s">
        <v>83</v>
      </c>
      <c r="T131" s="1317"/>
      <c r="U131" s="1307" t="s">
        <v>84</v>
      </c>
      <c r="V131" s="547"/>
      <c r="W131" s="1281"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1"/>
      <c r="B132" s="1311"/>
      <c r="C132" s="1311"/>
      <c r="D132" s="1311"/>
      <c r="E132" s="1311"/>
      <c r="F132" s="1311"/>
      <c r="G132" s="888"/>
      <c r="H132" s="888"/>
      <c r="I132" s="1311"/>
      <c r="J132" s="1311"/>
      <c r="K132" s="896"/>
      <c r="L132" s="569"/>
      <c r="M132" s="615"/>
      <c r="N132" s="555"/>
      <c r="O132" s="532"/>
      <c r="P132" s="532"/>
      <c r="Q132" s="553" t="str">
        <f>R131 &amp; "-" &amp; T131</f>
        <v>-</v>
      </c>
      <c r="R132" s="1306"/>
      <c r="S132" s="1307"/>
      <c r="T132" s="1306"/>
      <c r="U132" s="1307"/>
      <c r="V132" s="547"/>
      <c r="W132" s="1282"/>
      <c r="X132" s="554"/>
      <c r="Y132" s="554"/>
      <c r="Z132" s="554"/>
      <c r="AA132" s="554"/>
      <c r="AB132" s="554"/>
      <c r="AC132" s="554"/>
      <c r="AD132" s="554"/>
      <c r="AE132" s="554"/>
      <c r="AF132" s="554"/>
      <c r="AG132" s="554"/>
      <c r="AH132" s="554"/>
    </row>
    <row r="133" spans="1:34" s="492" customFormat="1" ht="15" customHeight="1">
      <c r="A133" s="1311"/>
      <c r="B133" s="1311"/>
      <c r="C133" s="1311"/>
      <c r="D133" s="1311"/>
      <c r="E133" s="1311"/>
      <c r="F133" s="1311"/>
      <c r="G133" s="890"/>
      <c r="H133" s="888"/>
      <c r="I133" s="1311"/>
      <c r="J133" s="1311"/>
      <c r="K133" s="895"/>
      <c r="L133" s="508"/>
      <c r="M133" s="526" t="s">
        <v>24</v>
      </c>
      <c r="N133" s="521"/>
      <c r="O133" s="515"/>
      <c r="P133" s="515"/>
      <c r="Q133" s="515"/>
      <c r="R133" s="542"/>
      <c r="S133" s="534"/>
      <c r="T133" s="533"/>
      <c r="U133" s="521"/>
      <c r="V133" s="530"/>
      <c r="W133" s="1283"/>
      <c r="X133" s="556"/>
      <c r="Y133" s="556"/>
      <c r="Z133" s="556"/>
      <c r="AA133" s="556"/>
      <c r="AB133" s="556"/>
      <c r="AC133" s="556"/>
      <c r="AD133" s="556"/>
      <c r="AE133" s="556"/>
      <c r="AF133" s="556"/>
      <c r="AG133" s="556"/>
      <c r="AH133" s="556"/>
    </row>
    <row r="134" spans="1:34" s="492" customFormat="1" ht="15" customHeight="1">
      <c r="A134" s="1311"/>
      <c r="B134" s="1311"/>
      <c r="C134" s="1311"/>
      <c r="D134" s="1311"/>
      <c r="E134" s="1311"/>
      <c r="F134" s="890"/>
      <c r="G134" s="890"/>
      <c r="H134" s="888"/>
      <c r="I134" s="1311"/>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1"/>
      <c r="B135" s="1311"/>
      <c r="C135" s="1311"/>
      <c r="D135" s="1311"/>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1"/>
      <c r="B136" s="1311"/>
      <c r="C136" s="1311"/>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1"/>
      <c r="B137" s="1311"/>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1"/>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1">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719</v>
      </c>
      <c r="X143" s="554"/>
      <c r="Y143" s="554"/>
      <c r="Z143" s="554"/>
      <c r="AA143" s="554"/>
      <c r="AB143" s="554"/>
      <c r="AC143" s="554"/>
      <c r="AD143" s="554"/>
      <c r="AE143" s="554"/>
      <c r="AF143" s="554"/>
      <c r="AG143" s="554"/>
      <c r="AH143" s="554"/>
    </row>
    <row r="144" spans="1:34" s="493" customFormat="1" ht="22.5">
      <c r="A144" s="1311"/>
      <c r="B144" s="1311">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460</v>
      </c>
      <c r="X144" s="554"/>
      <c r="Y144" s="554"/>
      <c r="Z144" s="554"/>
      <c r="AA144" s="554"/>
      <c r="AB144" s="554"/>
      <c r="AC144" s="554"/>
      <c r="AD144" s="554"/>
      <c r="AE144" s="554"/>
      <c r="AF144" s="554"/>
      <c r="AG144" s="554"/>
      <c r="AH144" s="554"/>
    </row>
    <row r="145" spans="1:35" s="493" customFormat="1" ht="22.5">
      <c r="A145" s="1311"/>
      <c r="B145" s="1311"/>
      <c r="C145" s="1311">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601</v>
      </c>
      <c r="X145" s="554"/>
      <c r="Y145" s="554"/>
      <c r="Z145" s="554"/>
      <c r="AA145" s="554"/>
      <c r="AB145" s="554"/>
      <c r="AC145" s="554"/>
      <c r="AD145" s="554"/>
      <c r="AE145" s="554"/>
      <c r="AF145" s="554"/>
      <c r="AG145" s="554"/>
      <c r="AH145" s="554"/>
    </row>
    <row r="146" spans="1:35" s="493" customFormat="1" ht="22.5">
      <c r="A146" s="1311"/>
      <c r="B146" s="1311"/>
      <c r="C146" s="1311"/>
      <c r="D146" s="1311">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602</v>
      </c>
      <c r="X146" s="554"/>
      <c r="Y146" s="554"/>
      <c r="Z146" s="554"/>
      <c r="AA146" s="554"/>
      <c r="AB146" s="554"/>
      <c r="AC146" s="554"/>
      <c r="AD146" s="554"/>
      <c r="AE146" s="554"/>
      <c r="AF146" s="554"/>
      <c r="AG146" s="554"/>
      <c r="AH146" s="554"/>
    </row>
    <row r="147" spans="1:35" s="493" customFormat="1" ht="11.25" hidden="1" customHeight="1">
      <c r="A147" s="1311"/>
      <c r="B147" s="1311"/>
      <c r="C147" s="1311"/>
      <c r="D147" s="1311"/>
      <c r="E147" s="1311">
        <v>1</v>
      </c>
      <c r="F147" s="908"/>
      <c r="G147" s="908"/>
      <c r="H147" s="906">
        <v>1</v>
      </c>
      <c r="I147" s="1311">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1"/>
      <c r="B148" s="1311"/>
      <c r="C148" s="1311"/>
      <c r="D148" s="1311"/>
      <c r="E148" s="1311"/>
      <c r="F148" s="1311">
        <v>1</v>
      </c>
      <c r="G148" s="906"/>
      <c r="H148" s="906"/>
      <c r="I148" s="1311"/>
      <c r="J148" s="1311">
        <v>1</v>
      </c>
      <c r="K148" s="914"/>
      <c r="L148" s="562" t="str">
        <f>mergeValue(A148) &amp;"."&amp; mergeValue(B148)&amp;"."&amp; mergeValue(C148)&amp;"."&amp; mergeValue(D148)&amp;"."&amp;  mergeValue(F148)</f>
        <v>1.1.1.1.1</v>
      </c>
      <c r="M148" s="525" t="s">
        <v>9</v>
      </c>
      <c r="N148" s="550"/>
      <c r="O148" s="1313"/>
      <c r="P148" s="1313"/>
      <c r="Q148" s="1313"/>
      <c r="R148" s="1313"/>
      <c r="S148" s="1313"/>
      <c r="T148" s="1313"/>
      <c r="U148" s="1313"/>
      <c r="V148" s="1313"/>
      <c r="W148" s="1129" t="s">
        <v>721</v>
      </c>
      <c r="X148" s="554"/>
      <c r="Y148" s="558" t="str">
        <f>strCheckUnique(Z148:Z151)</f>
        <v/>
      </c>
      <c r="Z148" s="554"/>
      <c r="AA148" s="558"/>
      <c r="AB148" s="554"/>
      <c r="AC148" s="554"/>
      <c r="AD148" s="554"/>
      <c r="AE148" s="554"/>
      <c r="AF148" s="554"/>
      <c r="AG148" s="554"/>
      <c r="AH148" s="554"/>
    </row>
    <row r="149" spans="1:35" s="493" customFormat="1" ht="99" customHeight="1">
      <c r="A149" s="1311"/>
      <c r="B149" s="1311"/>
      <c r="C149" s="1311"/>
      <c r="D149" s="1311"/>
      <c r="E149" s="1311"/>
      <c r="F149" s="1311"/>
      <c r="G149" s="906">
        <v>1</v>
      </c>
      <c r="H149" s="906"/>
      <c r="I149" s="1311"/>
      <c r="J149" s="1311"/>
      <c r="K149" s="914">
        <v>1</v>
      </c>
      <c r="L149" s="562" t="str">
        <f>mergeValue(A149) &amp;"."&amp; mergeValue(B149)&amp;"."&amp; mergeValue(C149)&amp;"."&amp; mergeValue(D149)&amp;"."&amp; mergeValue(F149)&amp;"."&amp; mergeValue(G149)</f>
        <v>1.1.1.1.1.1</v>
      </c>
      <c r="M149" s="1016"/>
      <c r="N149" s="555"/>
      <c r="O149" s="532"/>
      <c r="P149" s="532"/>
      <c r="Q149" s="1040"/>
      <c r="R149" s="1317"/>
      <c r="S149" s="1307" t="s">
        <v>83</v>
      </c>
      <c r="T149" s="1317"/>
      <c r="U149" s="1307" t="s">
        <v>84</v>
      </c>
      <c r="V149" s="547"/>
      <c r="W149" s="1281"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1"/>
      <c r="B150" s="1311"/>
      <c r="C150" s="1311"/>
      <c r="D150" s="1311"/>
      <c r="E150" s="1311"/>
      <c r="F150" s="1311"/>
      <c r="G150" s="906"/>
      <c r="H150" s="906"/>
      <c r="I150" s="1311"/>
      <c r="J150" s="1311"/>
      <c r="K150" s="914"/>
      <c r="L150" s="569"/>
      <c r="M150" s="615"/>
      <c r="N150" s="555"/>
      <c r="O150" s="532"/>
      <c r="P150" s="532"/>
      <c r="Q150" s="553" t="str">
        <f>R149 &amp; "-" &amp; T149</f>
        <v>-</v>
      </c>
      <c r="R150" s="1306"/>
      <c r="S150" s="1307"/>
      <c r="T150" s="1306"/>
      <c r="U150" s="1307"/>
      <c r="V150" s="547"/>
      <c r="W150" s="1282"/>
      <c r="X150" s="554"/>
      <c r="Y150" s="554"/>
      <c r="Z150" s="554"/>
      <c r="AA150" s="554"/>
      <c r="AB150" s="554"/>
      <c r="AC150" s="554"/>
      <c r="AD150" s="554"/>
      <c r="AE150" s="554"/>
      <c r="AF150" s="554"/>
      <c r="AG150" s="554"/>
      <c r="AH150" s="554"/>
    </row>
    <row r="151" spans="1:35" s="492" customFormat="1" ht="15" customHeight="1">
      <c r="A151" s="1311"/>
      <c r="B151" s="1311"/>
      <c r="C151" s="1311"/>
      <c r="D151" s="1311"/>
      <c r="E151" s="1311"/>
      <c r="F151" s="1311"/>
      <c r="G151" s="908"/>
      <c r="H151" s="906"/>
      <c r="I151" s="1311"/>
      <c r="J151" s="1311"/>
      <c r="K151" s="913"/>
      <c r="L151" s="508"/>
      <c r="M151" s="526" t="s">
        <v>24</v>
      </c>
      <c r="N151" s="521"/>
      <c r="O151" s="515"/>
      <c r="P151" s="515"/>
      <c r="Q151" s="515"/>
      <c r="R151" s="542"/>
      <c r="S151" s="534"/>
      <c r="T151" s="533"/>
      <c r="U151" s="521"/>
      <c r="V151" s="530"/>
      <c r="W151" s="1283"/>
      <c r="X151" s="556"/>
      <c r="Y151" s="556"/>
      <c r="Z151" s="556"/>
      <c r="AA151" s="556"/>
      <c r="AB151" s="556"/>
      <c r="AC151" s="556"/>
      <c r="AD151" s="556"/>
      <c r="AE151" s="556"/>
      <c r="AF151" s="556"/>
      <c r="AG151" s="556"/>
      <c r="AH151" s="556"/>
    </row>
    <row r="152" spans="1:35" s="492" customFormat="1" ht="15" customHeight="1">
      <c r="A152" s="1311"/>
      <c r="B152" s="1311"/>
      <c r="C152" s="1311"/>
      <c r="D152" s="1311"/>
      <c r="E152" s="1311"/>
      <c r="F152" s="908"/>
      <c r="G152" s="908"/>
      <c r="H152" s="906"/>
      <c r="I152" s="1311"/>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1"/>
      <c r="B153" s="1311"/>
      <c r="C153" s="1311"/>
      <c r="D153" s="1311"/>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1"/>
      <c r="B154" s="1311"/>
      <c r="C154" s="1311"/>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1"/>
      <c r="B155" s="1311"/>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1"/>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1">
        <v>1</v>
      </c>
      <c r="B161" s="849"/>
      <c r="C161" s="849"/>
      <c r="D161" s="849"/>
      <c r="E161" s="850"/>
      <c r="F161" s="851"/>
      <c r="G161" s="851"/>
      <c r="H161" s="851"/>
      <c r="I161" s="852"/>
      <c r="J161" s="847"/>
      <c r="K161" s="854"/>
      <c r="L161" s="562">
        <f>mergeValue(A161)</f>
        <v>1</v>
      </c>
      <c r="M161" s="610" t="s">
        <v>19</v>
      </c>
      <c r="N161" s="549"/>
      <c r="O161" s="1385"/>
      <c r="P161" s="1386"/>
      <c r="Q161" s="1386"/>
      <c r="R161" s="1386"/>
      <c r="S161" s="1386"/>
      <c r="T161" s="1386"/>
      <c r="U161" s="1386"/>
      <c r="V161" s="1387"/>
      <c r="W161" s="1129" t="s">
        <v>719</v>
      </c>
      <c r="X161" s="554"/>
      <c r="Y161" s="554"/>
      <c r="Z161" s="554"/>
      <c r="AA161" s="554"/>
      <c r="AB161" s="554"/>
      <c r="AC161" s="554"/>
      <c r="AD161" s="554"/>
      <c r="AE161" s="554"/>
      <c r="AF161" s="554"/>
      <c r="AG161" s="554"/>
    </row>
    <row r="162" spans="1:33" s="493" customFormat="1" ht="22.5">
      <c r="A162" s="1311"/>
      <c r="B162" s="1311">
        <v>1</v>
      </c>
      <c r="C162" s="849"/>
      <c r="D162" s="849"/>
      <c r="E162" s="851"/>
      <c r="F162" s="851"/>
      <c r="G162" s="851"/>
      <c r="H162" s="851"/>
      <c r="I162" s="846"/>
      <c r="J162" s="845"/>
      <c r="K162" s="848"/>
      <c r="L162" s="562" t="str">
        <f>mergeValue(A162) &amp;"."&amp; mergeValue(B162)</f>
        <v>1.1</v>
      </c>
      <c r="M162" s="516" t="s">
        <v>15</v>
      </c>
      <c r="N162" s="549"/>
      <c r="O162" s="1385"/>
      <c r="P162" s="1386"/>
      <c r="Q162" s="1386"/>
      <c r="R162" s="1386"/>
      <c r="S162" s="1386"/>
      <c r="T162" s="1386"/>
      <c r="U162" s="1386"/>
      <c r="V162" s="1387"/>
      <c r="W162" s="1129" t="s">
        <v>460</v>
      </c>
      <c r="X162" s="554"/>
      <c r="Y162" s="554"/>
      <c r="Z162" s="554"/>
      <c r="AA162" s="554"/>
      <c r="AB162" s="554"/>
      <c r="AC162" s="554"/>
      <c r="AD162" s="554"/>
      <c r="AE162" s="554"/>
      <c r="AF162" s="554"/>
      <c r="AG162" s="554"/>
    </row>
    <row r="163" spans="1:33" s="493" customFormat="1" ht="22.5">
      <c r="A163" s="1311"/>
      <c r="B163" s="1311"/>
      <c r="C163" s="1311">
        <v>1</v>
      </c>
      <c r="D163" s="849"/>
      <c r="E163" s="851"/>
      <c r="F163" s="851"/>
      <c r="G163" s="851"/>
      <c r="H163" s="851"/>
      <c r="I163" s="853"/>
      <c r="J163" s="845"/>
      <c r="K163" s="848"/>
      <c r="L163" s="562" t="str">
        <f>mergeValue(A163) &amp;"."&amp; mergeValue(B163)&amp;"."&amp; mergeValue(C163)</f>
        <v>1.1.1</v>
      </c>
      <c r="M163" s="517" t="s">
        <v>7</v>
      </c>
      <c r="N163" s="549"/>
      <c r="O163" s="1385"/>
      <c r="P163" s="1386"/>
      <c r="Q163" s="1386"/>
      <c r="R163" s="1386"/>
      <c r="S163" s="1386"/>
      <c r="T163" s="1386"/>
      <c r="U163" s="1386"/>
      <c r="V163" s="1387"/>
      <c r="W163" s="1129" t="s">
        <v>601</v>
      </c>
      <c r="X163" s="554"/>
      <c r="Y163" s="554"/>
      <c r="Z163" s="554"/>
      <c r="AA163" s="554"/>
      <c r="AB163" s="554"/>
      <c r="AC163" s="554"/>
      <c r="AD163" s="554"/>
      <c r="AE163" s="554"/>
      <c r="AF163" s="554"/>
      <c r="AG163" s="554"/>
    </row>
    <row r="164" spans="1:33" s="493" customFormat="1" ht="22.5">
      <c r="A164" s="1311"/>
      <c r="B164" s="1311"/>
      <c r="C164" s="1311"/>
      <c r="D164" s="1311">
        <v>1</v>
      </c>
      <c r="E164" s="851"/>
      <c r="F164" s="851"/>
      <c r="G164" s="851"/>
      <c r="H164" s="851"/>
      <c r="I164" s="853"/>
      <c r="J164" s="845"/>
      <c r="K164" s="848"/>
      <c r="L164" s="562" t="str">
        <f>mergeValue(A164) &amp;"."&amp; mergeValue(B164)&amp;"."&amp; mergeValue(C164)&amp;"."&amp; mergeValue(D164)</f>
        <v>1.1.1.1</v>
      </c>
      <c r="M164" s="518" t="s">
        <v>21</v>
      </c>
      <c r="N164" s="549"/>
      <c r="O164" s="1385"/>
      <c r="P164" s="1386"/>
      <c r="Q164" s="1386"/>
      <c r="R164" s="1386"/>
      <c r="S164" s="1386"/>
      <c r="T164" s="1386"/>
      <c r="U164" s="1386"/>
      <c r="V164" s="1387"/>
      <c r="W164" s="1129" t="s">
        <v>602</v>
      </c>
      <c r="X164" s="554"/>
      <c r="Y164" s="554"/>
      <c r="Z164" s="554"/>
      <c r="AA164" s="554"/>
      <c r="AB164" s="554"/>
      <c r="AC164" s="554"/>
      <c r="AD164" s="554"/>
      <c r="AE164" s="554"/>
      <c r="AF164" s="554"/>
      <c r="AG164" s="554"/>
    </row>
    <row r="165" spans="1:33" s="493" customFormat="1" ht="78.75">
      <c r="A165" s="1311"/>
      <c r="B165" s="1311"/>
      <c r="C165" s="1311"/>
      <c r="D165" s="1311"/>
      <c r="E165" s="1311">
        <v>1</v>
      </c>
      <c r="F165" s="851"/>
      <c r="G165" s="851"/>
      <c r="H165" s="849">
        <v>1</v>
      </c>
      <c r="I165" s="1311">
        <v>1</v>
      </c>
      <c r="J165" s="851"/>
      <c r="K165" s="856"/>
      <c r="L165" s="562" t="str">
        <f>mergeValue(A165) &amp;"."&amp; mergeValue(B165)&amp;"."&amp; mergeValue(C165)&amp;"."&amp; mergeValue(D165)&amp;"."&amp; mergeValue(E165)</f>
        <v>1.1.1.1.1</v>
      </c>
      <c r="M165" s="524" t="s">
        <v>8</v>
      </c>
      <c r="N165" s="550"/>
      <c r="O165" s="1314"/>
      <c r="P165" s="1315"/>
      <c r="Q165" s="1315"/>
      <c r="R165" s="1315"/>
      <c r="S165" s="1315"/>
      <c r="T165" s="1315"/>
      <c r="U165" s="1315"/>
      <c r="V165" s="1316"/>
      <c r="W165" s="1129" t="s">
        <v>720</v>
      </c>
      <c r="X165" s="554"/>
      <c r="Y165" s="554"/>
      <c r="Z165" s="554"/>
      <c r="AA165" s="554"/>
      <c r="AB165" s="554"/>
      <c r="AC165" s="554"/>
      <c r="AD165" s="554"/>
      <c r="AE165" s="554"/>
      <c r="AF165" s="554"/>
      <c r="AG165" s="554"/>
    </row>
    <row r="166" spans="1:33" s="493" customFormat="1" ht="33.75">
      <c r="A166" s="1311"/>
      <c r="B166" s="1311"/>
      <c r="C166" s="1311"/>
      <c r="D166" s="1311"/>
      <c r="E166" s="1311"/>
      <c r="F166" s="1311">
        <v>1</v>
      </c>
      <c r="G166" s="849"/>
      <c r="H166" s="849"/>
      <c r="I166" s="1311"/>
      <c r="J166" s="1311">
        <v>1</v>
      </c>
      <c r="K166" s="857"/>
      <c r="L166" s="562" t="str">
        <f>mergeValue(A166) &amp;"."&amp; mergeValue(B166)&amp;"."&amp; mergeValue(C166)&amp;"."&amp; mergeValue(D166)&amp;"."&amp; mergeValue(E166)&amp;"."&amp; mergeValue(F166)</f>
        <v>1.1.1.1.1.1</v>
      </c>
      <c r="M166" s="525" t="s">
        <v>9</v>
      </c>
      <c r="N166" s="550"/>
      <c r="O166" s="1314"/>
      <c r="P166" s="1315"/>
      <c r="Q166" s="1315"/>
      <c r="R166" s="1315"/>
      <c r="S166" s="1315"/>
      <c r="T166" s="1315"/>
      <c r="U166" s="1315"/>
      <c r="V166" s="1316"/>
      <c r="W166" s="1129"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311"/>
      <c r="B167" s="1311"/>
      <c r="C167" s="1311"/>
      <c r="D167" s="1311"/>
      <c r="E167" s="1311"/>
      <c r="F167" s="1311"/>
      <c r="G167" s="849">
        <v>1</v>
      </c>
      <c r="H167" s="849"/>
      <c r="I167" s="1311"/>
      <c r="J167" s="1311"/>
      <c r="K167" s="857">
        <v>1</v>
      </c>
      <c r="L167" s="562" t="str">
        <f>mergeValue(A167) &amp;"."&amp; mergeValue(B167)&amp;"."&amp; mergeValue(C167)&amp;"."&amp; mergeValue(D167)&amp;"."&amp; mergeValue(E167)&amp;"."&amp; mergeValue(F167)&amp;"."&amp; mergeValue(G167)</f>
        <v>1.1.1.1.1.1.1</v>
      </c>
      <c r="M167" s="1016"/>
      <c r="N167" s="555"/>
      <c r="O167" s="1025"/>
      <c r="P167" s="532"/>
      <c r="Q167" s="532"/>
      <c r="R167" s="1317"/>
      <c r="S167" s="1307" t="s">
        <v>83</v>
      </c>
      <c r="T167" s="1317"/>
      <c r="U167" s="1307" t="s">
        <v>83</v>
      </c>
      <c r="V167" s="547"/>
      <c r="W167" s="1281"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311"/>
      <c r="B168" s="1311"/>
      <c r="C168" s="1311"/>
      <c r="D168" s="1311"/>
      <c r="E168" s="1311"/>
      <c r="F168" s="1311"/>
      <c r="G168" s="849"/>
      <c r="H168" s="849"/>
      <c r="I168" s="1311"/>
      <c r="J168" s="1311"/>
      <c r="K168" s="857"/>
      <c r="L168" s="569"/>
      <c r="M168" s="615"/>
      <c r="N168" s="555"/>
      <c r="O168" s="553"/>
      <c r="P168" s="532"/>
      <c r="Q168" s="553" t="str">
        <f>R167 &amp; "-" &amp; T167</f>
        <v>-</v>
      </c>
      <c r="R168" s="1306"/>
      <c r="S168" s="1307"/>
      <c r="T168" s="1306"/>
      <c r="U168" s="1307"/>
      <c r="V168" s="547"/>
      <c r="W168" s="1282"/>
      <c r="X168" s="554"/>
      <c r="Y168" s="554"/>
      <c r="Z168" s="554"/>
      <c r="AA168" s="554"/>
      <c r="AB168" s="554"/>
      <c r="AC168" s="554"/>
      <c r="AD168" s="554"/>
      <c r="AE168" s="554"/>
      <c r="AF168" s="554"/>
      <c r="AG168" s="554"/>
    </row>
    <row r="169" spans="1:33" s="492" customFormat="1" ht="15" customHeight="1">
      <c r="A169" s="1311"/>
      <c r="B169" s="1311"/>
      <c r="C169" s="1311"/>
      <c r="D169" s="1311"/>
      <c r="E169" s="1311"/>
      <c r="F169" s="1311"/>
      <c r="G169" s="851"/>
      <c r="H169" s="849"/>
      <c r="I169" s="1311"/>
      <c r="J169" s="1311"/>
      <c r="K169" s="856"/>
      <c r="L169" s="508"/>
      <c r="M169" s="527" t="s">
        <v>24</v>
      </c>
      <c r="N169" s="521"/>
      <c r="O169" s="515"/>
      <c r="P169" s="515"/>
      <c r="Q169" s="515"/>
      <c r="R169" s="542"/>
      <c r="S169" s="534"/>
      <c r="T169" s="533"/>
      <c r="U169" s="521"/>
      <c r="V169" s="530"/>
      <c r="W169" s="1283"/>
      <c r="X169" s="556"/>
      <c r="Y169" s="556"/>
      <c r="Z169" s="556"/>
      <c r="AA169" s="556"/>
      <c r="AB169" s="556"/>
      <c r="AC169" s="556"/>
      <c r="AD169" s="556"/>
      <c r="AE169" s="556"/>
      <c r="AF169" s="556"/>
      <c r="AG169" s="556"/>
    </row>
    <row r="170" spans="1:33" s="492" customFormat="1" ht="15" customHeight="1">
      <c r="A170" s="1311"/>
      <c r="B170" s="1311"/>
      <c r="C170" s="1311"/>
      <c r="D170" s="1311"/>
      <c r="E170" s="1311"/>
      <c r="F170" s="851"/>
      <c r="G170" s="851"/>
      <c r="H170" s="849"/>
      <c r="I170" s="1311"/>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1"/>
      <c r="B171" s="1311"/>
      <c r="C171" s="1311"/>
      <c r="D171" s="1311"/>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1"/>
      <c r="B172" s="1311"/>
      <c r="C172" s="1311"/>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1"/>
      <c r="B173" s="1311"/>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1"/>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1">
        <v>1</v>
      </c>
      <c r="B179" s="928"/>
      <c r="C179" s="928"/>
      <c r="D179" s="928"/>
      <c r="E179" s="928"/>
      <c r="F179" s="928"/>
      <c r="G179" s="929"/>
      <c r="H179" s="929"/>
      <c r="I179" s="931"/>
      <c r="J179" s="923"/>
      <c r="K179" s="923"/>
      <c r="L179" s="688">
        <f>mergeValue(A179)</f>
        <v>1</v>
      </c>
      <c r="M179" s="610" t="s">
        <v>19</v>
      </c>
      <c r="N179" s="681"/>
      <c r="O179" s="1385"/>
      <c r="P179" s="1386"/>
      <c r="Q179" s="1386"/>
      <c r="R179" s="1386"/>
      <c r="S179" s="1386"/>
      <c r="T179" s="1386"/>
      <c r="U179" s="1386"/>
      <c r="V179" s="1386"/>
      <c r="W179" s="1387"/>
      <c r="X179" s="1097" t="s">
        <v>719</v>
      </c>
      <c r="Y179" s="683"/>
      <c r="Z179" s="683"/>
      <c r="AA179" s="683"/>
      <c r="AB179" s="683"/>
      <c r="AC179" s="683"/>
      <c r="AD179" s="683"/>
      <c r="AE179" s="683"/>
      <c r="AF179" s="683"/>
      <c r="AG179" s="683"/>
    </row>
    <row r="180" spans="1:47" s="651" customFormat="1" ht="22.5">
      <c r="A180" s="1311"/>
      <c r="B180" s="1311">
        <v>1</v>
      </c>
      <c r="C180" s="928"/>
      <c r="D180" s="928"/>
      <c r="E180" s="928"/>
      <c r="F180" s="928"/>
      <c r="G180" s="933"/>
      <c r="H180" s="930"/>
      <c r="I180" s="935"/>
      <c r="J180" s="920"/>
      <c r="K180" s="919"/>
      <c r="L180" s="688" t="str">
        <f>mergeValue(A180) &amp;"."&amp; mergeValue(B180)</f>
        <v>1.1</v>
      </c>
      <c r="M180" s="658" t="s">
        <v>15</v>
      </c>
      <c r="N180" s="681"/>
      <c r="O180" s="1385"/>
      <c r="P180" s="1386"/>
      <c r="Q180" s="1386"/>
      <c r="R180" s="1386"/>
      <c r="S180" s="1386"/>
      <c r="T180" s="1386"/>
      <c r="U180" s="1386"/>
      <c r="V180" s="1386"/>
      <c r="W180" s="1387"/>
      <c r="X180" s="1097" t="s">
        <v>460</v>
      </c>
      <c r="Y180" s="683"/>
      <c r="Z180" s="683"/>
      <c r="AA180" s="683"/>
      <c r="AB180" s="683"/>
      <c r="AC180" s="683"/>
      <c r="AD180" s="683"/>
      <c r="AE180" s="683"/>
      <c r="AF180" s="683"/>
      <c r="AG180" s="683"/>
    </row>
    <row r="181" spans="1:47" s="651" customFormat="1" ht="22.5">
      <c r="A181" s="1311"/>
      <c r="B181" s="1311"/>
      <c r="C181" s="1311">
        <v>1</v>
      </c>
      <c r="D181" s="928"/>
      <c r="E181" s="928"/>
      <c r="F181" s="928"/>
      <c r="G181" s="933"/>
      <c r="H181" s="930"/>
      <c r="I181" s="936"/>
      <c r="J181" s="920"/>
      <c r="K181" s="919"/>
      <c r="L181" s="688" t="str">
        <f>mergeValue(A181) &amp;"."&amp; mergeValue(B181)&amp;"."&amp; mergeValue(C181)</f>
        <v>1.1.1</v>
      </c>
      <c r="M181" s="659" t="s">
        <v>7</v>
      </c>
      <c r="N181" s="681"/>
      <c r="O181" s="1385"/>
      <c r="P181" s="1386"/>
      <c r="Q181" s="1386"/>
      <c r="R181" s="1386"/>
      <c r="S181" s="1386"/>
      <c r="T181" s="1386"/>
      <c r="U181" s="1386"/>
      <c r="V181" s="1386"/>
      <c r="W181" s="1387"/>
      <c r="X181" s="1097" t="s">
        <v>601</v>
      </c>
      <c r="Y181" s="683"/>
      <c r="Z181" s="683"/>
      <c r="AA181" s="683"/>
      <c r="AB181" s="683"/>
      <c r="AC181" s="683"/>
      <c r="AD181" s="683"/>
      <c r="AE181" s="683"/>
      <c r="AF181" s="683"/>
      <c r="AG181" s="683"/>
    </row>
    <row r="182" spans="1:47" s="651" customFormat="1" ht="22.5">
      <c r="A182" s="1311"/>
      <c r="B182" s="1311"/>
      <c r="C182" s="1311"/>
      <c r="D182" s="1311">
        <v>1</v>
      </c>
      <c r="E182" s="928"/>
      <c r="F182" s="928"/>
      <c r="G182" s="933"/>
      <c r="H182" s="930"/>
      <c r="I182" s="936"/>
      <c r="J182" s="934"/>
      <c r="K182" s="919"/>
      <c r="L182" s="688" t="str">
        <f>mergeValue(A182) &amp;"."&amp; mergeValue(B182)&amp;"."&amp; mergeValue(C182)&amp;"."&amp; mergeValue(D182)</f>
        <v>1.1.1.1</v>
      </c>
      <c r="M182" s="660" t="s">
        <v>21</v>
      </c>
      <c r="N182" s="681"/>
      <c r="O182" s="1385"/>
      <c r="P182" s="1386"/>
      <c r="Q182" s="1386"/>
      <c r="R182" s="1386"/>
      <c r="S182" s="1386"/>
      <c r="T182" s="1386"/>
      <c r="U182" s="1386"/>
      <c r="V182" s="1386"/>
      <c r="W182" s="1387"/>
      <c r="X182" s="968" t="s">
        <v>624</v>
      </c>
      <c r="Y182" s="683"/>
      <c r="Z182" s="683"/>
      <c r="AA182" s="683"/>
      <c r="AB182" s="683"/>
      <c r="AC182" s="683"/>
      <c r="AD182" s="683"/>
      <c r="AE182" s="683"/>
      <c r="AF182" s="683"/>
      <c r="AG182" s="683"/>
    </row>
    <row r="183" spans="1:47" s="651" customFormat="1" ht="56.25" customHeight="1">
      <c r="A183" s="1311"/>
      <c r="B183" s="1311"/>
      <c r="C183" s="1311"/>
      <c r="D183" s="1311"/>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1" t="s">
        <v>749</v>
      </c>
      <c r="Y183" s="683" t="str">
        <f>strCheckDateTwo(N183:W183)</f>
        <v/>
      </c>
      <c r="Z183" s="683"/>
      <c r="AA183" s="683"/>
      <c r="AB183" s="683"/>
      <c r="AC183" s="683"/>
      <c r="AD183" s="683"/>
      <c r="AE183" s="683"/>
      <c r="AF183" s="683"/>
      <c r="AG183" s="683"/>
    </row>
    <row r="184" spans="1:47" s="651" customFormat="1" ht="14.25" hidden="1" customHeight="1">
      <c r="A184" s="1311"/>
      <c r="B184" s="1311"/>
      <c r="C184" s="1311"/>
      <c r="D184" s="1311"/>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2"/>
      <c r="Y184" s="683"/>
      <c r="Z184" s="683"/>
      <c r="AA184" s="683"/>
      <c r="AB184" s="683"/>
      <c r="AC184" s="683"/>
      <c r="AD184" s="683"/>
      <c r="AE184" s="683"/>
      <c r="AF184" s="683"/>
      <c r="AG184" s="683"/>
    </row>
    <row r="185" spans="1:47" s="651" customFormat="1" ht="15" customHeight="1">
      <c r="A185" s="1311"/>
      <c r="B185" s="1311"/>
      <c r="C185" s="1311"/>
      <c r="D185" s="1311"/>
      <c r="E185" s="928"/>
      <c r="F185" s="928"/>
      <c r="G185" s="933"/>
      <c r="H185" s="930"/>
      <c r="I185" s="936"/>
      <c r="J185" s="934"/>
      <c r="K185" s="924"/>
      <c r="L185" s="654"/>
      <c r="M185" s="663" t="s">
        <v>5</v>
      </c>
      <c r="N185" s="661"/>
      <c r="O185" s="657"/>
      <c r="P185" s="657"/>
      <c r="Q185" s="657"/>
      <c r="R185" s="657"/>
      <c r="S185" s="673"/>
      <c r="T185" s="669"/>
      <c r="U185" s="668"/>
      <c r="V185" s="661"/>
      <c r="W185" s="661"/>
      <c r="X185" s="1283"/>
      <c r="Y185" s="683"/>
      <c r="Z185" s="683"/>
      <c r="AA185" s="683"/>
      <c r="AB185" s="683"/>
      <c r="AC185" s="683"/>
      <c r="AD185" s="683"/>
      <c r="AE185" s="683"/>
      <c r="AF185" s="683"/>
      <c r="AG185" s="683"/>
    </row>
    <row r="186" spans="1:47" s="650" customFormat="1" ht="15" customHeight="1">
      <c r="A186" s="1311"/>
      <c r="B186" s="1311"/>
      <c r="C186" s="1311"/>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1"/>
      <c r="B187" s="1311"/>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1"/>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1">
        <v>1</v>
      </c>
      <c r="B193" s="963"/>
      <c r="C193" s="963"/>
      <c r="D193" s="963"/>
      <c r="E193" s="963"/>
      <c r="F193" s="956"/>
      <c r="G193" s="962"/>
      <c r="H193" s="962"/>
      <c r="I193" s="944"/>
      <c r="J193" s="943"/>
      <c r="K193" s="943"/>
      <c r="L193" s="688">
        <f>mergeValue(A193)</f>
        <v>1</v>
      </c>
      <c r="M193" s="610" t="s">
        <v>19</v>
      </c>
      <c r="N193" s="1414"/>
      <c r="O193" s="1415"/>
      <c r="P193" s="1415"/>
      <c r="Q193" s="1415"/>
      <c r="R193" s="1415"/>
      <c r="S193" s="1415"/>
      <c r="T193" s="1415"/>
      <c r="U193" s="1415"/>
      <c r="V193" s="1415"/>
      <c r="W193" s="1415"/>
      <c r="X193" s="1415"/>
      <c r="Y193" s="1415"/>
      <c r="Z193" s="1415"/>
      <c r="AA193" s="1415"/>
      <c r="AB193" s="1415"/>
      <c r="AC193" s="1415"/>
      <c r="AD193" s="1415"/>
      <c r="AE193" s="1415"/>
      <c r="AF193" s="1416"/>
      <c r="AG193" s="1097" t="s">
        <v>719</v>
      </c>
      <c r="AH193" s="683"/>
      <c r="AI193" s="683"/>
      <c r="AJ193" s="683"/>
      <c r="AK193" s="683"/>
      <c r="AL193" s="683"/>
      <c r="AM193" s="683"/>
      <c r="AN193" s="683"/>
      <c r="AO193" s="683"/>
      <c r="AP193" s="683"/>
      <c r="AQ193" s="683"/>
      <c r="AR193" s="683"/>
    </row>
    <row r="194" spans="1:46" s="651" customFormat="1" ht="22.5">
      <c r="A194" s="1311"/>
      <c r="B194" s="1311">
        <v>1</v>
      </c>
      <c r="C194" s="963"/>
      <c r="D194" s="963"/>
      <c r="E194" s="963"/>
      <c r="F194" s="956"/>
      <c r="G194" s="965"/>
      <c r="H194" s="966"/>
      <c r="I194" s="945"/>
      <c r="J194" s="940"/>
      <c r="K194" s="938"/>
      <c r="L194" s="688" t="str">
        <f>mergeValue(A194) &amp;"."&amp; mergeValue(B194)</f>
        <v>1.1</v>
      </c>
      <c r="M194" s="658" t="s">
        <v>15</v>
      </c>
      <c r="N194" s="1382"/>
      <c r="O194" s="1383"/>
      <c r="P194" s="1383"/>
      <c r="Q194" s="1383"/>
      <c r="R194" s="1383"/>
      <c r="S194" s="1383"/>
      <c r="T194" s="1383"/>
      <c r="U194" s="1383"/>
      <c r="V194" s="1383"/>
      <c r="W194" s="1383"/>
      <c r="X194" s="1383"/>
      <c r="Y194" s="1383"/>
      <c r="Z194" s="1383"/>
      <c r="AA194" s="1383"/>
      <c r="AB194" s="1383"/>
      <c r="AC194" s="1383"/>
      <c r="AD194" s="1383"/>
      <c r="AE194" s="1383"/>
      <c r="AF194" s="1384"/>
      <c r="AG194" s="1097" t="s">
        <v>460</v>
      </c>
      <c r="AH194" s="683"/>
      <c r="AI194" s="683"/>
      <c r="AJ194" s="683"/>
      <c r="AK194" s="683"/>
      <c r="AL194" s="683"/>
      <c r="AM194" s="683"/>
      <c r="AN194" s="683"/>
      <c r="AO194" s="683"/>
      <c r="AP194" s="683"/>
      <c r="AQ194" s="683"/>
      <c r="AR194" s="683"/>
    </row>
    <row r="195" spans="1:46" s="651" customFormat="1" ht="22.5">
      <c r="A195" s="1311"/>
      <c r="B195" s="1311"/>
      <c r="C195" s="1311">
        <v>1</v>
      </c>
      <c r="D195" s="963"/>
      <c r="E195" s="963"/>
      <c r="F195" s="956"/>
      <c r="G195" s="965"/>
      <c r="H195" s="966"/>
      <c r="I195" s="945"/>
      <c r="J195" s="940"/>
      <c r="K195" s="938"/>
      <c r="L195" s="688" t="str">
        <f>mergeValue(A195) &amp;"."&amp; mergeValue(B195)&amp;"."&amp; mergeValue(C195)</f>
        <v>1.1.1</v>
      </c>
      <c r="M195" s="659" t="s">
        <v>7</v>
      </c>
      <c r="N195" s="1382"/>
      <c r="O195" s="1383"/>
      <c r="P195" s="1383"/>
      <c r="Q195" s="1383"/>
      <c r="R195" s="1383"/>
      <c r="S195" s="1383"/>
      <c r="T195" s="1383"/>
      <c r="U195" s="1383"/>
      <c r="V195" s="1383"/>
      <c r="W195" s="1383"/>
      <c r="X195" s="1383"/>
      <c r="Y195" s="1383"/>
      <c r="Z195" s="1383"/>
      <c r="AA195" s="1383"/>
      <c r="AB195" s="1383"/>
      <c r="AC195" s="1383"/>
      <c r="AD195" s="1383"/>
      <c r="AE195" s="1383"/>
      <c r="AF195" s="1384"/>
      <c r="AG195" s="1097" t="s">
        <v>601</v>
      </c>
      <c r="AH195" s="683"/>
      <c r="AI195" s="683"/>
      <c r="AJ195" s="683"/>
      <c r="AK195" s="683"/>
      <c r="AL195" s="683"/>
      <c r="AM195" s="683"/>
      <c r="AN195" s="683"/>
      <c r="AO195" s="683"/>
      <c r="AP195" s="683"/>
      <c r="AQ195" s="683"/>
      <c r="AR195" s="683"/>
    </row>
    <row r="196" spans="1:46" s="651" customFormat="1" ht="15" customHeight="1">
      <c r="A196" s="1311"/>
      <c r="B196" s="1311"/>
      <c r="C196" s="1311"/>
      <c r="D196" s="1311">
        <v>1</v>
      </c>
      <c r="E196" s="963"/>
      <c r="F196" s="956"/>
      <c r="G196" s="965"/>
      <c r="H196" s="966"/>
      <c r="I196" s="945"/>
      <c r="J196" s="940"/>
      <c r="K196" s="938"/>
      <c r="L196" s="688" t="str">
        <f>mergeValue(A196) &amp;"."&amp; mergeValue(B196)&amp;"."&amp; mergeValue(C196)&amp;"."&amp; mergeValue(D196)</f>
        <v>1.1.1.1</v>
      </c>
      <c r="M196" s="660" t="s">
        <v>21</v>
      </c>
      <c r="N196" s="1382"/>
      <c r="O196" s="1383"/>
      <c r="P196" s="1383"/>
      <c r="Q196" s="1383"/>
      <c r="R196" s="1383"/>
      <c r="S196" s="1383"/>
      <c r="T196" s="1383"/>
      <c r="U196" s="1383"/>
      <c r="V196" s="1383"/>
      <c r="W196" s="1383"/>
      <c r="X196" s="1383"/>
      <c r="Y196" s="1383"/>
      <c r="Z196" s="1383"/>
      <c r="AA196" s="1383"/>
      <c r="AB196" s="1383"/>
      <c r="AC196" s="1383"/>
      <c r="AD196" s="1383"/>
      <c r="AE196" s="1383"/>
      <c r="AF196" s="1384"/>
      <c r="AG196" s="1097" t="s">
        <v>624</v>
      </c>
      <c r="AH196" s="683"/>
      <c r="AI196" s="683"/>
      <c r="AJ196" s="683"/>
      <c r="AK196" s="683"/>
      <c r="AL196" s="683"/>
      <c r="AM196" s="683"/>
      <c r="AN196" s="683"/>
      <c r="AO196" s="683"/>
      <c r="AP196" s="683"/>
      <c r="AQ196" s="683"/>
      <c r="AR196" s="683"/>
    </row>
    <row r="197" spans="1:46" s="651" customFormat="1" ht="17.100000000000001" customHeight="1">
      <c r="A197" s="1311"/>
      <c r="B197" s="1311"/>
      <c r="C197" s="1311"/>
      <c r="D197" s="1311"/>
      <c r="E197" s="1311">
        <v>1</v>
      </c>
      <c r="F197" s="956"/>
      <c r="G197" s="965"/>
      <c r="H197" s="966"/>
      <c r="I197" s="967"/>
      <c r="J197" s="957"/>
      <c r="K197" s="1226"/>
      <c r="L197" s="1347" t="str">
        <f>mergeValue(A197) &amp;"."&amp; mergeValue(B197)&amp;"."&amp; mergeValue(C197)&amp;"."&amp; mergeValue(D197)&amp;"."&amp; mergeValue(E197)</f>
        <v>1.1.1.1.1</v>
      </c>
      <c r="M197" s="1348"/>
      <c r="N197" s="1307" t="s">
        <v>83</v>
      </c>
      <c r="O197" s="1342"/>
      <c r="P197" s="1338">
        <v>1</v>
      </c>
      <c r="Q197" s="1390"/>
      <c r="R197" s="1307" t="s">
        <v>83</v>
      </c>
      <c r="S197" s="1342"/>
      <c r="T197" s="1338">
        <v>1</v>
      </c>
      <c r="U197" s="1390"/>
      <c r="V197" s="1307" t="s">
        <v>83</v>
      </c>
      <c r="W197" s="666"/>
      <c r="X197" s="655">
        <v>1</v>
      </c>
      <c r="Y197" s="1042"/>
      <c r="Z197" s="638"/>
      <c r="AA197" s="638"/>
      <c r="AB197" s="1317"/>
      <c r="AC197" s="1307" t="s">
        <v>83</v>
      </c>
      <c r="AD197" s="1317"/>
      <c r="AE197" s="1307" t="s">
        <v>83</v>
      </c>
      <c r="AF197" s="680"/>
      <c r="AG197" s="1335"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1"/>
      <c r="B198" s="1311"/>
      <c r="C198" s="1311"/>
      <c r="D198" s="1311"/>
      <c r="E198" s="1311"/>
      <c r="F198" s="956"/>
      <c r="G198" s="965"/>
      <c r="H198" s="966"/>
      <c r="I198" s="967"/>
      <c r="J198" s="957"/>
      <c r="K198" s="1226"/>
      <c r="L198" s="1347"/>
      <c r="M198" s="1348"/>
      <c r="N198" s="1307"/>
      <c r="O198" s="1342"/>
      <c r="P198" s="1338"/>
      <c r="Q198" s="1390"/>
      <c r="R198" s="1307"/>
      <c r="S198" s="1342"/>
      <c r="T198" s="1338"/>
      <c r="U198" s="1390"/>
      <c r="V198" s="1307"/>
      <c r="W198" s="689"/>
      <c r="X198" s="670"/>
      <c r="Y198" s="670"/>
      <c r="Z198" s="672"/>
      <c r="AA198" s="572" t="str">
        <f>AB197 &amp; "-" &amp; AD197</f>
        <v>-</v>
      </c>
      <c r="AB198" s="1306"/>
      <c r="AC198" s="1307"/>
      <c r="AD198" s="1306"/>
      <c r="AE198" s="1307"/>
      <c r="AF198" s="639"/>
      <c r="AG198" s="1336"/>
      <c r="AH198" s="683"/>
      <c r="AI198" s="686"/>
      <c r="AJ198" s="686"/>
      <c r="AK198" s="686"/>
      <c r="AL198" s="686"/>
      <c r="AM198" s="686"/>
      <c r="AN198" s="686"/>
      <c r="AO198" s="683"/>
      <c r="AP198" s="683"/>
      <c r="AQ198" s="683"/>
      <c r="AR198" s="683"/>
    </row>
    <row r="199" spans="1:46" s="651" customFormat="1" ht="17.100000000000001" customHeight="1">
      <c r="A199" s="1311"/>
      <c r="B199" s="1311"/>
      <c r="C199" s="1311"/>
      <c r="D199" s="1311"/>
      <c r="E199" s="1311"/>
      <c r="F199" s="956"/>
      <c r="G199" s="965"/>
      <c r="H199" s="966"/>
      <c r="I199" s="967"/>
      <c r="J199" s="957"/>
      <c r="K199" s="1226"/>
      <c r="L199" s="1347"/>
      <c r="M199" s="1348"/>
      <c r="N199" s="1307"/>
      <c r="O199" s="1342"/>
      <c r="P199" s="1338"/>
      <c r="Q199" s="1390"/>
      <c r="R199" s="1307"/>
      <c r="S199" s="571"/>
      <c r="T199" s="664"/>
      <c r="U199" s="670"/>
      <c r="V199" s="671"/>
      <c r="W199" s="671"/>
      <c r="X199" s="671"/>
      <c r="Y199" s="671"/>
      <c r="Z199" s="672"/>
      <c r="AA199" s="672"/>
      <c r="AB199" s="673"/>
      <c r="AC199" s="669"/>
      <c r="AD199" s="669"/>
      <c r="AE199" s="673"/>
      <c r="AF199" s="669"/>
      <c r="AG199" s="1336"/>
      <c r="AH199" s="683"/>
      <c r="AI199" s="686"/>
      <c r="AJ199" s="686"/>
      <c r="AK199" s="686"/>
      <c r="AL199" s="686"/>
      <c r="AM199" s="686"/>
      <c r="AN199" s="686"/>
      <c r="AO199" s="683"/>
      <c r="AP199" s="683"/>
      <c r="AQ199" s="683"/>
      <c r="AR199" s="683"/>
    </row>
    <row r="200" spans="1:46" s="651" customFormat="1" ht="17.100000000000001" customHeight="1">
      <c r="A200" s="1311"/>
      <c r="B200" s="1311"/>
      <c r="C200" s="1311"/>
      <c r="D200" s="1311"/>
      <c r="E200" s="1311"/>
      <c r="F200" s="956"/>
      <c r="G200" s="965"/>
      <c r="H200" s="966"/>
      <c r="I200" s="967"/>
      <c r="J200" s="957"/>
      <c r="K200" s="1226"/>
      <c r="L200" s="1347"/>
      <c r="M200" s="1348"/>
      <c r="N200" s="1307"/>
      <c r="O200" s="674"/>
      <c r="P200" s="676"/>
      <c r="Q200" s="675"/>
      <c r="R200" s="671"/>
      <c r="S200" s="671"/>
      <c r="T200" s="671"/>
      <c r="U200" s="671"/>
      <c r="V200" s="671"/>
      <c r="W200" s="671"/>
      <c r="X200" s="671"/>
      <c r="Y200" s="671"/>
      <c r="Z200" s="672"/>
      <c r="AA200" s="672"/>
      <c r="AB200" s="673"/>
      <c r="AC200" s="669"/>
      <c r="AD200" s="669"/>
      <c r="AE200" s="673"/>
      <c r="AF200" s="669"/>
      <c r="AG200" s="1336"/>
      <c r="AH200" s="683"/>
      <c r="AI200" s="686"/>
      <c r="AJ200" s="686"/>
      <c r="AK200" s="686"/>
      <c r="AL200" s="686"/>
      <c r="AM200" s="686"/>
      <c r="AN200" s="686"/>
      <c r="AO200" s="683"/>
      <c r="AP200" s="683"/>
      <c r="AQ200" s="683"/>
      <c r="AR200" s="683"/>
    </row>
    <row r="201" spans="1:46" s="650" customFormat="1" ht="15" customHeight="1">
      <c r="A201" s="1311"/>
      <c r="B201" s="1311"/>
      <c r="C201" s="1311"/>
      <c r="D201" s="1311"/>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7"/>
      <c r="AH201" s="685"/>
      <c r="AI201" s="685"/>
      <c r="AJ201" s="687"/>
      <c r="AK201" s="687"/>
      <c r="AL201" s="687"/>
      <c r="AM201" s="687"/>
      <c r="AN201" s="687"/>
      <c r="AO201" s="685"/>
      <c r="AP201" s="685"/>
      <c r="AQ201" s="685"/>
      <c r="AR201" s="685"/>
    </row>
    <row r="202" spans="1:46" s="650" customFormat="1" ht="15" customHeight="1">
      <c r="A202" s="1311"/>
      <c r="B202" s="1311"/>
      <c r="C202" s="1311"/>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1"/>
      <c r="B203" s="1311"/>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1"/>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3"/>
      <c r="R207" s="150"/>
      <c r="S207" s="150"/>
      <c r="T207" s="150"/>
      <c r="U207" s="131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 customHeight="1">
      <c r="G209" s="149"/>
      <c r="H209" s="150"/>
      <c r="I209" s="150"/>
      <c r="J209" s="80"/>
      <c r="K209" s="150"/>
      <c r="L209" s="150"/>
      <c r="M209" s="150"/>
      <c r="N209" s="150"/>
      <c r="O209" s="150"/>
      <c r="Q209" s="131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8" t="s">
        <v>84</v>
      </c>
      <c r="O211" s="1342"/>
      <c r="P211" s="1338">
        <v>1</v>
      </c>
      <c r="Q211" s="1389"/>
      <c r="R211" s="1307" t="s">
        <v>83</v>
      </c>
      <c r="S211" s="1412"/>
      <c r="T211" s="1380">
        <v>1</v>
      </c>
      <c r="U211" s="1314"/>
      <c r="V211" s="130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8"/>
      <c r="O212" s="1342"/>
      <c r="P212" s="1338"/>
      <c r="Q212" s="1389"/>
      <c r="R212" s="1307"/>
      <c r="S212" s="1413"/>
      <c r="T212" s="1381"/>
      <c r="U212" s="1314"/>
      <c r="V212" s="1307"/>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8"/>
      <c r="O213" s="1342"/>
      <c r="P213" s="1338"/>
      <c r="Q213" s="1389"/>
      <c r="R213" s="1307"/>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1">
        <v>1</v>
      </c>
      <c r="B220" s="831"/>
      <c r="C220" s="831"/>
      <c r="D220" s="831"/>
      <c r="E220" s="832"/>
      <c r="F220" s="833"/>
      <c r="G220" s="833"/>
      <c r="H220" s="833"/>
      <c r="I220" s="834"/>
      <c r="J220" s="829"/>
      <c r="K220" s="836"/>
      <c r="L220" s="744">
        <f>mergeValue(A220)</f>
        <v>1</v>
      </c>
      <c r="M220" s="610" t="s">
        <v>19</v>
      </c>
      <c r="N220" s="615"/>
      <c r="O220" s="1377"/>
      <c r="P220" s="1378"/>
      <c r="Q220" s="1378"/>
      <c r="R220" s="1378"/>
      <c r="S220" s="1378"/>
      <c r="T220" s="1378"/>
      <c r="U220" s="1378"/>
      <c r="V220" s="1379"/>
      <c r="W220" s="1129"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1"/>
      <c r="B221" s="1311">
        <v>1</v>
      </c>
      <c r="C221" s="831"/>
      <c r="D221" s="831"/>
      <c r="E221" s="833"/>
      <c r="F221" s="833"/>
      <c r="G221" s="833"/>
      <c r="H221" s="833"/>
      <c r="I221" s="828"/>
      <c r="J221" s="827"/>
      <c r="K221" s="830"/>
      <c r="L221" s="744" t="str">
        <f>mergeValue(A221) &amp;"."&amp; mergeValue(B221)</f>
        <v>1.1</v>
      </c>
      <c r="M221" s="658" t="s">
        <v>15</v>
      </c>
      <c r="N221" s="615"/>
      <c r="O221" s="1377"/>
      <c r="P221" s="1378"/>
      <c r="Q221" s="1378"/>
      <c r="R221" s="1378"/>
      <c r="S221" s="1378"/>
      <c r="T221" s="1378"/>
      <c r="U221" s="1378"/>
      <c r="V221" s="1379"/>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1"/>
      <c r="B222" s="1311"/>
      <c r="C222" s="1311">
        <v>1</v>
      </c>
      <c r="D222" s="831"/>
      <c r="E222" s="833"/>
      <c r="F222" s="833"/>
      <c r="G222" s="833"/>
      <c r="H222" s="833"/>
      <c r="I222" s="835"/>
      <c r="J222" s="827"/>
      <c r="K222" s="830"/>
      <c r="L222" s="744" t="str">
        <f>mergeValue(A222) &amp;"."&amp; mergeValue(B222)&amp;"."&amp; mergeValue(C222)</f>
        <v>1.1.1</v>
      </c>
      <c r="M222" s="659" t="s">
        <v>7</v>
      </c>
      <c r="N222" s="615"/>
      <c r="O222" s="1377"/>
      <c r="P222" s="1378"/>
      <c r="Q222" s="1378"/>
      <c r="R222" s="1378"/>
      <c r="S222" s="1378"/>
      <c r="T222" s="1378"/>
      <c r="U222" s="1378"/>
      <c r="V222" s="1379"/>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1"/>
      <c r="B223" s="1311"/>
      <c r="C223" s="1311"/>
      <c r="D223" s="1311">
        <v>1</v>
      </c>
      <c r="E223" s="833"/>
      <c r="F223" s="833"/>
      <c r="G223" s="833"/>
      <c r="H223" s="833"/>
      <c r="I223" s="835"/>
      <c r="J223" s="827"/>
      <c r="K223" s="830"/>
      <c r="L223" s="744" t="str">
        <f>mergeValue(A223) &amp;"."&amp; mergeValue(B223)&amp;"."&amp; mergeValue(C223)&amp;"."&amp; mergeValue(D223)</f>
        <v>1.1.1.1</v>
      </c>
      <c r="M223" s="660" t="s">
        <v>21</v>
      </c>
      <c r="N223" s="615"/>
      <c r="O223" s="1377"/>
      <c r="P223" s="1378"/>
      <c r="Q223" s="1378"/>
      <c r="R223" s="1378"/>
      <c r="S223" s="1378"/>
      <c r="T223" s="1378"/>
      <c r="U223" s="1378"/>
      <c r="V223" s="1379"/>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1"/>
      <c r="B224" s="1311"/>
      <c r="C224" s="1311"/>
      <c r="D224" s="1311"/>
      <c r="E224" s="1311">
        <v>1</v>
      </c>
      <c r="F224" s="833"/>
      <c r="G224" s="833"/>
      <c r="H224" s="831">
        <v>1</v>
      </c>
      <c r="I224" s="1311">
        <v>1</v>
      </c>
      <c r="J224" s="833"/>
      <c r="K224" s="838"/>
      <c r="L224" s="744" t="str">
        <f>mergeValue(A224) &amp;"."&amp; mergeValue(B224)&amp;"."&amp; mergeValue(C224)&amp;"."&amp; mergeValue(D224)&amp;"."&amp; mergeValue(E224)</f>
        <v>1.1.1.1.1</v>
      </c>
      <c r="M224" s="524" t="s">
        <v>8</v>
      </c>
      <c r="N224" s="615"/>
      <c r="O224" s="1314"/>
      <c r="P224" s="1315"/>
      <c r="Q224" s="1315"/>
      <c r="R224" s="1315"/>
      <c r="S224" s="1315"/>
      <c r="T224" s="1315"/>
      <c r="U224" s="1315"/>
      <c r="V224" s="1316"/>
      <c r="W224" s="1129"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1"/>
      <c r="B225" s="1311"/>
      <c r="C225" s="1311"/>
      <c r="D225" s="1311"/>
      <c r="E225" s="1311"/>
      <c r="F225" s="1311">
        <v>1</v>
      </c>
      <c r="G225" s="831"/>
      <c r="H225" s="831"/>
      <c r="I225" s="1311"/>
      <c r="J225" s="1311">
        <v>1</v>
      </c>
      <c r="K225" s="839"/>
      <c r="L225" s="744" t="str">
        <f>mergeValue(A225) &amp;"."&amp; mergeValue(B225)&amp;"."&amp; mergeValue(C225)&amp;"."&amp; mergeValue(D225)&amp;"."&amp; mergeValue(E225)&amp;"."&amp; mergeValue(F225)</f>
        <v>1.1.1.1.1.1</v>
      </c>
      <c r="M225" s="525" t="s">
        <v>9</v>
      </c>
      <c r="N225" s="615"/>
      <c r="O225" s="1314"/>
      <c r="P225" s="1315"/>
      <c r="Q225" s="1315"/>
      <c r="R225" s="1315"/>
      <c r="S225" s="1315"/>
      <c r="T225" s="1315"/>
      <c r="U225" s="1315"/>
      <c r="V225" s="1316"/>
      <c r="W225" s="1129" t="s">
        <v>721</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1"/>
      <c r="B226" s="1311"/>
      <c r="C226" s="1311"/>
      <c r="D226" s="1311"/>
      <c r="E226" s="1311"/>
      <c r="F226" s="1311"/>
      <c r="G226" s="831">
        <v>1</v>
      </c>
      <c r="H226" s="831"/>
      <c r="I226" s="1311"/>
      <c r="J226" s="1311"/>
      <c r="K226" s="839">
        <v>1</v>
      </c>
      <c r="L226" s="744" t="str">
        <f>mergeValue(A226) &amp;"."&amp; mergeValue(B226)&amp;"."&amp; mergeValue(C226)&amp;"."&amp; mergeValue(D226)&amp;"."&amp; mergeValue(E226)&amp;"."&amp; mergeValue(F226)&amp;"."&amp; mergeValue(G226)</f>
        <v>1.1.1.1.1.1.1</v>
      </c>
      <c r="M226" s="1016"/>
      <c r="N226" s="615"/>
      <c r="O226" s="726"/>
      <c r="P226" s="726"/>
      <c r="Q226" s="726"/>
      <c r="R226" s="1306"/>
      <c r="S226" s="1307" t="s">
        <v>83</v>
      </c>
      <c r="T226" s="1306"/>
      <c r="U226" s="1307" t="s">
        <v>83</v>
      </c>
      <c r="V226" s="726"/>
      <c r="W226" s="1281" t="s">
        <v>722</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311"/>
      <c r="B227" s="1311"/>
      <c r="C227" s="1311"/>
      <c r="D227" s="1311"/>
      <c r="E227" s="1311"/>
      <c r="F227" s="1311"/>
      <c r="G227" s="831"/>
      <c r="H227" s="831"/>
      <c r="I227" s="1311"/>
      <c r="J227" s="1311"/>
      <c r="K227" s="839"/>
      <c r="L227" s="752"/>
      <c r="M227" s="615"/>
      <c r="N227" s="615"/>
      <c r="O227" s="726"/>
      <c r="P227" s="726"/>
      <c r="Q227" s="732" t="str">
        <f>R226 &amp; "-" &amp; T226</f>
        <v>-</v>
      </c>
      <c r="R227" s="1306"/>
      <c r="S227" s="1307"/>
      <c r="T227" s="1306"/>
      <c r="U227" s="1307"/>
      <c r="V227" s="726"/>
      <c r="W227" s="1282"/>
      <c r="X227" s="759"/>
      <c r="Y227" s="777"/>
      <c r="Z227" s="777" t="str">
        <f t="shared" si="3"/>
        <v/>
      </c>
      <c r="AA227" s="777"/>
      <c r="AB227" s="777"/>
      <c r="AC227" s="777"/>
      <c r="AD227" s="759"/>
      <c r="AE227" s="759"/>
      <c r="AF227" s="759"/>
      <c r="AG227" s="759"/>
      <c r="AH227" s="759"/>
      <c r="AI227" s="759"/>
      <c r="AJ227" s="759"/>
    </row>
    <row r="228" spans="1:43" s="751" customFormat="1" ht="15" customHeight="1">
      <c r="A228" s="1311"/>
      <c r="B228" s="1311"/>
      <c r="C228" s="1311"/>
      <c r="D228" s="1311"/>
      <c r="E228" s="1311"/>
      <c r="F228" s="1311"/>
      <c r="G228" s="833"/>
      <c r="H228" s="831"/>
      <c r="I228" s="1311"/>
      <c r="J228" s="1311"/>
      <c r="K228" s="838"/>
      <c r="L228" s="654"/>
      <c r="M228" s="527" t="s">
        <v>24</v>
      </c>
      <c r="N228" s="728"/>
      <c r="O228" s="728"/>
      <c r="P228" s="728"/>
      <c r="Q228" s="728"/>
      <c r="R228" s="728"/>
      <c r="S228" s="728"/>
      <c r="T228" s="728"/>
      <c r="U228" s="728"/>
      <c r="V228" s="725"/>
      <c r="W228" s="128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1"/>
      <c r="B229" s="1311"/>
      <c r="C229" s="1311"/>
      <c r="D229" s="1311"/>
      <c r="E229" s="1311"/>
      <c r="F229" s="833"/>
      <c r="G229" s="833"/>
      <c r="H229" s="831"/>
      <c r="I229" s="1311"/>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1"/>
      <c r="B230" s="1311"/>
      <c r="C230" s="1311"/>
      <c r="D230" s="1311"/>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1"/>
      <c r="B231" s="1311"/>
      <c r="C231" s="1311"/>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1"/>
      <c r="B232" s="1311"/>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1"/>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1">
        <v>1</v>
      </c>
      <c r="B238" s="963"/>
      <c r="C238" s="963"/>
      <c r="D238" s="963"/>
      <c r="E238" s="929"/>
      <c r="F238" s="974"/>
      <c r="G238" s="974"/>
      <c r="H238" s="974"/>
      <c r="I238" s="931"/>
      <c r="J238" s="927"/>
      <c r="K238" s="911"/>
      <c r="L238" s="978">
        <f>mergeValue(A238)</f>
        <v>1</v>
      </c>
      <c r="M238" s="610" t="s">
        <v>19</v>
      </c>
      <c r="N238" s="615"/>
      <c r="O238" s="1377"/>
      <c r="P238" s="1378"/>
      <c r="Q238" s="1378"/>
      <c r="R238" s="1378"/>
      <c r="S238" s="1378"/>
      <c r="T238" s="1378"/>
      <c r="U238" s="1378"/>
      <c r="V238" s="1378"/>
      <c r="W238" s="1378"/>
      <c r="X238" s="1378"/>
      <c r="Y238" s="1378"/>
      <c r="Z238" s="1378"/>
      <c r="AA238" s="1378"/>
      <c r="AB238" s="1378"/>
      <c r="AC238" s="1379"/>
      <c r="AD238" s="1129" t="s">
        <v>719</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1"/>
      <c r="B239" s="1311">
        <v>1</v>
      </c>
      <c r="C239" s="963"/>
      <c r="D239" s="963"/>
      <c r="E239" s="974"/>
      <c r="F239" s="974"/>
      <c r="G239" s="974"/>
      <c r="H239" s="974"/>
      <c r="I239" s="969"/>
      <c r="J239" s="902"/>
      <c r="K239" s="905"/>
      <c r="L239" s="978" t="str">
        <f>mergeValue(A239) &amp;"."&amp; mergeValue(B239)</f>
        <v>1.1</v>
      </c>
      <c r="M239" s="658" t="s">
        <v>15</v>
      </c>
      <c r="N239" s="615"/>
      <c r="O239" s="1377"/>
      <c r="P239" s="1378"/>
      <c r="Q239" s="1378"/>
      <c r="R239" s="1378"/>
      <c r="S239" s="1378"/>
      <c r="T239" s="1378"/>
      <c r="U239" s="1378"/>
      <c r="V239" s="1378"/>
      <c r="W239" s="1378"/>
      <c r="X239" s="1378"/>
      <c r="Y239" s="1378"/>
      <c r="Z239" s="1378"/>
      <c r="AA239" s="1378"/>
      <c r="AB239" s="1378"/>
      <c r="AC239" s="1379"/>
      <c r="AD239" s="1129" t="s">
        <v>460</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1"/>
      <c r="B240" s="1311"/>
      <c r="C240" s="1311">
        <v>1</v>
      </c>
      <c r="D240" s="963"/>
      <c r="E240" s="974"/>
      <c r="F240" s="974"/>
      <c r="G240" s="974"/>
      <c r="H240" s="974"/>
      <c r="I240" s="910"/>
      <c r="J240" s="902"/>
      <c r="K240" s="905"/>
      <c r="L240" s="978" t="str">
        <f>mergeValue(A240) &amp;"."&amp; mergeValue(B240)&amp;"."&amp; mergeValue(C240)</f>
        <v>1.1.1</v>
      </c>
      <c r="M240" s="659" t="s">
        <v>7</v>
      </c>
      <c r="N240" s="615"/>
      <c r="O240" s="1377"/>
      <c r="P240" s="1378"/>
      <c r="Q240" s="1378"/>
      <c r="R240" s="1378"/>
      <c r="S240" s="1378"/>
      <c r="T240" s="1378"/>
      <c r="U240" s="1378"/>
      <c r="V240" s="1378"/>
      <c r="W240" s="1378"/>
      <c r="X240" s="1378"/>
      <c r="Y240" s="1378"/>
      <c r="Z240" s="1378"/>
      <c r="AA240" s="1378"/>
      <c r="AB240" s="1378"/>
      <c r="AC240" s="1379"/>
      <c r="AD240" s="1129" t="s">
        <v>601</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1"/>
      <c r="B241" s="1311"/>
      <c r="C241" s="1311"/>
      <c r="D241" s="1311">
        <v>1</v>
      </c>
      <c r="E241" s="974"/>
      <c r="F241" s="974"/>
      <c r="G241" s="974"/>
      <c r="H241" s="974"/>
      <c r="I241" s="910"/>
      <c r="J241" s="902"/>
      <c r="K241" s="905"/>
      <c r="L241" s="978" t="str">
        <f>mergeValue(A241) &amp;"."&amp; mergeValue(B241)&amp;"."&amp; mergeValue(C241)&amp;"."&amp; mergeValue(D241)</f>
        <v>1.1.1.1</v>
      </c>
      <c r="M241" s="660" t="s">
        <v>21</v>
      </c>
      <c r="N241" s="615"/>
      <c r="O241" s="1377"/>
      <c r="P241" s="1378"/>
      <c r="Q241" s="1378"/>
      <c r="R241" s="1378"/>
      <c r="S241" s="1378"/>
      <c r="T241" s="1378"/>
      <c r="U241" s="1378"/>
      <c r="V241" s="1378"/>
      <c r="W241" s="1378"/>
      <c r="X241" s="1378"/>
      <c r="Y241" s="1378"/>
      <c r="Z241" s="1378"/>
      <c r="AA241" s="1378"/>
      <c r="AB241" s="1378"/>
      <c r="AC241" s="1379"/>
      <c r="AD241" s="1129" t="s">
        <v>602</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1"/>
      <c r="B242" s="1311"/>
      <c r="C242" s="1311"/>
      <c r="D242" s="1311"/>
      <c r="E242" s="1311">
        <v>1</v>
      </c>
      <c r="F242" s="974"/>
      <c r="G242" s="974"/>
      <c r="H242" s="963">
        <v>1</v>
      </c>
      <c r="I242" s="1311">
        <v>1</v>
      </c>
      <c r="J242" s="974"/>
      <c r="K242" s="913"/>
      <c r="L242" s="978" t="str">
        <f>mergeValue(A242) &amp;"."&amp; mergeValue(B242)&amp;"."&amp; mergeValue(C242)&amp;"."&amp; mergeValue(D242)&amp;"."&amp; mergeValue(E242)</f>
        <v>1.1.1.1.1</v>
      </c>
      <c r="M242" s="524" t="s">
        <v>8</v>
      </c>
      <c r="N242" s="615"/>
      <c r="O242" s="1314"/>
      <c r="P242" s="1315"/>
      <c r="Q242" s="1315"/>
      <c r="R242" s="1315"/>
      <c r="S242" s="1315"/>
      <c r="T242" s="1315"/>
      <c r="U242" s="1315"/>
      <c r="V242" s="1315"/>
      <c r="W242" s="1315"/>
      <c r="X242" s="1315"/>
      <c r="Y242" s="1315"/>
      <c r="Z242" s="1315"/>
      <c r="AA242" s="1315"/>
      <c r="AB242" s="1315"/>
      <c r="AC242" s="1316"/>
      <c r="AD242" s="1129" t="s">
        <v>720</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1"/>
      <c r="B243" s="1311"/>
      <c r="C243" s="1311"/>
      <c r="D243" s="1311"/>
      <c r="E243" s="1311"/>
      <c r="F243" s="1311">
        <v>1</v>
      </c>
      <c r="G243" s="963"/>
      <c r="H243" s="963"/>
      <c r="I243" s="1311"/>
      <c r="J243" s="1311">
        <v>1</v>
      </c>
      <c r="K243" s="914"/>
      <c r="L243" s="978" t="str">
        <f>mergeValue(A243) &amp;"."&amp; mergeValue(B243)&amp;"."&amp; mergeValue(C243)&amp;"."&amp; mergeValue(D243)&amp;"."&amp; mergeValue(E243)&amp;"."&amp; mergeValue(F243)</f>
        <v>1.1.1.1.1.1</v>
      </c>
      <c r="M243" s="525" t="s">
        <v>9</v>
      </c>
      <c r="N243" s="615"/>
      <c r="O243" s="1314"/>
      <c r="P243" s="1315"/>
      <c r="Q243" s="1315"/>
      <c r="R243" s="1315"/>
      <c r="S243" s="1315"/>
      <c r="T243" s="1315"/>
      <c r="U243" s="1315"/>
      <c r="V243" s="1315"/>
      <c r="W243" s="1315"/>
      <c r="X243" s="1315"/>
      <c r="Y243" s="1315"/>
      <c r="Z243" s="1315"/>
      <c r="AA243" s="1315"/>
      <c r="AB243" s="1315"/>
      <c r="AC243" s="1316"/>
      <c r="AD243" s="1129" t="s">
        <v>721</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1"/>
      <c r="B244" s="1311"/>
      <c r="C244" s="1311"/>
      <c r="D244" s="1311"/>
      <c r="E244" s="1311"/>
      <c r="F244" s="1311"/>
      <c r="G244" s="963">
        <v>1</v>
      </c>
      <c r="H244" s="963"/>
      <c r="I244" s="1311"/>
      <c r="J244" s="1311"/>
      <c r="K244" s="914">
        <v>1</v>
      </c>
      <c r="L244" s="978" t="str">
        <f>mergeValue(A244) &amp;"."&amp; mergeValue(B244)&amp;"."&amp; mergeValue(C244)&amp;"."&amp; mergeValue(D244)&amp;"."&amp; mergeValue(E244)&amp;"."&amp; mergeValue(F244)&amp;"."&amp; mergeValue(G244)</f>
        <v>1.1.1.1.1.1.1</v>
      </c>
      <c r="M244" s="1016"/>
      <c r="N244" s="615"/>
      <c r="O244" s="649"/>
      <c r="P244" s="726"/>
      <c r="Q244" s="1040"/>
      <c r="R244" s="1306"/>
      <c r="S244" s="1307" t="s">
        <v>83</v>
      </c>
      <c r="T244" s="1306"/>
      <c r="U244" s="1307" t="s">
        <v>83</v>
      </c>
      <c r="V244" s="649"/>
      <c r="W244" s="726"/>
      <c r="X244" s="1040"/>
      <c r="Y244" s="1306"/>
      <c r="Z244" s="1307" t="s">
        <v>83</v>
      </c>
      <c r="AA244" s="1306"/>
      <c r="AB244" s="1307" t="s">
        <v>84</v>
      </c>
      <c r="AC244" s="726"/>
      <c r="AD244" s="1281" t="s">
        <v>722</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311"/>
      <c r="B245" s="1311"/>
      <c r="C245" s="1311"/>
      <c r="D245" s="1311"/>
      <c r="E245" s="1311"/>
      <c r="F245" s="1311"/>
      <c r="G245" s="963"/>
      <c r="H245" s="963"/>
      <c r="I245" s="1311"/>
      <c r="J245" s="1311"/>
      <c r="K245" s="914"/>
      <c r="L245" s="752"/>
      <c r="M245" s="615"/>
      <c r="N245" s="615"/>
      <c r="O245" s="726"/>
      <c r="P245" s="726"/>
      <c r="Q245" s="732" t="str">
        <f>R244 &amp; "-" &amp; T244</f>
        <v>-</v>
      </c>
      <c r="R245" s="1306"/>
      <c r="S245" s="1307"/>
      <c r="T245" s="1306"/>
      <c r="U245" s="1307"/>
      <c r="V245" s="726"/>
      <c r="W245" s="726"/>
      <c r="X245" s="732" t="str">
        <f>Y244 &amp; "-" &amp; AA244</f>
        <v>-</v>
      </c>
      <c r="Y245" s="1306"/>
      <c r="Z245" s="1307"/>
      <c r="AA245" s="1306"/>
      <c r="AB245" s="1307"/>
      <c r="AC245" s="726"/>
      <c r="AD245" s="1282"/>
      <c r="AE245" s="956"/>
      <c r="AF245" s="777"/>
      <c r="AG245" s="777" t="str">
        <f t="shared" si="4"/>
        <v/>
      </c>
      <c r="AH245" s="777"/>
      <c r="AI245" s="777"/>
      <c r="AJ245" s="777"/>
      <c r="AK245" s="956"/>
      <c r="AL245" s="956"/>
      <c r="AM245" s="956"/>
      <c r="AN245" s="956"/>
      <c r="AO245" s="956"/>
      <c r="AP245" s="956"/>
      <c r="AQ245" s="956"/>
    </row>
    <row r="246" spans="1:43" s="938" customFormat="1" ht="15" customHeight="1">
      <c r="A246" s="1311"/>
      <c r="B246" s="1311"/>
      <c r="C246" s="1311"/>
      <c r="D246" s="1311"/>
      <c r="E246" s="1311"/>
      <c r="F246" s="1311"/>
      <c r="G246" s="974"/>
      <c r="H246" s="963"/>
      <c r="I246" s="1311"/>
      <c r="J246" s="1311"/>
      <c r="K246" s="913"/>
      <c r="L246" s="654"/>
      <c r="M246" s="527" t="s">
        <v>24</v>
      </c>
      <c r="N246" s="954"/>
      <c r="O246" s="954"/>
      <c r="P246" s="954"/>
      <c r="Q246" s="954"/>
      <c r="R246" s="954"/>
      <c r="S246" s="954"/>
      <c r="T246" s="954"/>
      <c r="U246" s="954"/>
      <c r="V246" s="954"/>
      <c r="W246" s="954"/>
      <c r="X246" s="954"/>
      <c r="Y246" s="954"/>
      <c r="Z246" s="954"/>
      <c r="AA246" s="954"/>
      <c r="AB246" s="954"/>
      <c r="AC246" s="725"/>
      <c r="AD246" s="1283"/>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1"/>
      <c r="B247" s="1311"/>
      <c r="C247" s="1311"/>
      <c r="D247" s="1311"/>
      <c r="E247" s="1311"/>
      <c r="F247" s="974"/>
      <c r="G247" s="974"/>
      <c r="H247" s="963"/>
      <c r="I247" s="1311"/>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1"/>
      <c r="B248" s="1311"/>
      <c r="C248" s="1311"/>
      <c r="D248" s="1311"/>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1"/>
      <c r="B249" s="1311"/>
      <c r="C249" s="1311"/>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1"/>
      <c r="B250" s="1311"/>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1"/>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9"/>
      <c r="D297" s="1227">
        <v>1</v>
      </c>
      <c r="E297" s="1313"/>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9"/>
      <c r="D298" s="1227"/>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0"/>
      <c r="D302" s="241"/>
      <c r="E302" s="424"/>
      <c r="F302" s="1411"/>
      <c r="G302" s="1227">
        <v>0</v>
      </c>
      <c r="H302" s="1225"/>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0"/>
      <c r="D303" s="241"/>
      <c r="E303" s="424"/>
      <c r="F303" s="1411"/>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79">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79"/>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79"/>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79"/>
      <c r="B340" s="1279">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279"/>
      <c r="B341" s="1279"/>
      <c r="C341" s="1279">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79"/>
      <c r="B342" s="1279"/>
      <c r="C342" s="1279"/>
      <c r="D342" s="319">
        <v>1</v>
      </c>
      <c r="F342" s="313" t="str">
        <f>"4."&amp;mergeValue(A342) &amp;"."&amp;mergeValue(B342)&amp;"."&amp;mergeValue(C342)&amp;"."&amp;mergeValue(D342)</f>
        <v>4.1.1.1.1</v>
      </c>
      <c r="G342" s="392" t="s">
        <v>478</v>
      </c>
      <c r="H342" s="297"/>
      <c r="I342" s="1280" t="s">
        <v>570</v>
      </c>
      <c r="J342" s="312"/>
      <c r="K342" s="206"/>
      <c r="L342" s="206"/>
      <c r="M342" s="206"/>
      <c r="N342" s="206"/>
      <c r="O342" s="206"/>
      <c r="P342" s="206"/>
      <c r="Q342" s="206"/>
      <c r="R342" s="206"/>
      <c r="S342" s="206"/>
      <c r="T342" s="206"/>
    </row>
    <row r="343" spans="1:83" s="182" customFormat="1" ht="18.75">
      <c r="A343" s="1279"/>
      <c r="B343" s="1279"/>
      <c r="C343" s="1279"/>
      <c r="D343" s="319"/>
      <c r="F343" s="396"/>
      <c r="G343" s="397" t="s">
        <v>4</v>
      </c>
      <c r="H343" s="398"/>
      <c r="I343" s="1280"/>
      <c r="J343" s="312"/>
      <c r="K343" s="206"/>
      <c r="L343" s="206"/>
      <c r="M343" s="206"/>
      <c r="N343" s="206"/>
      <c r="O343" s="206"/>
      <c r="P343" s="206"/>
      <c r="Q343" s="206"/>
      <c r="R343" s="206"/>
      <c r="S343" s="206"/>
      <c r="T343" s="206"/>
    </row>
    <row r="344" spans="1:83" s="182" customFormat="1" ht="18.75">
      <c r="A344" s="1279"/>
      <c r="B344" s="1279"/>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9"/>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9"/>
      <c r="E356" s="1355"/>
      <c r="F356" s="1356"/>
      <c r="G356" s="1108"/>
      <c r="H356" s="1167"/>
      <c r="I356" s="1165"/>
      <c r="J356" s="1130"/>
      <c r="K356" s="1108" t="s">
        <v>449</v>
      </c>
      <c r="L356" s="1280" t="s">
        <v>704</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9"/>
      <c r="E357" s="1355"/>
      <c r="F357" s="1356"/>
      <c r="G357" s="1086"/>
      <c r="H357" s="1152" t="s">
        <v>274</v>
      </c>
      <c r="I357" s="1147"/>
      <c r="J357" s="1147"/>
      <c r="K357" s="1145"/>
      <c r="L357" s="1280"/>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9"/>
      <c r="E362" s="1355"/>
      <c r="F362" s="1356"/>
      <c r="G362" s="1108"/>
      <c r="H362" s="1167"/>
      <c r="I362" s="1165"/>
      <c r="J362" s="1170"/>
      <c r="K362" s="1108" t="s">
        <v>449</v>
      </c>
      <c r="L362" s="1280" t="s">
        <v>704</v>
      </c>
      <c r="M362" s="1155"/>
      <c r="N362" s="1100"/>
      <c r="O362" s="1100"/>
    </row>
    <row r="363" spans="1:83" s="1071" customFormat="1" ht="17.100000000000001" customHeight="1">
      <c r="A363" s="1105"/>
      <c r="B363" s="1094"/>
      <c r="C363" s="1080"/>
      <c r="D363" s="1359"/>
      <c r="E363" s="1355"/>
      <c r="F363" s="1356"/>
      <c r="G363" s="1086"/>
      <c r="H363" s="1152" t="s">
        <v>274</v>
      </c>
      <c r="I363" s="1147"/>
      <c r="J363" s="1147"/>
      <c r="K363" s="1145"/>
      <c r="L363" s="1280"/>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40:AC240"/>
    <mergeCell ref="O241:AC241"/>
    <mergeCell ref="O242:AC242"/>
    <mergeCell ref="O243:AC243"/>
    <mergeCell ref="N211:N214"/>
    <mergeCell ref="Q211:Q213"/>
    <mergeCell ref="O211:O21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P211:P213"/>
    <mergeCell ref="U211:U212"/>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V211:V212"/>
    <mergeCell ref="T211:T21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6" sqref="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1" t="s">
        <v>756</v>
      </c>
      <c r="F5" s="1222"/>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4" t="s">
        <v>1424</v>
      </c>
      <c r="G11" s="357"/>
    </row>
    <row r="12" spans="1:12" ht="27">
      <c r="D12" s="23"/>
      <c r="E12" s="78" t="s">
        <v>456</v>
      </c>
      <c r="F12" s="1194" t="s">
        <v>1425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773</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2788</v>
      </c>
      <c r="G19" s="359"/>
    </row>
    <row r="20" spans="1:9" ht="27">
      <c r="D20" s="23"/>
      <c r="E20" s="1047" t="s">
        <v>679</v>
      </c>
      <c r="F20" s="1162" t="s">
        <v>2789</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1502</v>
      </c>
      <c r="G29" s="358"/>
    </row>
    <row r="30" spans="1:9" ht="27" hidden="1">
      <c r="C30" s="27"/>
      <c r="D30" s="28"/>
      <c r="E30" s="49" t="s">
        <v>202</v>
      </c>
      <c r="F30" s="311"/>
      <c r="G30" s="358"/>
    </row>
    <row r="31" spans="1:9" ht="27">
      <c r="C31" s="27"/>
      <c r="D31" s="28"/>
      <c r="E31" s="29" t="s">
        <v>52</v>
      </c>
      <c r="F31" s="310" t="s">
        <v>1503</v>
      </c>
      <c r="G31" s="358"/>
    </row>
    <row r="32" spans="1:9" ht="27">
      <c r="C32" s="27"/>
      <c r="D32" s="28"/>
      <c r="E32" s="29" t="s">
        <v>53</v>
      </c>
      <c r="F32" s="310" t="s">
        <v>1447</v>
      </c>
      <c r="G32" s="358"/>
      <c r="H32" s="30"/>
    </row>
    <row r="33" spans="1:9" s="348" customFormat="1" ht="6">
      <c r="A33" s="353"/>
      <c r="B33" s="343"/>
      <c r="C33" s="344"/>
      <c r="D33" s="354"/>
      <c r="E33" s="350"/>
      <c r="F33" s="355"/>
      <c r="G33" s="356"/>
      <c r="I33" s="349"/>
    </row>
    <row r="34" spans="1:9" ht="27">
      <c r="A34" s="191"/>
      <c r="D34" s="25"/>
      <c r="E34" s="750" t="s">
        <v>638</v>
      </c>
      <c r="F34" s="1164" t="s">
        <v>641</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2790</v>
      </c>
      <c r="G40" s="357"/>
    </row>
    <row r="41" spans="1:9" ht="27">
      <c r="A41" s="193"/>
      <c r="B41" s="87"/>
      <c r="D41" s="32"/>
      <c r="E41" s="38" t="s">
        <v>525</v>
      </c>
      <c r="F41" s="1162" t="s">
        <v>2791</v>
      </c>
      <c r="G41" s="357"/>
    </row>
    <row r="42" spans="1:9" ht="19.5">
      <c r="D42" s="23"/>
      <c r="E42" s="24"/>
      <c r="F42" s="414" t="s">
        <v>557</v>
      </c>
      <c r="G42" s="20"/>
    </row>
    <row r="43" spans="1:9" ht="27">
      <c r="A43" s="193"/>
      <c r="D43" s="20"/>
      <c r="E43" s="412" t="s">
        <v>86</v>
      </c>
      <c r="F43" s="1166" t="s">
        <v>2792</v>
      </c>
      <c r="G43" s="357"/>
    </row>
    <row r="44" spans="1:9" ht="27">
      <c r="A44" s="193"/>
      <c r="B44" s="87"/>
      <c r="D44" s="32"/>
      <c r="E44" s="412" t="s">
        <v>87</v>
      </c>
      <c r="F44" s="1166" t="s">
        <v>2793</v>
      </c>
      <c r="G44" s="357"/>
    </row>
    <row r="45" spans="1:9" ht="27">
      <c r="A45" s="193"/>
      <c r="B45" s="87"/>
      <c r="D45" s="32"/>
      <c r="E45" s="412" t="s">
        <v>558</v>
      </c>
      <c r="F45" s="1166" t="s">
        <v>2794</v>
      </c>
      <c r="G45" s="357"/>
    </row>
    <row r="46" spans="1:9" ht="27">
      <c r="D46" s="23"/>
      <c r="E46" s="413" t="s">
        <v>559</v>
      </c>
      <c r="F46" s="1166" t="s">
        <v>2801</v>
      </c>
      <c r="G46" s="359"/>
    </row>
    <row r="47" spans="1:9" ht="3" customHeight="1">
      <c r="A47" s="193"/>
      <c r="D47" s="20"/>
      <c r="F47" s="156"/>
      <c r="G47" s="26"/>
    </row>
    <row r="48" spans="1:9" ht="69" customHeight="1">
      <c r="A48" s="193"/>
      <c r="B48" s="87"/>
      <c r="D48" s="1176" t="s">
        <v>757</v>
      </c>
      <c r="E48" s="1224" t="s">
        <v>755</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17" t="s">
        <v>560</v>
      </c>
      <c r="BA1" s="1417"/>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200"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200" t="s">
        <v>675</v>
      </c>
      <c r="AQ3" s="980" t="s">
        <v>583</v>
      </c>
      <c r="AS3" s="41" t="s">
        <v>373</v>
      </c>
      <c r="AU3" s="42" t="s">
        <v>376</v>
      </c>
      <c r="AW3" s="386" t="s">
        <v>529</v>
      </c>
      <c r="AX3" s="387" t="s">
        <v>529</v>
      </c>
      <c r="AZ3" s="1087" t="s">
        <v>698</v>
      </c>
      <c r="BA3" s="1093"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674</v>
      </c>
      <c r="AQ4" s="980" t="s">
        <v>584</v>
      </c>
      <c r="AS4" s="41" t="s">
        <v>343</v>
      </c>
      <c r="AU4" s="42" t="s">
        <v>377</v>
      </c>
      <c r="AW4" s="386" t="s">
        <v>530</v>
      </c>
      <c r="AX4" s="387" t="s">
        <v>530</v>
      </c>
      <c r="AZ4" s="1087" t="s">
        <v>710</v>
      </c>
      <c r="BA4" s="1093"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200" t="s">
        <v>583</v>
      </c>
      <c r="AQ5" s="980" t="s">
        <v>585</v>
      </c>
      <c r="AU5" s="42" t="s">
        <v>378</v>
      </c>
      <c r="AW5" s="386" t="s">
        <v>531</v>
      </c>
      <c r="AX5" s="387" t="s">
        <v>531</v>
      </c>
      <c r="AZ5" s="1087" t="s">
        <v>725</v>
      </c>
      <c r="BA5" s="1093"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200" t="s">
        <v>584</v>
      </c>
      <c r="AQ6" s="980" t="s">
        <v>586</v>
      </c>
      <c r="AU6" s="212" t="s">
        <v>379</v>
      </c>
      <c r="AW6" s="386" t="s">
        <v>532</v>
      </c>
      <c r="AX6" s="387" t="s">
        <v>532</v>
      </c>
      <c r="AZ6" s="1087" t="s">
        <v>726</v>
      </c>
      <c r="BA6" s="1093"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200" t="s">
        <v>585</v>
      </c>
      <c r="AQ7" s="980" t="s">
        <v>589</v>
      </c>
      <c r="AU7" s="212" t="s">
        <v>380</v>
      </c>
      <c r="AW7" s="386" t="s">
        <v>533</v>
      </c>
      <c r="AX7" s="387" t="s">
        <v>533</v>
      </c>
      <c r="AZ7" s="1087" t="s">
        <v>727</v>
      </c>
      <c r="BA7" s="1093"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200" t="s">
        <v>586</v>
      </c>
      <c r="AQ8" s="980" t="s">
        <v>588</v>
      </c>
      <c r="AU8" s="212" t="s">
        <v>381</v>
      </c>
      <c r="AW8" s="386" t="s">
        <v>534</v>
      </c>
      <c r="AX8" s="387" t="s">
        <v>534</v>
      </c>
      <c r="AZ8" s="1087" t="s">
        <v>728</v>
      </c>
      <c r="BA8" s="1093" t="s">
        <v>747</v>
      </c>
    </row>
    <row r="9" spans="1:55" ht="33.75">
      <c r="A9" s="6" t="s">
        <v>107</v>
      </c>
      <c r="B9" s="41">
        <v>2007</v>
      </c>
      <c r="E9" s="137" t="s">
        <v>192</v>
      </c>
      <c r="F9" s="140"/>
      <c r="G9" s="137" t="s">
        <v>262</v>
      </c>
      <c r="I9" s="137" t="s">
        <v>183</v>
      </c>
      <c r="O9" s="513" t="s">
        <v>613</v>
      </c>
      <c r="V9" s="985" t="s">
        <v>183</v>
      </c>
      <c r="W9" s="428"/>
      <c r="X9" s="714" t="s">
        <v>587</v>
      </c>
      <c r="Y9" s="1077" t="s">
        <v>730</v>
      </c>
      <c r="Z9" s="200">
        <v>1</v>
      </c>
      <c r="AA9" s="211"/>
      <c r="AK9" s="137" t="s">
        <v>351</v>
      </c>
      <c r="AP9" s="1200" t="s">
        <v>589</v>
      </c>
      <c r="AQ9" s="980" t="s">
        <v>587</v>
      </c>
      <c r="AW9" s="386" t="s">
        <v>535</v>
      </c>
      <c r="AX9" s="387" t="s">
        <v>535</v>
      </c>
      <c r="AZ9" s="1087" t="s">
        <v>729</v>
      </c>
      <c r="BA9" s="1093" t="s">
        <v>744</v>
      </c>
    </row>
    <row r="10" spans="1:55" ht="112.5">
      <c r="A10" s="6" t="s">
        <v>108</v>
      </c>
      <c r="B10" s="41">
        <v>2008</v>
      </c>
      <c r="E10" s="137" t="s">
        <v>193</v>
      </c>
      <c r="F10" s="140"/>
      <c r="I10" s="137" t="s">
        <v>207</v>
      </c>
      <c r="O10" s="513" t="s">
        <v>614</v>
      </c>
      <c r="V10" s="986" t="s">
        <v>207</v>
      </c>
      <c r="W10" s="983"/>
      <c r="X10" s="981" t="s">
        <v>588</v>
      </c>
      <c r="Y10" s="982" t="s">
        <v>743</v>
      </c>
      <c r="Z10" s="200"/>
      <c r="AP10" s="1200"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200"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31.12.2021</v>
      </c>
      <c r="H29" s="267" t="s">
        <v>3059</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3"/>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4.10.1'!$H$26="",1,0)</f>
        <v>0</v>
      </c>
    </row>
    <row r="98" spans="1:1">
      <c r="A98" s="1172">
        <f>IF('Форма 4.10.1'!$I$26="",1,0)</f>
        <v>0</v>
      </c>
    </row>
    <row r="99" spans="1:1">
      <c r="A99" s="1172">
        <f>IF('Форма 4.10.1'!$J$26="",1,0)</f>
        <v>0</v>
      </c>
    </row>
    <row r="100" spans="1:1">
      <c r="A100" s="1172">
        <f>IF('Форма 4.10.1'!$H$30="",1,0)</f>
        <v>0</v>
      </c>
    </row>
    <row r="101" spans="1:1">
      <c r="A101" s="1172">
        <f>IF('Форма 4.10.1'!$I$30="",1,0)</f>
        <v>0</v>
      </c>
    </row>
    <row r="102" spans="1:1">
      <c r="A102" s="1172">
        <f>IF('Форма 4.10.1'!$J$30="",1,0)</f>
        <v>0</v>
      </c>
    </row>
    <row r="103" spans="1:1">
      <c r="A103" s="1172">
        <f>IF('Форма 4.10.1'!$H$34="",1,0)</f>
        <v>0</v>
      </c>
    </row>
    <row r="104" spans="1:1">
      <c r="A104" s="1172">
        <f>IF('Форма 4.10.1'!$I$34="",1,0)</f>
        <v>0</v>
      </c>
    </row>
    <row r="105" spans="1:1">
      <c r="A105" s="1172">
        <f>IF('Форма 4.10.1'!$J$34="",1,0)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тарифов'!$R$21="",1,0)</f>
        <v>0</v>
      </c>
    </row>
    <row r="124" spans="1:1">
      <c r="A124" s="1178">
        <f>IF('Форма 4.10.2 | Т-ТЭ | потр'!$O$24="",1,0)</f>
        <v>0</v>
      </c>
    </row>
    <row r="125" spans="1:1">
      <c r="A125" s="1178">
        <f>IF('Форма 4.10.2 | Т-ТЭ | потр'!$Y$24="",1,0)</f>
        <v>0</v>
      </c>
    </row>
    <row r="126" spans="1:1">
      <c r="A126" s="1178">
        <f>IF('Форма 4.10.2 | Т-ТЭ | потр'!$AA$24="",1,0)</f>
        <v>0</v>
      </c>
    </row>
    <row r="127" spans="1:1">
      <c r="A127" s="1178">
        <f>IF('Форма 4.10.2 | Т-ТЭ | потр'!$V$24="",1,0)</f>
        <v>0</v>
      </c>
    </row>
    <row r="128" spans="1:1">
      <c r="A128" s="1178">
        <f>IF('Форма 4.10.2 | Т-ТЭ | потр'!$Z$24="",1,0)</f>
        <v>0</v>
      </c>
    </row>
    <row r="129" spans="1:1">
      <c r="A129" s="1178">
        <f>IF('Форма 4.10.2 | Т-ТЭ | потр'!$AB$24="",1,0)</f>
        <v>0</v>
      </c>
    </row>
    <row r="130" spans="1:1">
      <c r="A130" s="1178">
        <f>IF('Форма 4.10.1'!$K$20="",1,0)</f>
        <v>0</v>
      </c>
    </row>
    <row r="131" spans="1:1">
      <c r="A131" s="1178">
        <f>IF('Форма 4.10.1'!$H$23="",1,0)</f>
        <v>0</v>
      </c>
    </row>
    <row r="132" spans="1:1">
      <c r="A132" s="1178">
        <f>IF('Форма 4.10.1'!$I$23="",1,0)</f>
        <v>0</v>
      </c>
    </row>
    <row r="133" spans="1:1">
      <c r="A133" s="1178">
        <f>IF('Форма 4.10.1'!$J$23="",1,0)</f>
        <v>0</v>
      </c>
    </row>
    <row r="134" spans="1:1">
      <c r="A134" s="1178">
        <f>IF('Форма 4.10.1'!$H$27="",1,0)</f>
        <v>0</v>
      </c>
    </row>
    <row r="135" spans="1:1">
      <c r="A135" s="1178">
        <f>IF('Форма 4.10.1'!$I$27="",1,0)</f>
        <v>0</v>
      </c>
    </row>
    <row r="136" spans="1:1">
      <c r="A136" s="1178">
        <f>IF('Форма 4.10.1'!$J$27="",1,0)</f>
        <v>0</v>
      </c>
    </row>
    <row r="137" spans="1:1">
      <c r="A137" s="1178">
        <f>IF('Форма 4.10.1'!$H$31="",1,0)</f>
        <v>0</v>
      </c>
    </row>
    <row r="138" spans="1:1">
      <c r="A138" s="1178">
        <f>IF('Форма 4.10.1'!$I$31="",1,0)</f>
        <v>0</v>
      </c>
    </row>
    <row r="139" spans="1:1">
      <c r="A139" s="1178">
        <f>IF('Форма 4.10.1'!$J$31="",1,0)</f>
        <v>0</v>
      </c>
    </row>
    <row r="140" spans="1:1">
      <c r="A140" s="1178">
        <f>IF('Форма 4.10.1'!$H$35="",1,0)</f>
        <v>0</v>
      </c>
    </row>
    <row r="141" spans="1:1">
      <c r="A141" s="1178">
        <f>IF('Форма 4.10.1'!$I$35="",1,0)</f>
        <v>0</v>
      </c>
    </row>
    <row r="142" spans="1:1">
      <c r="A142" s="1178">
        <f>IF('Форма 4.10.1'!$J$35="",1,0)</f>
        <v>0</v>
      </c>
    </row>
    <row r="143" spans="1:1">
      <c r="A143" s="119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490</v>
      </c>
      <c r="B1" s="1200" t="s">
        <v>491</v>
      </c>
      <c r="C1" s="1200" t="s">
        <v>66</v>
      </c>
    </row>
    <row r="2" spans="1:3">
      <c r="A2" s="1200">
        <v>4189678</v>
      </c>
      <c r="B2" s="1200" t="s">
        <v>1420</v>
      </c>
      <c r="C2" s="1200" t="s">
        <v>1421</v>
      </c>
    </row>
    <row r="3" spans="1:3">
      <c r="A3" s="1200">
        <v>4190415</v>
      </c>
      <c r="B3" s="1200" t="s">
        <v>1422</v>
      </c>
      <c r="C3" s="1200" t="s">
        <v>1421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2796</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43" sqref="H43"/>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6" t="s">
        <v>395</v>
      </c>
      <c r="E4" s="1237"/>
      <c r="F4" s="1237"/>
      <c r="G4" s="1237"/>
      <c r="H4" s="123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6"/>
      <c r="R9" s="204"/>
      <c r="S9" s="333"/>
      <c r="T9" s="333"/>
      <c r="U9" s="333"/>
      <c r="V9" s="333"/>
    </row>
    <row r="10" spans="1:256" ht="12" customHeight="1">
      <c r="C10" s="241"/>
      <c r="D10" s="331" t="s">
        <v>92</v>
      </c>
      <c r="E10" s="331" t="s">
        <v>48</v>
      </c>
      <c r="F10" s="1235" t="s">
        <v>49</v>
      </c>
      <c r="G10" s="1235"/>
      <c r="H10" s="331" t="s">
        <v>50</v>
      </c>
      <c r="I10" s="1235" t="s">
        <v>67</v>
      </c>
      <c r="J10" s="123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26"/>
      <c r="D12" s="1227">
        <v>1</v>
      </c>
      <c r="E12" s="1228" t="s">
        <v>2796</v>
      </c>
      <c r="F12" s="1192"/>
      <c r="G12" s="1180">
        <v>0</v>
      </c>
      <c r="H12" s="334"/>
      <c r="I12" s="242"/>
      <c r="J12" s="371" t="s">
        <v>497</v>
      </c>
      <c r="K12" s="1089"/>
      <c r="L12" s="258"/>
      <c r="M12" s="1100">
        <f>mergeValue(H12)</f>
        <v>0</v>
      </c>
      <c r="N12" s="1099"/>
      <c r="O12" s="1099"/>
      <c r="P12" s="1100" t="str">
        <f>IF(ISERROR(MATCH(Q12,MODesc,0)),"n","y")</f>
        <v>n</v>
      </c>
      <c r="Q12" s="1099" t="s">
        <v>2796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6"/>
      <c r="D13" s="1227"/>
      <c r="E13" s="1229"/>
      <c r="F13" s="1230"/>
      <c r="G13" s="1227">
        <v>1</v>
      </c>
      <c r="H13" s="1225" t="s">
        <v>942</v>
      </c>
      <c r="I13" s="242"/>
      <c r="J13" s="371" t="s">
        <v>497</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6"/>
      <c r="D14" s="1227"/>
      <c r="E14" s="1229"/>
      <c r="F14" s="1231"/>
      <c r="G14" s="1227"/>
      <c r="H14" s="1225"/>
      <c r="I14" s="1195"/>
      <c r="J14" s="1180">
        <v>1</v>
      </c>
      <c r="K14" s="1191" t="s">
        <v>942</v>
      </c>
      <c r="L14" s="239" t="s">
        <v>943</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lZGnpUdvQGrrbDxYFMLw8AonKd+N2kA+L5t3tnusBycoxyI/X6iLHflCx9Jj0dQ75n+rme7Owy3cgHCgIP/yvA==" saltValue="98eEk4earwrhRbJoYERnx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582</v>
      </c>
    </row>
    <row r="3" spans="1:2">
      <c r="A3" s="1200">
        <v>4213784</v>
      </c>
      <c r="B3" s="1200" t="s">
        <v>675</v>
      </c>
    </row>
    <row r="4" spans="1:2">
      <c r="A4" s="1200">
        <v>4213781</v>
      </c>
      <c r="B4" s="1200" t="s">
        <v>674</v>
      </c>
    </row>
    <row r="5" spans="1:2">
      <c r="A5" s="1200">
        <v>4213776</v>
      </c>
      <c r="B5" s="1200" t="s">
        <v>583</v>
      </c>
    </row>
    <row r="6" spans="1:2">
      <c r="A6" s="1200">
        <v>4213777</v>
      </c>
      <c r="B6" s="1200" t="s">
        <v>584</v>
      </c>
    </row>
    <row r="7" spans="1:2">
      <c r="A7" s="1200">
        <v>4213778</v>
      </c>
      <c r="B7" s="1200" t="s">
        <v>585</v>
      </c>
    </row>
    <row r="8" spans="1:2">
      <c r="A8" s="1200">
        <v>4213780</v>
      </c>
      <c r="B8" s="1200" t="s">
        <v>586</v>
      </c>
    </row>
    <row r="9" spans="1:2">
      <c r="A9" s="1200">
        <v>4213779</v>
      </c>
      <c r="B9" s="1200" t="s">
        <v>589</v>
      </c>
    </row>
    <row r="10" spans="1:2">
      <c r="A10" s="1200">
        <v>4213783</v>
      </c>
      <c r="B10" s="1200" t="s">
        <v>588</v>
      </c>
    </row>
    <row r="11" spans="1:2">
      <c r="A11" s="1200">
        <v>4213782</v>
      </c>
      <c r="B11" s="1200"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1410</v>
      </c>
    </row>
    <row r="3" spans="1:2">
      <c r="A3" s="1200">
        <v>4190065</v>
      </c>
      <c r="B3" s="1200" t="s">
        <v>1411</v>
      </c>
    </row>
    <row r="4" spans="1:2">
      <c r="A4" s="1200">
        <v>4190066</v>
      </c>
      <c r="B4" s="1200" t="s">
        <v>1412</v>
      </c>
    </row>
    <row r="5" spans="1:2">
      <c r="A5" s="1200">
        <v>4190067</v>
      </c>
      <c r="B5" s="1200" t="s">
        <v>1413</v>
      </c>
    </row>
    <row r="6" spans="1:2">
      <c r="A6" s="1200">
        <v>4190068</v>
      </c>
      <c r="B6" s="1200" t="s">
        <v>1414</v>
      </c>
    </row>
    <row r="7" spans="1:2">
      <c r="A7" s="1200">
        <v>4190069</v>
      </c>
      <c r="B7" s="1200" t="s">
        <v>1415</v>
      </c>
    </row>
    <row r="8" spans="1:2">
      <c r="A8" s="1200">
        <v>4190070</v>
      </c>
      <c r="B8" s="1200" t="s">
        <v>1416</v>
      </c>
    </row>
    <row r="9" spans="1:2">
      <c r="A9" s="1200">
        <v>4190071</v>
      </c>
      <c r="B9" s="1200" t="s">
        <v>1417</v>
      </c>
    </row>
    <row r="10" spans="1:2">
      <c r="A10" s="1200">
        <v>4190072</v>
      </c>
      <c r="B10" s="1200" t="s">
        <v>1418</v>
      </c>
    </row>
    <row r="11" spans="1:2">
      <c r="A11" s="1200">
        <v>4190073</v>
      </c>
      <c r="B11" s="1200" t="s">
        <v>1419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21" sqref="E21:E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627</v>
      </c>
      <c r="E5" s="1237"/>
      <c r="F5" s="1237"/>
      <c r="G5" s="1237"/>
      <c r="H5" s="1237"/>
      <c r="I5" s="1237"/>
      <c r="J5" s="1238"/>
      <c r="K5" s="408"/>
      <c r="L5" s="169"/>
      <c r="M5" s="169"/>
      <c r="N5" s="169"/>
      <c r="O5" s="169"/>
      <c r="P5" s="169"/>
      <c r="Q5" s="169"/>
      <c r="R5" s="169"/>
      <c r="S5" s="537"/>
      <c r="T5" s="537"/>
      <c r="U5" s="537"/>
      <c r="V5" s="537"/>
      <c r="W5" s="169"/>
    </row>
    <row r="6" spans="1:24" s="438" customFormat="1" ht="3" customHeight="1">
      <c r="A6" s="292"/>
      <c r="B6" s="292"/>
      <c r="D6" s="1268"/>
      <c r="E6" s="1269"/>
      <c r="F6" s="1269"/>
      <c r="G6" s="1269"/>
      <c r="H6" s="1269"/>
      <c r="I6" s="1269"/>
      <c r="J6" s="1270"/>
      <c r="S6" s="614"/>
      <c r="T6" s="614"/>
      <c r="U6" s="614"/>
      <c r="V6" s="614"/>
    </row>
    <row r="7" spans="1:24" s="438" customFormat="1" ht="5.25" hidden="1" customHeight="1">
      <c r="A7" s="292"/>
      <c r="B7" s="292"/>
      <c r="E7" s="1271"/>
      <c r="F7" s="1271"/>
      <c r="G7" s="1260"/>
      <c r="H7" s="1260"/>
      <c r="I7" s="1260"/>
      <c r="J7" s="1260"/>
      <c r="S7" s="614"/>
      <c r="T7" s="614"/>
      <c r="U7" s="614"/>
      <c r="V7" s="614"/>
    </row>
    <row r="8" spans="1:24" s="438" customFormat="1" ht="5.25" hidden="1" customHeight="1">
      <c r="A8" s="292"/>
      <c r="B8" s="292"/>
      <c r="E8" s="1271"/>
      <c r="F8" s="1271"/>
      <c r="G8" s="1260"/>
      <c r="H8" s="1260"/>
      <c r="I8" s="1260"/>
      <c r="J8" s="1260"/>
      <c r="S8" s="614"/>
      <c r="T8" s="614"/>
      <c r="U8" s="614"/>
      <c r="V8" s="614"/>
    </row>
    <row r="9" spans="1:24" s="438" customFormat="1" ht="5.25" hidden="1" customHeight="1">
      <c r="A9" s="292"/>
      <c r="B9" s="292"/>
      <c r="E9" s="1271"/>
      <c r="F9" s="1271"/>
      <c r="G9" s="1260"/>
      <c r="H9" s="1260"/>
      <c r="I9" s="1260"/>
      <c r="J9" s="1260"/>
      <c r="S9" s="614"/>
      <c r="T9" s="614"/>
      <c r="U9" s="614"/>
      <c r="V9" s="614"/>
    </row>
    <row r="10" spans="1:24" s="614" customFormat="1" ht="5.25" hidden="1">
      <c r="A10" s="292"/>
      <c r="B10" s="292"/>
      <c r="E10" s="1272"/>
      <c r="F10" s="1272"/>
      <c r="G10" s="788"/>
      <c r="H10" s="434"/>
      <c r="I10" s="746"/>
      <c r="J10" s="746"/>
    </row>
    <row r="11" spans="1:24" s="152" customFormat="1" ht="18.75" hidden="1" customHeight="1">
      <c r="A11" s="292"/>
      <c r="B11" s="292"/>
      <c r="D11" s="145"/>
      <c r="E11" s="1273" t="s">
        <v>634</v>
      </c>
      <c r="F11" s="1273"/>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3" t="s">
        <v>635</v>
      </c>
      <c r="F12" s="1273"/>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7"/>
      <c r="F13" s="126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1" t="s">
        <v>91</v>
      </c>
      <c r="E17" s="1261" t="s">
        <v>296</v>
      </c>
      <c r="F17" s="1261" t="s">
        <v>79</v>
      </c>
      <c r="G17" s="1261" t="s">
        <v>436</v>
      </c>
      <c r="H17" s="1261" t="s">
        <v>91</v>
      </c>
      <c r="I17" s="1261"/>
      <c r="J17" s="1261" t="s">
        <v>19</v>
      </c>
      <c r="K17" s="1263" t="s">
        <v>462</v>
      </c>
      <c r="L17" s="1263"/>
      <c r="M17" s="1263"/>
      <c r="N17" s="1263"/>
      <c r="O17" s="1263" t="s">
        <v>625</v>
      </c>
      <c r="P17" s="1263"/>
      <c r="Q17" s="1263"/>
      <c r="R17" s="1263"/>
      <c r="S17" s="1263" t="s">
        <v>626</v>
      </c>
      <c r="T17" s="1263"/>
      <c r="U17" s="1263"/>
      <c r="V17" s="126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10" t="s">
        <v>299</v>
      </c>
      <c r="T18" s="1261" t="s">
        <v>91</v>
      </c>
      <c r="U18" s="1261"/>
      <c r="V18" s="510" t="s">
        <v>398</v>
      </c>
      <c r="W18" s="1261"/>
    </row>
    <row r="19" spans="1:24" s="382" customFormat="1" ht="12" customHeight="1">
      <c r="A19" s="381"/>
      <c r="B19" s="381"/>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5" t="s">
        <v>209</v>
      </c>
      <c r="T19" s="1262" t="s">
        <v>210</v>
      </c>
      <c r="U19" s="126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0">
        <v>1</v>
      </c>
      <c r="E21" s="1251" t="s">
        <v>675</v>
      </c>
      <c r="F21" s="1253" t="s">
        <v>1416</v>
      </c>
      <c r="G21" s="1256" t="s">
        <v>84</v>
      </c>
      <c r="H21" s="1250"/>
      <c r="I21" s="1250">
        <v>1</v>
      </c>
      <c r="J21" s="1264" t="s">
        <v>2797</v>
      </c>
      <c r="K21" s="1245" t="s">
        <v>84</v>
      </c>
      <c r="L21" s="1242"/>
      <c r="M21" s="1242" t="s">
        <v>92</v>
      </c>
      <c r="N21" s="1248"/>
      <c r="O21" s="1245" t="s">
        <v>83</v>
      </c>
      <c r="P21" s="1242"/>
      <c r="Q21" s="1242" t="s">
        <v>92</v>
      </c>
      <c r="R21" s="1243" t="s">
        <v>2798</v>
      </c>
      <c r="S21" s="1245" t="s">
        <v>84</v>
      </c>
      <c r="T21" s="1034"/>
      <c r="U21" s="1034" t="s">
        <v>92</v>
      </c>
      <c r="V21" s="1197"/>
      <c r="W21" s="288"/>
    </row>
    <row r="22" spans="1:24" s="1179" customFormat="1" ht="15" customHeight="1">
      <c r="A22" s="711"/>
      <c r="C22" s="710"/>
      <c r="D22" s="1250"/>
      <c r="E22" s="1251"/>
      <c r="F22" s="1254"/>
      <c r="G22" s="1256"/>
      <c r="H22" s="1250"/>
      <c r="I22" s="1250"/>
      <c r="J22" s="1265"/>
      <c r="K22" s="1245"/>
      <c r="L22" s="1242"/>
      <c r="M22" s="1242"/>
      <c r="N22" s="1248"/>
      <c r="O22" s="1245"/>
      <c r="P22" s="1242"/>
      <c r="Q22" s="1242"/>
      <c r="R22" s="1244"/>
      <c r="S22" s="1245"/>
      <c r="T22" s="1036"/>
      <c r="U22" s="707"/>
      <c r="V22" s="708"/>
      <c r="W22" s="709"/>
    </row>
    <row r="23" spans="1:24" s="1179" customFormat="1" ht="17.100000000000001" customHeight="1">
      <c r="A23" s="711"/>
      <c r="C23" s="710"/>
      <c r="D23" s="1247"/>
      <c r="E23" s="1252"/>
      <c r="F23" s="1254"/>
      <c r="G23" s="1246"/>
      <c r="H23" s="1247"/>
      <c r="I23" s="1247"/>
      <c r="J23" s="1265"/>
      <c r="K23" s="1246"/>
      <c r="L23" s="1247"/>
      <c r="M23" s="1247"/>
      <c r="N23" s="1249"/>
      <c r="O23" s="1246"/>
      <c r="P23" s="1188"/>
      <c r="Q23" s="707"/>
      <c r="R23" s="708"/>
      <c r="S23" s="704"/>
      <c r="T23" s="704"/>
      <c r="U23" s="704"/>
      <c r="V23" s="704"/>
      <c r="W23" s="709"/>
    </row>
    <row r="24" spans="1:24" s="1179" customFormat="1" ht="15" customHeight="1">
      <c r="A24" s="711"/>
      <c r="C24" s="710"/>
      <c r="D24" s="1247"/>
      <c r="E24" s="1252"/>
      <c r="F24" s="1254"/>
      <c r="G24" s="1246"/>
      <c r="H24" s="1247"/>
      <c r="I24" s="1247"/>
      <c r="J24" s="1266"/>
      <c r="K24" s="1246"/>
      <c r="L24" s="707"/>
      <c r="M24" s="708"/>
      <c r="N24" s="708"/>
      <c r="O24" s="708"/>
      <c r="P24" s="708"/>
      <c r="Q24" s="708"/>
      <c r="R24" s="708"/>
      <c r="S24" s="704"/>
      <c r="T24" s="704"/>
      <c r="U24" s="704"/>
      <c r="V24" s="704"/>
      <c r="W24" s="709"/>
    </row>
    <row r="25" spans="1:24" s="1179" customFormat="1" ht="15" customHeight="1">
      <c r="A25" s="711"/>
      <c r="C25" s="710"/>
      <c r="D25" s="1247"/>
      <c r="E25" s="1252"/>
      <c r="F25" s="1255"/>
      <c r="G25" s="1246"/>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7" t="s">
        <v>644</v>
      </c>
      <c r="F32" s="1257"/>
      <c r="G32" s="1257"/>
      <c r="H32" s="1257"/>
      <c r="I32" s="1257"/>
      <c r="J32" s="1257"/>
      <c r="K32" s="1257"/>
      <c r="L32" s="1257"/>
      <c r="M32" s="1257"/>
      <c r="N32" s="1257"/>
      <c r="O32" s="1257"/>
      <c r="P32" s="1257"/>
      <c r="Q32" s="1257"/>
      <c r="R32" s="1257"/>
      <c r="S32" s="1257"/>
      <c r="T32" s="1257"/>
      <c r="U32" s="1257"/>
      <c r="V32" s="1257"/>
      <c r="W32" s="1257"/>
    </row>
    <row r="33" spans="5:23" ht="36.950000000000003" customHeight="1">
      <c r="E33" s="1258" t="s">
        <v>646</v>
      </c>
      <c r="F33" s="1259"/>
      <c r="G33" s="1259"/>
      <c r="H33" s="1259"/>
      <c r="I33" s="1259"/>
      <c r="J33" s="1259"/>
      <c r="K33" s="1259"/>
      <c r="L33" s="1259"/>
      <c r="M33" s="1259"/>
      <c r="N33" s="1259"/>
      <c r="O33" s="1259"/>
      <c r="P33" s="1259"/>
      <c r="Q33" s="1259"/>
      <c r="R33" s="1259"/>
      <c r="S33" s="1259"/>
      <c r="T33" s="1259"/>
      <c r="U33" s="1259"/>
      <c r="V33" s="1259"/>
      <c r="W33" s="1259"/>
    </row>
    <row r="34" spans="5:23" ht="17.100000000000001" customHeight="1">
      <c r="E34" s="1258" t="s">
        <v>647</v>
      </c>
      <c r="F34" s="1259"/>
      <c r="G34" s="1259"/>
      <c r="H34" s="1259"/>
      <c r="I34" s="1259"/>
      <c r="J34" s="1259"/>
      <c r="K34" s="1259"/>
      <c r="L34" s="1259"/>
      <c r="M34" s="1259"/>
      <c r="N34" s="1259"/>
      <c r="O34" s="1259"/>
      <c r="P34" s="1259"/>
      <c r="Q34" s="1259"/>
      <c r="R34" s="1259"/>
      <c r="S34" s="1259"/>
      <c r="T34" s="1259"/>
      <c r="U34" s="1259"/>
      <c r="V34" s="1259"/>
      <c r="W34" s="1259"/>
    </row>
    <row r="35" spans="5:23" ht="27" customHeight="1">
      <c r="E35" s="1258" t="s">
        <v>648</v>
      </c>
      <c r="F35" s="1259"/>
      <c r="G35" s="1259"/>
      <c r="H35" s="1259"/>
      <c r="I35" s="1259"/>
      <c r="J35" s="1259"/>
      <c r="K35" s="1259"/>
      <c r="L35" s="1259"/>
      <c r="M35" s="1259"/>
      <c r="N35" s="1259"/>
      <c r="O35" s="1259"/>
      <c r="P35" s="1259"/>
      <c r="Q35" s="1259"/>
      <c r="R35" s="1259"/>
      <c r="S35" s="1259"/>
      <c r="T35" s="1259"/>
      <c r="U35" s="1259"/>
      <c r="V35" s="1259"/>
      <c r="W35" s="1259"/>
    </row>
    <row r="36" spans="5:23" ht="17.100000000000001" customHeight="1">
      <c r="E36" s="1258" t="s">
        <v>649</v>
      </c>
      <c r="F36" s="1259"/>
      <c r="G36" s="1259"/>
      <c r="H36" s="1259"/>
      <c r="I36" s="1259"/>
      <c r="J36" s="1259"/>
      <c r="K36" s="1259"/>
      <c r="L36" s="1259"/>
      <c r="M36" s="1259"/>
      <c r="N36" s="1259"/>
      <c r="O36" s="1259"/>
      <c r="P36" s="1259"/>
      <c r="Q36" s="1259"/>
      <c r="R36" s="1259"/>
      <c r="S36" s="1259"/>
      <c r="T36" s="1259"/>
      <c r="U36" s="1259"/>
      <c r="V36" s="1259"/>
      <c r="W36" s="125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7" t="s">
        <v>645</v>
      </c>
      <c r="F38" s="1257"/>
      <c r="G38" s="1257"/>
      <c r="H38" s="1257"/>
      <c r="I38" s="1257"/>
      <c r="J38" s="1257"/>
      <c r="K38" s="1257"/>
      <c r="L38" s="1257"/>
      <c r="M38" s="1257"/>
      <c r="N38" s="1257"/>
      <c r="O38" s="1257"/>
      <c r="P38" s="1257"/>
      <c r="Q38" s="1257"/>
      <c r="R38" s="1257"/>
      <c r="S38" s="1257"/>
      <c r="T38" s="1257"/>
      <c r="U38" s="1257"/>
      <c r="V38" s="1257"/>
      <c r="W38" s="1257"/>
    </row>
    <row r="39" spans="5:23" ht="17.100000000000001" customHeight="1">
      <c r="E39" s="1258" t="s">
        <v>650</v>
      </c>
      <c r="F39" s="1259"/>
      <c r="G39" s="1259"/>
      <c r="H39" s="1259"/>
      <c r="I39" s="1259"/>
      <c r="J39" s="1259"/>
      <c r="K39" s="1259"/>
      <c r="L39" s="1259"/>
      <c r="M39" s="1259"/>
      <c r="N39" s="1259"/>
      <c r="O39" s="1259"/>
      <c r="P39" s="1259"/>
      <c r="Q39" s="1259"/>
      <c r="R39" s="1259"/>
      <c r="S39" s="1259"/>
      <c r="T39" s="1259"/>
      <c r="U39" s="1259"/>
      <c r="V39" s="1259"/>
      <c r="W39" s="1259"/>
    </row>
    <row r="40" spans="5:23" ht="17.100000000000001" customHeight="1">
      <c r="E40" s="1258" t="s">
        <v>651</v>
      </c>
      <c r="F40" s="1259"/>
      <c r="G40" s="1259"/>
      <c r="H40" s="1259"/>
      <c r="I40" s="1259"/>
      <c r="J40" s="1259"/>
      <c r="K40" s="1259"/>
      <c r="L40" s="1259"/>
      <c r="M40" s="1259"/>
      <c r="N40" s="1259"/>
      <c r="O40" s="1259"/>
      <c r="P40" s="1259"/>
      <c r="Q40" s="1259"/>
      <c r="R40" s="1259"/>
      <c r="S40" s="1259"/>
      <c r="T40" s="1259"/>
      <c r="U40" s="1259"/>
      <c r="V40" s="1259"/>
      <c r="W40" s="1259"/>
    </row>
  </sheetData>
  <sheetProtection algorithmName="SHA-512" hashValue="3ImM6h1e6aNWtHg7tGwbxk1I8KFJ5c1EgJRrIYe//VHqOOeDHHCKkWDVUcoJzEboGMQ3VYBoNwc4WPBvj6TBoQ==" saltValue="DuM2PqjI1uVOYSjooyYGJQ=="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1409</v>
      </c>
      <c r="B1" s="5" t="s">
        <v>1426</v>
      </c>
      <c r="C1" s="5" t="s">
        <v>1427</v>
      </c>
      <c r="D1" s="5" t="s">
        <v>1428</v>
      </c>
      <c r="E1" s="5" t="s">
        <v>1429</v>
      </c>
      <c r="F1" s="5" t="s">
        <v>1430</v>
      </c>
      <c r="G1" s="5" t="s">
        <v>1431</v>
      </c>
      <c r="H1" s="5" t="s">
        <v>1432</v>
      </c>
      <c r="I1" s="5" t="s">
        <v>1433</v>
      </c>
    </row>
    <row r="2" spans="1:10">
      <c r="A2" s="5">
        <v>1</v>
      </c>
      <c r="B2" s="5" t="s">
        <v>1434</v>
      </c>
      <c r="C2" s="5" t="s">
        <v>168</v>
      </c>
      <c r="D2" s="5" t="s">
        <v>1435</v>
      </c>
      <c r="E2" s="5" t="s">
        <v>1436</v>
      </c>
      <c r="F2" s="5" t="s">
        <v>1437</v>
      </c>
      <c r="G2" s="5" t="s">
        <v>1438</v>
      </c>
      <c r="H2" s="5" t="s">
        <v>1439</v>
      </c>
      <c r="J2" s="5" t="s">
        <v>2787</v>
      </c>
    </row>
    <row r="3" spans="1:10">
      <c r="A3" s="5">
        <v>2</v>
      </c>
      <c r="B3" s="5" t="s">
        <v>1434</v>
      </c>
      <c r="C3" s="5" t="s">
        <v>168</v>
      </c>
      <c r="D3" s="5" t="s">
        <v>1440</v>
      </c>
      <c r="E3" s="5" t="s">
        <v>1441</v>
      </c>
      <c r="F3" s="5" t="s">
        <v>1437</v>
      </c>
      <c r="G3" s="5" t="s">
        <v>1442</v>
      </c>
      <c r="H3" s="5" t="s">
        <v>1443</v>
      </c>
      <c r="J3" s="5" t="s">
        <v>2787</v>
      </c>
    </row>
    <row r="4" spans="1:10">
      <c r="A4" s="5">
        <v>3</v>
      </c>
      <c r="B4" s="5" t="s">
        <v>1434</v>
      </c>
      <c r="C4" s="5" t="s">
        <v>168</v>
      </c>
      <c r="D4" s="5" t="s">
        <v>1444</v>
      </c>
      <c r="E4" s="5" t="s">
        <v>1445</v>
      </c>
      <c r="F4" s="5" t="s">
        <v>1446</v>
      </c>
      <c r="G4" s="5" t="s">
        <v>1447</v>
      </c>
      <c r="J4" s="5" t="s">
        <v>2787</v>
      </c>
    </row>
    <row r="5" spans="1:10">
      <c r="A5" s="5">
        <v>4</v>
      </c>
      <c r="B5" s="5" t="s">
        <v>1434</v>
      </c>
      <c r="C5" s="5" t="s">
        <v>168</v>
      </c>
      <c r="D5" s="5" t="s">
        <v>1448</v>
      </c>
      <c r="E5" s="5" t="s">
        <v>1449</v>
      </c>
      <c r="F5" s="5" t="s">
        <v>1450</v>
      </c>
      <c r="G5" s="5" t="s">
        <v>1451</v>
      </c>
      <c r="H5" s="5" t="s">
        <v>1452</v>
      </c>
      <c r="J5" s="5" t="s">
        <v>2787</v>
      </c>
    </row>
    <row r="6" spans="1:10">
      <c r="A6" s="5">
        <v>5</v>
      </c>
      <c r="B6" s="5" t="s">
        <v>1434</v>
      </c>
      <c r="C6" s="5" t="s">
        <v>168</v>
      </c>
      <c r="D6" s="5" t="s">
        <v>2808</v>
      </c>
      <c r="E6" s="5" t="s">
        <v>2809</v>
      </c>
      <c r="F6" s="5" t="s">
        <v>2810</v>
      </c>
      <c r="G6" s="5" t="s">
        <v>1482</v>
      </c>
      <c r="J6" s="5" t="s">
        <v>2787</v>
      </c>
    </row>
    <row r="7" spans="1:10">
      <c r="A7" s="5">
        <v>6</v>
      </c>
      <c r="B7" s="5" t="s">
        <v>1434</v>
      </c>
      <c r="C7" s="5" t="s">
        <v>168</v>
      </c>
      <c r="D7" s="5" t="s">
        <v>1453</v>
      </c>
      <c r="E7" s="5" t="s">
        <v>1454</v>
      </c>
      <c r="F7" s="5" t="s">
        <v>1455</v>
      </c>
      <c r="G7" s="5" t="s">
        <v>1456</v>
      </c>
      <c r="H7" s="5" t="s">
        <v>1457</v>
      </c>
      <c r="J7" s="5" t="s">
        <v>2787</v>
      </c>
    </row>
    <row r="8" spans="1:10">
      <c r="A8" s="5">
        <v>7</v>
      </c>
      <c r="B8" s="5" t="s">
        <v>1434</v>
      </c>
      <c r="C8" s="5" t="s">
        <v>168</v>
      </c>
      <c r="D8" s="5" t="s">
        <v>1458</v>
      </c>
      <c r="E8" s="5" t="s">
        <v>1459</v>
      </c>
      <c r="F8" s="5" t="s">
        <v>1460</v>
      </c>
      <c r="G8" s="5" t="s">
        <v>1461</v>
      </c>
      <c r="J8" s="5" t="s">
        <v>2787</v>
      </c>
    </row>
    <row r="9" spans="1:10">
      <c r="A9" s="5">
        <v>8</v>
      </c>
      <c r="B9" s="5" t="s">
        <v>1434</v>
      </c>
      <c r="C9" s="5" t="s">
        <v>168</v>
      </c>
      <c r="D9" s="5" t="s">
        <v>1462</v>
      </c>
      <c r="E9" s="5" t="s">
        <v>1463</v>
      </c>
      <c r="F9" s="5" t="s">
        <v>1464</v>
      </c>
      <c r="G9" s="5" t="s">
        <v>1465</v>
      </c>
      <c r="J9" s="5" t="s">
        <v>2787</v>
      </c>
    </row>
    <row r="10" spans="1:10">
      <c r="A10" s="5">
        <v>9</v>
      </c>
      <c r="B10" s="5" t="s">
        <v>1434</v>
      </c>
      <c r="C10" s="5" t="s">
        <v>168</v>
      </c>
      <c r="D10" s="5" t="s">
        <v>1466</v>
      </c>
      <c r="E10" s="5" t="s">
        <v>1467</v>
      </c>
      <c r="F10" s="5" t="s">
        <v>1468</v>
      </c>
      <c r="G10" s="5" t="s">
        <v>1469</v>
      </c>
      <c r="H10" s="5" t="s">
        <v>1470</v>
      </c>
      <c r="J10" s="5" t="s">
        <v>2787</v>
      </c>
    </row>
    <row r="11" spans="1:10">
      <c r="A11" s="5">
        <v>10</v>
      </c>
      <c r="B11" s="5" t="s">
        <v>1434</v>
      </c>
      <c r="C11" s="5" t="s">
        <v>168</v>
      </c>
      <c r="D11" s="5" t="s">
        <v>1471</v>
      </c>
      <c r="E11" s="5" t="s">
        <v>1472</v>
      </c>
      <c r="F11" s="5" t="s">
        <v>1473</v>
      </c>
      <c r="G11" s="5" t="s">
        <v>1442</v>
      </c>
      <c r="H11" s="5" t="s">
        <v>1474</v>
      </c>
      <c r="J11" s="5" t="s">
        <v>2787</v>
      </c>
    </row>
    <row r="12" spans="1:10">
      <c r="A12" s="5">
        <v>11</v>
      </c>
      <c r="B12" s="5" t="s">
        <v>1434</v>
      </c>
      <c r="C12" s="5" t="s">
        <v>168</v>
      </c>
      <c r="D12" s="5" t="s">
        <v>1475</v>
      </c>
      <c r="E12" s="5" t="s">
        <v>1476</v>
      </c>
      <c r="F12" s="5" t="s">
        <v>1477</v>
      </c>
      <c r="G12" s="5" t="s">
        <v>1478</v>
      </c>
      <c r="J12" s="5" t="s">
        <v>2787</v>
      </c>
    </row>
    <row r="13" spans="1:10">
      <c r="A13" s="5">
        <v>12</v>
      </c>
      <c r="B13" s="5" t="s">
        <v>1434</v>
      </c>
      <c r="C13" s="5" t="s">
        <v>168</v>
      </c>
      <c r="D13" s="5" t="s">
        <v>1479</v>
      </c>
      <c r="E13" s="5" t="s">
        <v>1480</v>
      </c>
      <c r="F13" s="5" t="s">
        <v>1481</v>
      </c>
      <c r="G13" s="5" t="s">
        <v>1482</v>
      </c>
      <c r="J13" s="5" t="s">
        <v>2787</v>
      </c>
    </row>
    <row r="14" spans="1:10">
      <c r="A14" s="5">
        <v>13</v>
      </c>
      <c r="B14" s="5" t="s">
        <v>1434</v>
      </c>
      <c r="C14" s="5" t="s">
        <v>168</v>
      </c>
      <c r="D14" s="5" t="s">
        <v>1483</v>
      </c>
      <c r="E14" s="5" t="s">
        <v>1484</v>
      </c>
      <c r="F14" s="5" t="s">
        <v>1485</v>
      </c>
      <c r="G14" s="5" t="s">
        <v>1486</v>
      </c>
      <c r="J14" s="5" t="s">
        <v>2787</v>
      </c>
    </row>
    <row r="15" spans="1:10">
      <c r="A15" s="5">
        <v>14</v>
      </c>
      <c r="B15" s="5" t="s">
        <v>1434</v>
      </c>
      <c r="C15" s="5" t="s">
        <v>168</v>
      </c>
      <c r="D15" s="5" t="s">
        <v>2811</v>
      </c>
      <c r="E15" s="5" t="s">
        <v>2812</v>
      </c>
      <c r="F15" s="5" t="s">
        <v>2813</v>
      </c>
      <c r="G15" s="5" t="s">
        <v>2814</v>
      </c>
      <c r="H15" s="5" t="s">
        <v>2815</v>
      </c>
      <c r="J15" s="5" t="s">
        <v>2787</v>
      </c>
    </row>
    <row r="16" spans="1:10">
      <c r="A16" s="5">
        <v>15</v>
      </c>
      <c r="B16" s="5" t="s">
        <v>1434</v>
      </c>
      <c r="C16" s="5" t="s">
        <v>168</v>
      </c>
      <c r="D16" s="5" t="s">
        <v>1487</v>
      </c>
      <c r="E16" s="5" t="s">
        <v>1488</v>
      </c>
      <c r="F16" s="5" t="s">
        <v>1489</v>
      </c>
      <c r="G16" s="5" t="s">
        <v>1490</v>
      </c>
      <c r="H16" s="5" t="s">
        <v>1491</v>
      </c>
      <c r="J16" s="5" t="s">
        <v>2787</v>
      </c>
    </row>
    <row r="17" spans="1:10">
      <c r="A17" s="5">
        <v>16</v>
      </c>
      <c r="B17" s="5" t="s">
        <v>1434</v>
      </c>
      <c r="C17" s="5" t="s">
        <v>168</v>
      </c>
      <c r="D17" s="5" t="s">
        <v>1492</v>
      </c>
      <c r="E17" s="5" t="s">
        <v>1493</v>
      </c>
      <c r="F17" s="5" t="s">
        <v>1494</v>
      </c>
      <c r="G17" s="5" t="s">
        <v>1495</v>
      </c>
      <c r="H17" s="5" t="s">
        <v>1496</v>
      </c>
      <c r="J17" s="5" t="s">
        <v>2787</v>
      </c>
    </row>
    <row r="18" spans="1:10">
      <c r="A18" s="5">
        <v>17</v>
      </c>
      <c r="B18" s="5" t="s">
        <v>1434</v>
      </c>
      <c r="C18" s="5" t="s">
        <v>168</v>
      </c>
      <c r="D18" s="5" t="s">
        <v>1534</v>
      </c>
      <c r="E18" s="5" t="s">
        <v>2816</v>
      </c>
      <c r="F18" s="5" t="s">
        <v>1535</v>
      </c>
      <c r="G18" s="5" t="s">
        <v>1495</v>
      </c>
      <c r="H18" s="5" t="s">
        <v>1536</v>
      </c>
      <c r="J18" s="5" t="s">
        <v>2787</v>
      </c>
    </row>
    <row r="19" spans="1:10">
      <c r="A19" s="5">
        <v>18</v>
      </c>
      <c r="B19" s="5" t="s">
        <v>1434</v>
      </c>
      <c r="C19" s="5" t="s">
        <v>168</v>
      </c>
      <c r="D19" s="5" t="s">
        <v>1497</v>
      </c>
      <c r="E19" s="5" t="s">
        <v>1498</v>
      </c>
      <c r="F19" s="5" t="s">
        <v>1499</v>
      </c>
      <c r="G19" s="5" t="s">
        <v>1456</v>
      </c>
      <c r="H19" s="5" t="s">
        <v>1500</v>
      </c>
      <c r="J19" s="5" t="s">
        <v>2787</v>
      </c>
    </row>
    <row r="20" spans="1:10">
      <c r="A20" s="5">
        <v>19</v>
      </c>
      <c r="B20" s="5" t="s">
        <v>1434</v>
      </c>
      <c r="C20" s="5" t="s">
        <v>168</v>
      </c>
      <c r="D20" s="5" t="s">
        <v>1501</v>
      </c>
      <c r="E20" s="5" t="s">
        <v>1502</v>
      </c>
      <c r="F20" s="5" t="s">
        <v>1503</v>
      </c>
      <c r="G20" s="5" t="s">
        <v>1447</v>
      </c>
      <c r="H20" s="5" t="s">
        <v>1504</v>
      </c>
      <c r="J20" s="5" t="s">
        <v>2787</v>
      </c>
    </row>
    <row r="21" spans="1:10">
      <c r="A21" s="5">
        <v>20</v>
      </c>
      <c r="B21" s="5" t="s">
        <v>1434</v>
      </c>
      <c r="C21" s="5" t="s">
        <v>168</v>
      </c>
      <c r="D21" s="5" t="s">
        <v>1505</v>
      </c>
      <c r="E21" s="5" t="s">
        <v>1506</v>
      </c>
      <c r="F21" s="5" t="s">
        <v>1507</v>
      </c>
      <c r="G21" s="5" t="s">
        <v>1508</v>
      </c>
      <c r="J21" s="5" t="s">
        <v>2787</v>
      </c>
    </row>
    <row r="22" spans="1:10">
      <c r="A22" s="5">
        <v>21</v>
      </c>
      <c r="B22" s="5" t="s">
        <v>1434</v>
      </c>
      <c r="C22" s="5" t="s">
        <v>168</v>
      </c>
      <c r="D22" s="5" t="s">
        <v>1509</v>
      </c>
      <c r="E22" s="5" t="s">
        <v>1510</v>
      </c>
      <c r="F22" s="5" t="s">
        <v>1507</v>
      </c>
      <c r="G22" s="5" t="s">
        <v>1511</v>
      </c>
      <c r="J22" s="5" t="s">
        <v>2787</v>
      </c>
    </row>
    <row r="23" spans="1:10">
      <c r="A23" s="5">
        <v>22</v>
      </c>
      <c r="B23" s="5" t="s">
        <v>1434</v>
      </c>
      <c r="C23" s="5" t="s">
        <v>168</v>
      </c>
      <c r="D23" s="5" t="s">
        <v>1512</v>
      </c>
      <c r="E23" s="5" t="s">
        <v>1513</v>
      </c>
      <c r="F23" s="5" t="s">
        <v>1514</v>
      </c>
      <c r="G23" s="5" t="s">
        <v>1515</v>
      </c>
      <c r="H23" s="5" t="s">
        <v>1516</v>
      </c>
      <c r="J23" s="5" t="s">
        <v>2787</v>
      </c>
    </row>
    <row r="24" spans="1:10">
      <c r="A24" s="5">
        <v>23</v>
      </c>
      <c r="B24" s="5" t="s">
        <v>1434</v>
      </c>
      <c r="C24" s="5" t="s">
        <v>168</v>
      </c>
      <c r="D24" s="5" t="s">
        <v>1517</v>
      </c>
      <c r="E24" s="5" t="s">
        <v>1518</v>
      </c>
      <c r="F24" s="5" t="s">
        <v>1519</v>
      </c>
      <c r="G24" s="5" t="s">
        <v>1461</v>
      </c>
      <c r="H24" s="5" t="s">
        <v>1520</v>
      </c>
      <c r="J24" s="5" t="s">
        <v>2787</v>
      </c>
    </row>
    <row r="25" spans="1:10">
      <c r="A25" s="5">
        <v>24</v>
      </c>
      <c r="B25" s="5" t="s">
        <v>1434</v>
      </c>
      <c r="C25" s="5" t="s">
        <v>168</v>
      </c>
      <c r="D25" s="5" t="s">
        <v>1521</v>
      </c>
      <c r="E25" s="5" t="s">
        <v>1522</v>
      </c>
      <c r="F25" s="5" t="s">
        <v>1523</v>
      </c>
      <c r="G25" s="5" t="s">
        <v>1524</v>
      </c>
      <c r="J25" s="5" t="s">
        <v>2787</v>
      </c>
    </row>
    <row r="26" spans="1:10">
      <c r="A26" s="5">
        <v>25</v>
      </c>
      <c r="B26" s="5" t="s">
        <v>1434</v>
      </c>
      <c r="C26" s="5" t="s">
        <v>168</v>
      </c>
      <c r="D26" s="5" t="s">
        <v>1525</v>
      </c>
      <c r="E26" s="5" t="s">
        <v>1526</v>
      </c>
      <c r="F26" s="5" t="s">
        <v>1527</v>
      </c>
      <c r="G26" s="5" t="s">
        <v>1528</v>
      </c>
      <c r="H26" s="5" t="s">
        <v>1529</v>
      </c>
      <c r="J26" s="5" t="s">
        <v>2787</v>
      </c>
    </row>
    <row r="27" spans="1:10">
      <c r="A27" s="5">
        <v>26</v>
      </c>
      <c r="B27" s="5" t="s">
        <v>1434</v>
      </c>
      <c r="C27" s="5" t="s">
        <v>168</v>
      </c>
      <c r="D27" s="5" t="s">
        <v>1530</v>
      </c>
      <c r="E27" s="5" t="s">
        <v>1531</v>
      </c>
      <c r="F27" s="5" t="s">
        <v>1532</v>
      </c>
      <c r="G27" s="5" t="s">
        <v>1533</v>
      </c>
      <c r="J27" s="5" t="s">
        <v>2787</v>
      </c>
    </row>
    <row r="28" spans="1:10">
      <c r="A28" s="5">
        <v>27</v>
      </c>
      <c r="B28" s="5" t="s">
        <v>1434</v>
      </c>
      <c r="C28" s="5" t="s">
        <v>168</v>
      </c>
      <c r="D28" s="5" t="s">
        <v>1537</v>
      </c>
      <c r="E28" s="5" t="s">
        <v>1538</v>
      </c>
      <c r="F28" s="5" t="s">
        <v>1539</v>
      </c>
      <c r="G28" s="5" t="s">
        <v>1482</v>
      </c>
      <c r="H28" s="5" t="s">
        <v>1540</v>
      </c>
      <c r="J28" s="5" t="s">
        <v>2787</v>
      </c>
    </row>
    <row r="29" spans="1:10">
      <c r="A29" s="5">
        <v>28</v>
      </c>
      <c r="B29" s="5" t="s">
        <v>1434</v>
      </c>
      <c r="C29" s="5" t="s">
        <v>168</v>
      </c>
      <c r="D29" s="5" t="s">
        <v>1541</v>
      </c>
      <c r="E29" s="5" t="s">
        <v>1542</v>
      </c>
      <c r="F29" s="5" t="s">
        <v>1543</v>
      </c>
      <c r="G29" s="5" t="s">
        <v>1544</v>
      </c>
      <c r="H29" s="5" t="s">
        <v>1545</v>
      </c>
      <c r="I29" s="5" t="s">
        <v>2817</v>
      </c>
      <c r="J29" s="5" t="s">
        <v>2787</v>
      </c>
    </row>
    <row r="30" spans="1:10">
      <c r="A30" s="5">
        <v>29</v>
      </c>
      <c r="B30" s="5" t="s">
        <v>1434</v>
      </c>
      <c r="C30" s="5" t="s">
        <v>168</v>
      </c>
      <c r="D30" s="5" t="s">
        <v>1546</v>
      </c>
      <c r="E30" s="5" t="s">
        <v>1547</v>
      </c>
      <c r="F30" s="5" t="s">
        <v>1548</v>
      </c>
      <c r="G30" s="5" t="s">
        <v>1549</v>
      </c>
      <c r="H30" s="5" t="s">
        <v>1550</v>
      </c>
      <c r="J30" s="5" t="s">
        <v>2787</v>
      </c>
    </row>
    <row r="31" spans="1:10">
      <c r="A31" s="5">
        <v>30</v>
      </c>
      <c r="B31" s="5" t="s">
        <v>1434</v>
      </c>
      <c r="C31" s="5" t="s">
        <v>168</v>
      </c>
      <c r="D31" s="5" t="s">
        <v>1551</v>
      </c>
      <c r="E31" s="5" t="s">
        <v>1552</v>
      </c>
      <c r="F31" s="5" t="s">
        <v>1485</v>
      </c>
      <c r="G31" s="5" t="s">
        <v>1495</v>
      </c>
      <c r="J31" s="5" t="s">
        <v>2787</v>
      </c>
    </row>
    <row r="32" spans="1:10">
      <c r="A32" s="5">
        <v>31</v>
      </c>
      <c r="B32" s="5" t="s">
        <v>1434</v>
      </c>
      <c r="C32" s="5" t="s">
        <v>168</v>
      </c>
      <c r="D32" s="5" t="s">
        <v>1553</v>
      </c>
      <c r="E32" s="5" t="s">
        <v>1554</v>
      </c>
      <c r="F32" s="5" t="s">
        <v>1555</v>
      </c>
      <c r="G32" s="5" t="s">
        <v>1451</v>
      </c>
      <c r="H32" s="5" t="s">
        <v>1556</v>
      </c>
      <c r="J32" s="5" t="s">
        <v>2787</v>
      </c>
    </row>
    <row r="33" spans="1:10">
      <c r="A33" s="5">
        <v>32</v>
      </c>
      <c r="B33" s="5" t="s">
        <v>1434</v>
      </c>
      <c r="C33" s="5" t="s">
        <v>168</v>
      </c>
      <c r="D33" s="5" t="s">
        <v>1557</v>
      </c>
      <c r="E33" s="5" t="s">
        <v>1558</v>
      </c>
      <c r="F33" s="5" t="s">
        <v>1559</v>
      </c>
      <c r="G33" s="5" t="s">
        <v>1560</v>
      </c>
      <c r="H33" s="5" t="s">
        <v>1561</v>
      </c>
      <c r="J33" s="5" t="s">
        <v>2787</v>
      </c>
    </row>
    <row r="34" spans="1:10">
      <c r="A34" s="5">
        <v>33</v>
      </c>
      <c r="B34" s="5" t="s">
        <v>1434</v>
      </c>
      <c r="C34" s="5" t="s">
        <v>168</v>
      </c>
      <c r="D34" s="5" t="s">
        <v>1562</v>
      </c>
      <c r="E34" s="5" t="s">
        <v>1563</v>
      </c>
      <c r="F34" s="5" t="s">
        <v>1564</v>
      </c>
      <c r="G34" s="5" t="s">
        <v>1565</v>
      </c>
      <c r="H34" s="5" t="s">
        <v>1566</v>
      </c>
      <c r="J34" s="5" t="s">
        <v>2787</v>
      </c>
    </row>
    <row r="35" spans="1:10">
      <c r="A35" s="5">
        <v>34</v>
      </c>
      <c r="B35" s="5" t="s">
        <v>1434</v>
      </c>
      <c r="C35" s="5" t="s">
        <v>168</v>
      </c>
      <c r="D35" s="5" t="s">
        <v>1567</v>
      </c>
      <c r="E35" s="5" t="s">
        <v>1568</v>
      </c>
      <c r="F35" s="5" t="s">
        <v>1569</v>
      </c>
      <c r="G35" s="5" t="s">
        <v>1570</v>
      </c>
      <c r="H35" s="5" t="s">
        <v>1571</v>
      </c>
      <c r="J35" s="5" t="s">
        <v>2787</v>
      </c>
    </row>
    <row r="36" spans="1:10">
      <c r="A36" s="5">
        <v>35</v>
      </c>
      <c r="B36" s="5" t="s">
        <v>1434</v>
      </c>
      <c r="C36" s="5" t="s">
        <v>168</v>
      </c>
      <c r="D36" s="5" t="s">
        <v>1572</v>
      </c>
      <c r="E36" s="5" t="s">
        <v>1573</v>
      </c>
      <c r="F36" s="5" t="s">
        <v>1574</v>
      </c>
      <c r="G36" s="5" t="s">
        <v>1560</v>
      </c>
      <c r="J36" s="5" t="s">
        <v>2787</v>
      </c>
    </row>
    <row r="37" spans="1:10">
      <c r="A37" s="5">
        <v>36</v>
      </c>
      <c r="B37" s="5" t="s">
        <v>1434</v>
      </c>
      <c r="C37" s="5" t="s">
        <v>168</v>
      </c>
      <c r="D37" s="5" t="s">
        <v>1575</v>
      </c>
      <c r="E37" s="5" t="s">
        <v>1576</v>
      </c>
      <c r="F37" s="5" t="s">
        <v>1577</v>
      </c>
      <c r="G37" s="5" t="s">
        <v>1544</v>
      </c>
      <c r="H37" s="5" t="s">
        <v>1578</v>
      </c>
      <c r="J37" s="5" t="s">
        <v>2787</v>
      </c>
    </row>
    <row r="38" spans="1:10">
      <c r="A38" s="5">
        <v>37</v>
      </c>
      <c r="B38" s="5" t="s">
        <v>1434</v>
      </c>
      <c r="C38" s="5" t="s">
        <v>168</v>
      </c>
      <c r="D38" s="5" t="s">
        <v>1579</v>
      </c>
      <c r="E38" s="5" t="s">
        <v>1580</v>
      </c>
      <c r="F38" s="5" t="s">
        <v>1581</v>
      </c>
      <c r="G38" s="5" t="s">
        <v>1582</v>
      </c>
      <c r="H38" s="5" t="s">
        <v>1583</v>
      </c>
      <c r="J38" s="5" t="s">
        <v>2787</v>
      </c>
    </row>
    <row r="39" spans="1:10">
      <c r="A39" s="5">
        <v>38</v>
      </c>
      <c r="B39" s="5" t="s">
        <v>1434</v>
      </c>
      <c r="C39" s="5" t="s">
        <v>168</v>
      </c>
      <c r="D39" s="5" t="s">
        <v>1584</v>
      </c>
      <c r="E39" s="5" t="s">
        <v>1585</v>
      </c>
      <c r="F39" s="5" t="s">
        <v>1586</v>
      </c>
      <c r="G39" s="5" t="s">
        <v>1587</v>
      </c>
      <c r="J39" s="5" t="s">
        <v>2787</v>
      </c>
    </row>
    <row r="40" spans="1:10">
      <c r="A40" s="5">
        <v>39</v>
      </c>
      <c r="B40" s="5" t="s">
        <v>1434</v>
      </c>
      <c r="C40" s="5" t="s">
        <v>168</v>
      </c>
      <c r="D40" s="5" t="s">
        <v>1588</v>
      </c>
      <c r="E40" s="5" t="s">
        <v>1589</v>
      </c>
      <c r="F40" s="5" t="s">
        <v>1590</v>
      </c>
      <c r="G40" s="5" t="s">
        <v>1591</v>
      </c>
      <c r="H40" s="5" t="s">
        <v>1592</v>
      </c>
      <c r="J40" s="5" t="s">
        <v>2787</v>
      </c>
    </row>
    <row r="41" spans="1:10">
      <c r="A41" s="5">
        <v>40</v>
      </c>
      <c r="B41" s="5" t="s">
        <v>1434</v>
      </c>
      <c r="C41" s="5" t="s">
        <v>168</v>
      </c>
      <c r="D41" s="5" t="s">
        <v>1593</v>
      </c>
      <c r="E41" s="5" t="s">
        <v>1594</v>
      </c>
      <c r="F41" s="5" t="s">
        <v>1595</v>
      </c>
      <c r="G41" s="5" t="s">
        <v>1596</v>
      </c>
      <c r="H41" s="5" t="s">
        <v>1592</v>
      </c>
      <c r="J41" s="5" t="s">
        <v>2787</v>
      </c>
    </row>
    <row r="42" spans="1:10">
      <c r="A42" s="5">
        <v>41</v>
      </c>
      <c r="B42" s="5" t="s">
        <v>1434</v>
      </c>
      <c r="C42" s="5" t="s">
        <v>168</v>
      </c>
      <c r="D42" s="5" t="s">
        <v>1597</v>
      </c>
      <c r="E42" s="5" t="s">
        <v>1598</v>
      </c>
      <c r="F42" s="5" t="s">
        <v>1599</v>
      </c>
      <c r="G42" s="5" t="s">
        <v>1600</v>
      </c>
      <c r="H42" s="5" t="s">
        <v>1601</v>
      </c>
      <c r="J42" s="5" t="s">
        <v>2787</v>
      </c>
    </row>
    <row r="43" spans="1:10">
      <c r="A43" s="5">
        <v>42</v>
      </c>
      <c r="B43" s="5" t="s">
        <v>1434</v>
      </c>
      <c r="C43" s="5" t="s">
        <v>168</v>
      </c>
      <c r="D43" s="5" t="s">
        <v>1602</v>
      </c>
      <c r="E43" s="5" t="s">
        <v>1603</v>
      </c>
      <c r="F43" s="5" t="s">
        <v>1604</v>
      </c>
      <c r="G43" s="5" t="s">
        <v>1605</v>
      </c>
      <c r="H43" s="5" t="s">
        <v>1606</v>
      </c>
      <c r="J43" s="5" t="s">
        <v>2787</v>
      </c>
    </row>
    <row r="44" spans="1:10">
      <c r="A44" s="5">
        <v>43</v>
      </c>
      <c r="B44" s="5" t="s">
        <v>1434</v>
      </c>
      <c r="C44" s="5" t="s">
        <v>168</v>
      </c>
      <c r="D44" s="5" t="s">
        <v>1608</v>
      </c>
      <c r="E44" s="5" t="s">
        <v>1609</v>
      </c>
      <c r="F44" s="5" t="s">
        <v>1610</v>
      </c>
      <c r="G44" s="5" t="s">
        <v>1611</v>
      </c>
      <c r="H44" s="5" t="s">
        <v>1612</v>
      </c>
      <c r="J44" s="5" t="s">
        <v>2787</v>
      </c>
    </row>
    <row r="45" spans="1:10">
      <c r="A45" s="5">
        <v>44</v>
      </c>
      <c r="B45" s="5" t="s">
        <v>1434</v>
      </c>
      <c r="C45" s="5" t="s">
        <v>168</v>
      </c>
      <c r="D45" s="5" t="s">
        <v>1613</v>
      </c>
      <c r="E45" s="5" t="s">
        <v>1614</v>
      </c>
      <c r="F45" s="5" t="s">
        <v>1615</v>
      </c>
      <c r="G45" s="5" t="s">
        <v>1616</v>
      </c>
      <c r="H45" s="5" t="s">
        <v>1617</v>
      </c>
      <c r="J45" s="5" t="s">
        <v>2787</v>
      </c>
    </row>
    <row r="46" spans="1:10">
      <c r="A46" s="5">
        <v>45</v>
      </c>
      <c r="B46" s="5" t="s">
        <v>1434</v>
      </c>
      <c r="C46" s="5" t="s">
        <v>168</v>
      </c>
      <c r="D46" s="5" t="s">
        <v>1618</v>
      </c>
      <c r="E46" s="5" t="s">
        <v>1619</v>
      </c>
      <c r="F46" s="5" t="s">
        <v>1620</v>
      </c>
      <c r="G46" s="5" t="s">
        <v>1495</v>
      </c>
      <c r="H46" s="5" t="s">
        <v>1621</v>
      </c>
      <c r="J46" s="5" t="s">
        <v>2787</v>
      </c>
    </row>
    <row r="47" spans="1:10">
      <c r="A47" s="5">
        <v>46</v>
      </c>
      <c r="B47" s="5" t="s">
        <v>1434</v>
      </c>
      <c r="C47" s="5" t="s">
        <v>168</v>
      </c>
      <c r="D47" s="5" t="s">
        <v>1622</v>
      </c>
      <c r="E47" s="5" t="s">
        <v>1623</v>
      </c>
      <c r="F47" s="5" t="s">
        <v>1624</v>
      </c>
      <c r="G47" s="5" t="s">
        <v>1625</v>
      </c>
      <c r="H47" s="5" t="s">
        <v>1626</v>
      </c>
      <c r="J47" s="5" t="s">
        <v>2787</v>
      </c>
    </row>
    <row r="48" spans="1:10">
      <c r="A48" s="5">
        <v>47</v>
      </c>
      <c r="B48" s="5" t="s">
        <v>1434</v>
      </c>
      <c r="C48" s="5" t="s">
        <v>168</v>
      </c>
      <c r="D48" s="5" t="s">
        <v>1627</v>
      </c>
      <c r="E48" s="5" t="s">
        <v>1628</v>
      </c>
      <c r="F48" s="5" t="s">
        <v>1629</v>
      </c>
      <c r="G48" s="5" t="s">
        <v>1630</v>
      </c>
      <c r="H48" s="5" t="s">
        <v>1631</v>
      </c>
      <c r="J48" s="5" t="s">
        <v>2787</v>
      </c>
    </row>
    <row r="49" spans="1:10">
      <c r="A49" s="5">
        <v>48</v>
      </c>
      <c r="B49" s="5" t="s">
        <v>1434</v>
      </c>
      <c r="C49" s="5" t="s">
        <v>168</v>
      </c>
      <c r="D49" s="5" t="s">
        <v>1632</v>
      </c>
      <c r="E49" s="5" t="s">
        <v>1633</v>
      </c>
      <c r="F49" s="5" t="s">
        <v>1634</v>
      </c>
      <c r="G49" s="5" t="s">
        <v>1486</v>
      </c>
      <c r="J49" s="5" t="s">
        <v>2787</v>
      </c>
    </row>
    <row r="50" spans="1:10">
      <c r="A50" s="5">
        <v>49</v>
      </c>
      <c r="B50" s="5" t="s">
        <v>1434</v>
      </c>
      <c r="C50" s="5" t="s">
        <v>168</v>
      </c>
      <c r="D50" s="5" t="s">
        <v>1635</v>
      </c>
      <c r="E50" s="5" t="s">
        <v>1636</v>
      </c>
      <c r="F50" s="5" t="s">
        <v>1637</v>
      </c>
      <c r="G50" s="5" t="s">
        <v>1482</v>
      </c>
      <c r="H50" s="5" t="s">
        <v>1638</v>
      </c>
      <c r="J50" s="5" t="s">
        <v>2787</v>
      </c>
    </row>
    <row r="51" spans="1:10">
      <c r="A51" s="5">
        <v>50</v>
      </c>
      <c r="B51" s="5" t="s">
        <v>1434</v>
      </c>
      <c r="C51" s="5" t="s">
        <v>168</v>
      </c>
      <c r="D51" s="5" t="s">
        <v>1639</v>
      </c>
      <c r="E51" s="5" t="s">
        <v>1640</v>
      </c>
      <c r="F51" s="5" t="s">
        <v>1641</v>
      </c>
      <c r="G51" s="5" t="s">
        <v>1642</v>
      </c>
      <c r="H51" s="5" t="s">
        <v>1643</v>
      </c>
      <c r="J51" s="5" t="s">
        <v>2787</v>
      </c>
    </row>
    <row r="52" spans="1:10">
      <c r="A52" s="5">
        <v>51</v>
      </c>
      <c r="B52" s="5" t="s">
        <v>1434</v>
      </c>
      <c r="C52" s="5" t="s">
        <v>168</v>
      </c>
      <c r="D52" s="5" t="s">
        <v>1644</v>
      </c>
      <c r="E52" s="5" t="s">
        <v>1645</v>
      </c>
      <c r="F52" s="5" t="s">
        <v>1646</v>
      </c>
      <c r="G52" s="5" t="s">
        <v>1647</v>
      </c>
      <c r="H52" s="5" t="s">
        <v>1648</v>
      </c>
      <c r="J52" s="5" t="s">
        <v>2787</v>
      </c>
    </row>
    <row r="53" spans="1:10">
      <c r="A53" s="5">
        <v>52</v>
      </c>
      <c r="B53" s="5" t="s">
        <v>1434</v>
      </c>
      <c r="C53" s="5" t="s">
        <v>168</v>
      </c>
      <c r="D53" s="5" t="s">
        <v>1649</v>
      </c>
      <c r="E53" s="5" t="s">
        <v>1650</v>
      </c>
      <c r="F53" s="5" t="s">
        <v>1651</v>
      </c>
      <c r="G53" s="5" t="s">
        <v>1652</v>
      </c>
      <c r="H53" s="5" t="s">
        <v>1653</v>
      </c>
      <c r="J53" s="5" t="s">
        <v>2787</v>
      </c>
    </row>
    <row r="54" spans="1:10">
      <c r="A54" s="5">
        <v>53</v>
      </c>
      <c r="B54" s="5" t="s">
        <v>1434</v>
      </c>
      <c r="C54" s="5" t="s">
        <v>168</v>
      </c>
      <c r="D54" s="5" t="s">
        <v>2818</v>
      </c>
      <c r="E54" s="5" t="s">
        <v>2819</v>
      </c>
      <c r="F54" s="5" t="s">
        <v>2820</v>
      </c>
      <c r="G54" s="5" t="s">
        <v>1657</v>
      </c>
      <c r="J54" s="5" t="s">
        <v>2787</v>
      </c>
    </row>
    <row r="55" spans="1:10">
      <c r="A55" s="5">
        <v>54</v>
      </c>
      <c r="B55" s="5" t="s">
        <v>1434</v>
      </c>
      <c r="C55" s="5" t="s">
        <v>168</v>
      </c>
      <c r="D55" s="5" t="s">
        <v>1654</v>
      </c>
      <c r="E55" s="5" t="s">
        <v>1655</v>
      </c>
      <c r="F55" s="5" t="s">
        <v>1656</v>
      </c>
      <c r="G55" s="5" t="s">
        <v>1657</v>
      </c>
      <c r="J55" s="5" t="s">
        <v>2787</v>
      </c>
    </row>
    <row r="56" spans="1:10">
      <c r="A56" s="5">
        <v>55</v>
      </c>
      <c r="B56" s="5" t="s">
        <v>1434</v>
      </c>
      <c r="C56" s="5" t="s">
        <v>168</v>
      </c>
      <c r="D56" s="5" t="s">
        <v>2821</v>
      </c>
      <c r="E56" s="5" t="s">
        <v>2822</v>
      </c>
      <c r="F56" s="5" t="s">
        <v>2823</v>
      </c>
      <c r="G56" s="5" t="s">
        <v>1544</v>
      </c>
      <c r="J56" s="5" t="s">
        <v>2787</v>
      </c>
    </row>
    <row r="57" spans="1:10">
      <c r="A57" s="5">
        <v>56</v>
      </c>
      <c r="B57" s="5" t="s">
        <v>1434</v>
      </c>
      <c r="C57" s="5" t="s">
        <v>168</v>
      </c>
      <c r="E57" s="5" t="s">
        <v>2824</v>
      </c>
      <c r="F57" s="5" t="s">
        <v>2825</v>
      </c>
      <c r="G57" s="5" t="s">
        <v>1447</v>
      </c>
      <c r="J57" s="5" t="s">
        <v>2787</v>
      </c>
    </row>
    <row r="58" spans="1:10">
      <c r="A58" s="5">
        <v>57</v>
      </c>
      <c r="B58" s="5" t="s">
        <v>1434</v>
      </c>
      <c r="C58" s="5" t="s">
        <v>168</v>
      </c>
      <c r="D58" s="5" t="s">
        <v>1658</v>
      </c>
      <c r="E58" s="5" t="s">
        <v>1659</v>
      </c>
      <c r="F58" s="5" t="s">
        <v>1660</v>
      </c>
      <c r="G58" s="5" t="s">
        <v>1661</v>
      </c>
      <c r="H58" s="5" t="s">
        <v>1662</v>
      </c>
      <c r="J58" s="5" t="s">
        <v>2787</v>
      </c>
    </row>
    <row r="59" spans="1:10">
      <c r="A59" s="5">
        <v>58</v>
      </c>
      <c r="B59" s="5" t="s">
        <v>1434</v>
      </c>
      <c r="C59" s="5" t="s">
        <v>168</v>
      </c>
      <c r="D59" s="5" t="s">
        <v>1663</v>
      </c>
      <c r="E59" s="5" t="s">
        <v>1664</v>
      </c>
      <c r="F59" s="5" t="s">
        <v>1665</v>
      </c>
      <c r="G59" s="5" t="s">
        <v>1671</v>
      </c>
      <c r="H59" s="5" t="s">
        <v>1667</v>
      </c>
      <c r="J59" s="5" t="s">
        <v>2787</v>
      </c>
    </row>
    <row r="60" spans="1:10">
      <c r="A60" s="5">
        <v>59</v>
      </c>
      <c r="B60" s="5" t="s">
        <v>1434</v>
      </c>
      <c r="C60" s="5" t="s">
        <v>168</v>
      </c>
      <c r="D60" s="5" t="s">
        <v>1668</v>
      </c>
      <c r="E60" s="5" t="s">
        <v>1669</v>
      </c>
      <c r="F60" s="5" t="s">
        <v>1670</v>
      </c>
      <c r="G60" s="5" t="s">
        <v>1671</v>
      </c>
      <c r="H60" s="5" t="s">
        <v>1672</v>
      </c>
      <c r="J60" s="5" t="s">
        <v>2787</v>
      </c>
    </row>
    <row r="61" spans="1:10">
      <c r="A61" s="5">
        <v>60</v>
      </c>
      <c r="B61" s="5" t="s">
        <v>1434</v>
      </c>
      <c r="C61" s="5" t="s">
        <v>168</v>
      </c>
      <c r="D61" s="5" t="s">
        <v>2826</v>
      </c>
      <c r="E61" s="5" t="s">
        <v>2827</v>
      </c>
      <c r="F61" s="5" t="s">
        <v>2828</v>
      </c>
      <c r="G61" s="5" t="s">
        <v>1734</v>
      </c>
      <c r="J61" s="5" t="s">
        <v>2787</v>
      </c>
    </row>
    <row r="62" spans="1:10">
      <c r="A62" s="5">
        <v>61</v>
      </c>
      <c r="B62" s="5" t="s">
        <v>1434</v>
      </c>
      <c r="C62" s="5" t="s">
        <v>168</v>
      </c>
      <c r="D62" s="5" t="s">
        <v>1673</v>
      </c>
      <c r="E62" s="5" t="s">
        <v>1674</v>
      </c>
      <c r="F62" s="5" t="s">
        <v>1675</v>
      </c>
      <c r="G62" s="5" t="s">
        <v>1734</v>
      </c>
      <c r="H62" s="5" t="s">
        <v>1677</v>
      </c>
      <c r="J62" s="5" t="s">
        <v>2787</v>
      </c>
    </row>
    <row r="63" spans="1:10">
      <c r="A63" s="5">
        <v>62</v>
      </c>
      <c r="B63" s="5" t="s">
        <v>1434</v>
      </c>
      <c r="C63" s="5" t="s">
        <v>168</v>
      </c>
      <c r="D63" s="5" t="s">
        <v>1678</v>
      </c>
      <c r="E63" s="5" t="s">
        <v>1679</v>
      </c>
      <c r="F63" s="5" t="s">
        <v>1680</v>
      </c>
      <c r="G63" s="5" t="s">
        <v>1676</v>
      </c>
      <c r="H63" s="5" t="s">
        <v>1672</v>
      </c>
      <c r="I63" s="5" t="s">
        <v>2829</v>
      </c>
      <c r="J63" s="5" t="s">
        <v>2787</v>
      </c>
    </row>
    <row r="64" spans="1:10">
      <c r="A64" s="5">
        <v>63</v>
      </c>
      <c r="B64" s="5" t="s">
        <v>1434</v>
      </c>
      <c r="C64" s="5" t="s">
        <v>168</v>
      </c>
      <c r="D64" s="5" t="s">
        <v>1681</v>
      </c>
      <c r="E64" s="5" t="s">
        <v>1682</v>
      </c>
      <c r="F64" s="5" t="s">
        <v>1683</v>
      </c>
      <c r="G64" s="5" t="s">
        <v>1684</v>
      </c>
      <c r="H64" s="5" t="s">
        <v>1685</v>
      </c>
      <c r="J64" s="5" t="s">
        <v>2787</v>
      </c>
    </row>
    <row r="65" spans="1:10">
      <c r="A65" s="5">
        <v>64</v>
      </c>
      <c r="B65" s="5" t="s">
        <v>1434</v>
      </c>
      <c r="C65" s="5" t="s">
        <v>168</v>
      </c>
      <c r="D65" s="5" t="s">
        <v>1686</v>
      </c>
      <c r="E65" s="5" t="s">
        <v>1687</v>
      </c>
      <c r="F65" s="5" t="s">
        <v>1688</v>
      </c>
      <c r="G65" s="5" t="s">
        <v>1689</v>
      </c>
      <c r="H65" s="5" t="s">
        <v>1690</v>
      </c>
      <c r="J65" s="5" t="s">
        <v>2787</v>
      </c>
    </row>
    <row r="66" spans="1:10">
      <c r="A66" s="5">
        <v>65</v>
      </c>
      <c r="B66" s="5" t="s">
        <v>1434</v>
      </c>
      <c r="C66" s="5" t="s">
        <v>168</v>
      </c>
      <c r="D66" s="5" t="s">
        <v>1691</v>
      </c>
      <c r="E66" s="5" t="s">
        <v>1692</v>
      </c>
      <c r="F66" s="5" t="s">
        <v>1693</v>
      </c>
      <c r="G66" s="5" t="s">
        <v>1689</v>
      </c>
      <c r="H66" s="5" t="s">
        <v>1694</v>
      </c>
      <c r="J66" s="5" t="s">
        <v>2787</v>
      </c>
    </row>
    <row r="67" spans="1:10">
      <c r="A67" s="5">
        <v>66</v>
      </c>
      <c r="B67" s="5" t="s">
        <v>1434</v>
      </c>
      <c r="C67" s="5" t="s">
        <v>168</v>
      </c>
      <c r="D67" s="5" t="s">
        <v>1695</v>
      </c>
      <c r="E67" s="5" t="s">
        <v>1696</v>
      </c>
      <c r="F67" s="5" t="s">
        <v>1697</v>
      </c>
      <c r="G67" s="5" t="s">
        <v>1689</v>
      </c>
      <c r="H67" s="5" t="s">
        <v>1698</v>
      </c>
      <c r="J67" s="5" t="s">
        <v>2787</v>
      </c>
    </row>
    <row r="68" spans="1:10">
      <c r="A68" s="5">
        <v>67</v>
      </c>
      <c r="B68" s="5" t="s">
        <v>1434</v>
      </c>
      <c r="C68" s="5" t="s">
        <v>168</v>
      </c>
      <c r="D68" s="5" t="s">
        <v>1699</v>
      </c>
      <c r="E68" s="5" t="s">
        <v>1700</v>
      </c>
      <c r="F68" s="5" t="s">
        <v>1701</v>
      </c>
      <c r="G68" s="5" t="s">
        <v>1689</v>
      </c>
      <c r="H68" s="5" t="s">
        <v>1702</v>
      </c>
      <c r="J68" s="5" t="s">
        <v>2787</v>
      </c>
    </row>
    <row r="69" spans="1:10">
      <c r="A69" s="5">
        <v>68</v>
      </c>
      <c r="B69" s="5" t="s">
        <v>1434</v>
      </c>
      <c r="C69" s="5" t="s">
        <v>168</v>
      </c>
      <c r="D69" s="5" t="s">
        <v>1703</v>
      </c>
      <c r="E69" s="5" t="s">
        <v>1704</v>
      </c>
      <c r="F69" s="5" t="s">
        <v>1705</v>
      </c>
      <c r="G69" s="5" t="s">
        <v>1689</v>
      </c>
      <c r="H69" s="5" t="s">
        <v>1672</v>
      </c>
      <c r="J69" s="5" t="s">
        <v>2787</v>
      </c>
    </row>
    <row r="70" spans="1:10">
      <c r="A70" s="5">
        <v>69</v>
      </c>
      <c r="B70" s="5" t="s">
        <v>1434</v>
      </c>
      <c r="C70" s="5" t="s">
        <v>168</v>
      </c>
      <c r="D70" s="5" t="s">
        <v>1706</v>
      </c>
      <c r="E70" s="5" t="s">
        <v>1707</v>
      </c>
      <c r="F70" s="5" t="s">
        <v>1708</v>
      </c>
      <c r="G70" s="5" t="s">
        <v>1689</v>
      </c>
      <c r="J70" s="5" t="s">
        <v>2787</v>
      </c>
    </row>
    <row r="71" spans="1:10">
      <c r="A71" s="5">
        <v>70</v>
      </c>
      <c r="B71" s="5" t="s">
        <v>1434</v>
      </c>
      <c r="C71" s="5" t="s">
        <v>168</v>
      </c>
      <c r="D71" s="5" t="s">
        <v>1709</v>
      </c>
      <c r="E71" s="5" t="s">
        <v>1710</v>
      </c>
      <c r="F71" s="5" t="s">
        <v>1711</v>
      </c>
      <c r="G71" s="5" t="s">
        <v>1689</v>
      </c>
      <c r="H71" s="5" t="s">
        <v>1712</v>
      </c>
      <c r="J71" s="5" t="s">
        <v>2787</v>
      </c>
    </row>
    <row r="72" spans="1:10">
      <c r="A72" s="5">
        <v>71</v>
      </c>
      <c r="B72" s="5" t="s">
        <v>1434</v>
      </c>
      <c r="C72" s="5" t="s">
        <v>168</v>
      </c>
      <c r="D72" s="5" t="s">
        <v>1713</v>
      </c>
      <c r="E72" s="5" t="s">
        <v>1714</v>
      </c>
      <c r="F72" s="5" t="s">
        <v>1715</v>
      </c>
      <c r="G72" s="5" t="s">
        <v>1716</v>
      </c>
      <c r="H72" s="5" t="s">
        <v>1717</v>
      </c>
      <c r="J72" s="5" t="s">
        <v>2787</v>
      </c>
    </row>
    <row r="73" spans="1:10">
      <c r="A73" s="5">
        <v>72</v>
      </c>
      <c r="B73" s="5" t="s">
        <v>1434</v>
      </c>
      <c r="C73" s="5" t="s">
        <v>168</v>
      </c>
      <c r="D73" s="5" t="s">
        <v>1718</v>
      </c>
      <c r="E73" s="5" t="s">
        <v>1719</v>
      </c>
      <c r="F73" s="5" t="s">
        <v>1720</v>
      </c>
      <c r="G73" s="5" t="s">
        <v>1721</v>
      </c>
      <c r="J73" s="5" t="s">
        <v>2787</v>
      </c>
    </row>
    <row r="74" spans="1:10">
      <c r="A74" s="5">
        <v>73</v>
      </c>
      <c r="B74" s="5" t="s">
        <v>1434</v>
      </c>
      <c r="C74" s="5" t="s">
        <v>168</v>
      </c>
      <c r="D74" s="5" t="s">
        <v>1722</v>
      </c>
      <c r="E74" s="5" t="s">
        <v>1723</v>
      </c>
      <c r="F74" s="5" t="s">
        <v>1724</v>
      </c>
      <c r="G74" s="5" t="s">
        <v>1725</v>
      </c>
      <c r="H74" s="5" t="s">
        <v>1726</v>
      </c>
      <c r="J74" s="5" t="s">
        <v>2787</v>
      </c>
    </row>
    <row r="75" spans="1:10">
      <c r="A75" s="5">
        <v>74</v>
      </c>
      <c r="B75" s="5" t="s">
        <v>1434</v>
      </c>
      <c r="C75" s="5" t="s">
        <v>168</v>
      </c>
      <c r="D75" s="5" t="s">
        <v>2830</v>
      </c>
      <c r="E75" s="5" t="s">
        <v>2831</v>
      </c>
      <c r="F75" s="5" t="s">
        <v>2832</v>
      </c>
      <c r="G75" s="5" t="s">
        <v>1544</v>
      </c>
      <c r="H75" s="5" t="s">
        <v>2833</v>
      </c>
      <c r="J75" s="5" t="s">
        <v>2787</v>
      </c>
    </row>
    <row r="76" spans="1:10">
      <c r="A76" s="5">
        <v>75</v>
      </c>
      <c r="B76" s="5" t="s">
        <v>1434</v>
      </c>
      <c r="C76" s="5" t="s">
        <v>168</v>
      </c>
      <c r="D76" s="5" t="s">
        <v>1727</v>
      </c>
      <c r="E76" s="5" t="s">
        <v>1728</v>
      </c>
      <c r="F76" s="5" t="s">
        <v>1729</v>
      </c>
      <c r="G76" s="5" t="s">
        <v>1725</v>
      </c>
      <c r="H76" s="5" t="s">
        <v>1730</v>
      </c>
      <c r="J76" s="5" t="s">
        <v>2787</v>
      </c>
    </row>
    <row r="77" spans="1:10">
      <c r="A77" s="5">
        <v>76</v>
      </c>
      <c r="B77" s="5" t="s">
        <v>1434</v>
      </c>
      <c r="C77" s="5" t="s">
        <v>168</v>
      </c>
      <c r="D77" s="5" t="s">
        <v>1731</v>
      </c>
      <c r="E77" s="5" t="s">
        <v>1732</v>
      </c>
      <c r="F77" s="5" t="s">
        <v>1733</v>
      </c>
      <c r="G77" s="5" t="s">
        <v>1734</v>
      </c>
      <c r="H77" s="5" t="s">
        <v>1735</v>
      </c>
      <c r="I77" s="5" t="s">
        <v>2834</v>
      </c>
      <c r="J77" s="5" t="s">
        <v>2787</v>
      </c>
    </row>
    <row r="78" spans="1:10">
      <c r="A78" s="5">
        <v>77</v>
      </c>
      <c r="B78" s="5" t="s">
        <v>1434</v>
      </c>
      <c r="C78" s="5" t="s">
        <v>168</v>
      </c>
      <c r="D78" s="5" t="s">
        <v>1736</v>
      </c>
      <c r="E78" s="5" t="s">
        <v>1737</v>
      </c>
      <c r="F78" s="5" t="s">
        <v>1738</v>
      </c>
      <c r="G78" s="5" t="s">
        <v>1447</v>
      </c>
      <c r="I78" s="5" t="s">
        <v>2829</v>
      </c>
      <c r="J78" s="5" t="s">
        <v>2787</v>
      </c>
    </row>
    <row r="79" spans="1:10">
      <c r="A79" s="5">
        <v>78</v>
      </c>
      <c r="B79" s="5" t="s">
        <v>1434</v>
      </c>
      <c r="C79" s="5" t="s">
        <v>168</v>
      </c>
      <c r="D79" s="5" t="s">
        <v>2835</v>
      </c>
      <c r="E79" s="5" t="s">
        <v>2836</v>
      </c>
      <c r="F79" s="5" t="s">
        <v>2837</v>
      </c>
      <c r="G79" s="5" t="s">
        <v>1544</v>
      </c>
      <c r="H79" s="5" t="s">
        <v>2838</v>
      </c>
      <c r="J79" s="5" t="s">
        <v>2787</v>
      </c>
    </row>
    <row r="80" spans="1:10">
      <c r="A80" s="5">
        <v>79</v>
      </c>
      <c r="B80" s="5" t="s">
        <v>1434</v>
      </c>
      <c r="C80" s="5" t="s">
        <v>168</v>
      </c>
      <c r="D80" s="5" t="s">
        <v>2839</v>
      </c>
      <c r="E80" s="5" t="s">
        <v>2840</v>
      </c>
      <c r="F80" s="5" t="s">
        <v>2841</v>
      </c>
      <c r="G80" s="5" t="s">
        <v>1560</v>
      </c>
      <c r="H80" s="5" t="s">
        <v>2842</v>
      </c>
      <c r="J80" s="5" t="s">
        <v>2787</v>
      </c>
    </row>
    <row r="81" spans="1:10">
      <c r="A81" s="5">
        <v>80</v>
      </c>
      <c r="B81" s="5" t="s">
        <v>1434</v>
      </c>
      <c r="C81" s="5" t="s">
        <v>168</v>
      </c>
      <c r="D81" s="5" t="s">
        <v>1739</v>
      </c>
      <c r="E81" s="5" t="s">
        <v>1740</v>
      </c>
      <c r="F81" s="5" t="s">
        <v>1741</v>
      </c>
      <c r="G81" s="5" t="s">
        <v>1611</v>
      </c>
      <c r="H81" s="5" t="s">
        <v>1672</v>
      </c>
      <c r="I81" s="5" t="s">
        <v>2843</v>
      </c>
      <c r="J81" s="5" t="s">
        <v>2787</v>
      </c>
    </row>
    <row r="82" spans="1:10">
      <c r="A82" s="5">
        <v>81</v>
      </c>
      <c r="B82" s="5" t="s">
        <v>1434</v>
      </c>
      <c r="C82" s="5" t="s">
        <v>168</v>
      </c>
      <c r="D82" s="5" t="s">
        <v>1742</v>
      </c>
      <c r="E82" s="5" t="s">
        <v>1743</v>
      </c>
      <c r="F82" s="5" t="s">
        <v>1744</v>
      </c>
      <c r="G82" s="5" t="s">
        <v>1676</v>
      </c>
      <c r="H82" s="5" t="s">
        <v>1672</v>
      </c>
      <c r="I82" s="5" t="s">
        <v>2844</v>
      </c>
      <c r="J82" s="5" t="s">
        <v>2787</v>
      </c>
    </row>
    <row r="83" spans="1:10">
      <c r="A83" s="5">
        <v>82</v>
      </c>
      <c r="B83" s="5" t="s">
        <v>1434</v>
      </c>
      <c r="C83" s="5" t="s">
        <v>168</v>
      </c>
      <c r="D83" s="5" t="s">
        <v>2845</v>
      </c>
      <c r="E83" s="5" t="s">
        <v>2846</v>
      </c>
      <c r="F83" s="5" t="s">
        <v>2847</v>
      </c>
      <c r="G83" s="5" t="s">
        <v>1524</v>
      </c>
      <c r="H83" s="5" t="s">
        <v>2848</v>
      </c>
      <c r="J83" s="5" t="s">
        <v>2787</v>
      </c>
    </row>
    <row r="84" spans="1:10">
      <c r="A84" s="5">
        <v>83</v>
      </c>
      <c r="B84" s="5" t="s">
        <v>1434</v>
      </c>
      <c r="C84" s="5" t="s">
        <v>168</v>
      </c>
      <c r="D84" s="5" t="s">
        <v>1748</v>
      </c>
      <c r="E84" s="5" t="s">
        <v>1749</v>
      </c>
      <c r="F84" s="5" t="s">
        <v>1750</v>
      </c>
      <c r="G84" s="5" t="s">
        <v>1671</v>
      </c>
      <c r="J84" s="5" t="s">
        <v>2787</v>
      </c>
    </row>
    <row r="85" spans="1:10">
      <c r="A85" s="5">
        <v>84</v>
      </c>
      <c r="B85" s="5" t="s">
        <v>1434</v>
      </c>
      <c r="C85" s="5" t="s">
        <v>168</v>
      </c>
      <c r="D85" s="5" t="s">
        <v>1751</v>
      </c>
      <c r="E85" s="5" t="s">
        <v>1752</v>
      </c>
      <c r="F85" s="5" t="s">
        <v>1753</v>
      </c>
      <c r="G85" s="5" t="s">
        <v>1451</v>
      </c>
      <c r="H85" s="5" t="s">
        <v>1754</v>
      </c>
      <c r="J85" s="5" t="s">
        <v>2787</v>
      </c>
    </row>
    <row r="86" spans="1:10">
      <c r="A86" s="5">
        <v>85</v>
      </c>
      <c r="B86" s="5" t="s">
        <v>1434</v>
      </c>
      <c r="C86" s="5" t="s">
        <v>168</v>
      </c>
      <c r="D86" s="5" t="s">
        <v>1755</v>
      </c>
      <c r="E86" s="5" t="s">
        <v>1756</v>
      </c>
      <c r="F86" s="5" t="s">
        <v>1757</v>
      </c>
      <c r="G86" s="5" t="s">
        <v>1758</v>
      </c>
      <c r="H86" s="5" t="s">
        <v>1759</v>
      </c>
      <c r="I86" s="5" t="s">
        <v>2849</v>
      </c>
      <c r="J86" s="5" t="s">
        <v>2787</v>
      </c>
    </row>
    <row r="87" spans="1:10">
      <c r="A87" s="5">
        <v>86</v>
      </c>
      <c r="B87" s="5" t="s">
        <v>1434</v>
      </c>
      <c r="C87" s="5" t="s">
        <v>168</v>
      </c>
      <c r="D87" s="5" t="s">
        <v>1760</v>
      </c>
      <c r="E87" s="5" t="s">
        <v>1761</v>
      </c>
      <c r="F87" s="5" t="s">
        <v>1762</v>
      </c>
      <c r="G87" s="5" t="s">
        <v>1763</v>
      </c>
      <c r="H87" s="5" t="s">
        <v>1764</v>
      </c>
      <c r="J87" s="5" t="s">
        <v>2787</v>
      </c>
    </row>
    <row r="88" spans="1:10">
      <c r="A88" s="5">
        <v>87</v>
      </c>
      <c r="B88" s="5" t="s">
        <v>1434</v>
      </c>
      <c r="C88" s="5" t="s">
        <v>168</v>
      </c>
      <c r="D88" s="5" t="s">
        <v>1765</v>
      </c>
      <c r="E88" s="5" t="s">
        <v>1766</v>
      </c>
      <c r="F88" s="5" t="s">
        <v>1767</v>
      </c>
      <c r="G88" s="5" t="s">
        <v>1607</v>
      </c>
      <c r="H88" s="5" t="s">
        <v>1768</v>
      </c>
      <c r="J88" s="5" t="s">
        <v>2787</v>
      </c>
    </row>
    <row r="89" spans="1:10">
      <c r="A89" s="5">
        <v>88</v>
      </c>
      <c r="B89" s="5" t="s">
        <v>1434</v>
      </c>
      <c r="C89" s="5" t="s">
        <v>168</v>
      </c>
      <c r="D89" s="5" t="s">
        <v>1769</v>
      </c>
      <c r="E89" s="5" t="s">
        <v>1770</v>
      </c>
      <c r="F89" s="5" t="s">
        <v>1771</v>
      </c>
      <c r="G89" s="5" t="s">
        <v>1560</v>
      </c>
      <c r="H89" s="5" t="s">
        <v>1772</v>
      </c>
      <c r="J89" s="5" t="s">
        <v>2787</v>
      </c>
    </row>
    <row r="90" spans="1:10">
      <c r="A90" s="5">
        <v>89</v>
      </c>
      <c r="B90" s="5" t="s">
        <v>1434</v>
      </c>
      <c r="C90" s="5" t="s">
        <v>168</v>
      </c>
      <c r="D90" s="5" t="s">
        <v>2850</v>
      </c>
      <c r="E90" s="5" t="s">
        <v>2851</v>
      </c>
      <c r="F90" s="5" t="s">
        <v>2847</v>
      </c>
      <c r="G90" s="5" t="s">
        <v>1642</v>
      </c>
      <c r="J90" s="5" t="s">
        <v>2787</v>
      </c>
    </row>
    <row r="91" spans="1:10">
      <c r="A91" s="5">
        <v>90</v>
      </c>
      <c r="B91" s="5" t="s">
        <v>1434</v>
      </c>
      <c r="C91" s="5" t="s">
        <v>168</v>
      </c>
      <c r="D91" s="5" t="s">
        <v>1773</v>
      </c>
      <c r="E91" s="5" t="s">
        <v>1774</v>
      </c>
      <c r="F91" s="5" t="s">
        <v>1775</v>
      </c>
      <c r="G91" s="5" t="s">
        <v>1469</v>
      </c>
      <c r="J91" s="5" t="s">
        <v>2787</v>
      </c>
    </row>
    <row r="92" spans="1:10">
      <c r="A92" s="5">
        <v>91</v>
      </c>
      <c r="B92" s="5" t="s">
        <v>1434</v>
      </c>
      <c r="C92" s="5" t="s">
        <v>168</v>
      </c>
      <c r="D92" s="5" t="s">
        <v>1776</v>
      </c>
      <c r="E92" s="5" t="s">
        <v>1777</v>
      </c>
      <c r="F92" s="5" t="s">
        <v>1778</v>
      </c>
      <c r="G92" s="5" t="s">
        <v>1560</v>
      </c>
      <c r="H92" s="5" t="s">
        <v>1779</v>
      </c>
      <c r="J92" s="5" t="s">
        <v>2787</v>
      </c>
    </row>
    <row r="93" spans="1:10">
      <c r="A93" s="5">
        <v>92</v>
      </c>
      <c r="B93" s="5" t="s">
        <v>1434</v>
      </c>
      <c r="C93" s="5" t="s">
        <v>168</v>
      </c>
      <c r="D93" s="5" t="s">
        <v>1780</v>
      </c>
      <c r="E93" s="5" t="s">
        <v>1781</v>
      </c>
      <c r="F93" s="5" t="s">
        <v>1782</v>
      </c>
      <c r="G93" s="5" t="s">
        <v>1451</v>
      </c>
      <c r="J93" s="5" t="s">
        <v>2787</v>
      </c>
    </row>
    <row r="94" spans="1:10">
      <c r="A94" s="5">
        <v>93</v>
      </c>
      <c r="B94" s="5" t="s">
        <v>1434</v>
      </c>
      <c r="C94" s="5" t="s">
        <v>168</v>
      </c>
      <c r="D94" s="5" t="s">
        <v>1783</v>
      </c>
      <c r="E94" s="5" t="s">
        <v>1784</v>
      </c>
      <c r="F94" s="5" t="s">
        <v>1785</v>
      </c>
      <c r="G94" s="5" t="s">
        <v>1442</v>
      </c>
      <c r="H94" s="5" t="s">
        <v>1786</v>
      </c>
      <c r="J94" s="5" t="s">
        <v>2787</v>
      </c>
    </row>
    <row r="95" spans="1:10">
      <c r="A95" s="5">
        <v>94</v>
      </c>
      <c r="B95" s="5" t="s">
        <v>1434</v>
      </c>
      <c r="C95" s="5" t="s">
        <v>168</v>
      </c>
      <c r="D95" s="5" t="s">
        <v>1787</v>
      </c>
      <c r="E95" s="5" t="s">
        <v>1788</v>
      </c>
      <c r="F95" s="5" t="s">
        <v>1789</v>
      </c>
      <c r="G95" s="5" t="s">
        <v>1689</v>
      </c>
      <c r="H95" s="5" t="s">
        <v>1790</v>
      </c>
      <c r="J95" s="5" t="s">
        <v>2787</v>
      </c>
    </row>
    <row r="96" spans="1:10">
      <c r="A96" s="5">
        <v>95</v>
      </c>
      <c r="B96" s="5" t="s">
        <v>1434</v>
      </c>
      <c r="C96" s="5" t="s">
        <v>168</v>
      </c>
      <c r="D96" s="5" t="s">
        <v>1791</v>
      </c>
      <c r="E96" s="5" t="s">
        <v>1792</v>
      </c>
      <c r="F96" s="5" t="s">
        <v>1793</v>
      </c>
      <c r="G96" s="5" t="s">
        <v>1544</v>
      </c>
      <c r="H96" s="5" t="s">
        <v>1779</v>
      </c>
      <c r="I96" s="5" t="s">
        <v>2852</v>
      </c>
      <c r="J96" s="5" t="s">
        <v>2787</v>
      </c>
    </row>
    <row r="97" spans="1:10">
      <c r="A97" s="5">
        <v>96</v>
      </c>
      <c r="B97" s="5" t="s">
        <v>1434</v>
      </c>
      <c r="C97" s="5" t="s">
        <v>168</v>
      </c>
      <c r="D97" s="5" t="s">
        <v>1794</v>
      </c>
      <c r="E97" s="5" t="s">
        <v>1795</v>
      </c>
      <c r="F97" s="5" t="s">
        <v>1796</v>
      </c>
      <c r="G97" s="5" t="s">
        <v>1549</v>
      </c>
      <c r="H97" s="5" t="s">
        <v>1797</v>
      </c>
      <c r="J97" s="5" t="s">
        <v>2787</v>
      </c>
    </row>
    <row r="98" spans="1:10">
      <c r="A98" s="5">
        <v>97</v>
      </c>
      <c r="B98" s="5" t="s">
        <v>1434</v>
      </c>
      <c r="C98" s="5" t="s">
        <v>168</v>
      </c>
      <c r="D98" s="5" t="s">
        <v>1798</v>
      </c>
      <c r="E98" s="5" t="s">
        <v>1799</v>
      </c>
      <c r="F98" s="5" t="s">
        <v>1800</v>
      </c>
      <c r="G98" s="5" t="s">
        <v>1451</v>
      </c>
      <c r="H98" s="5" t="s">
        <v>1801</v>
      </c>
      <c r="J98" s="5" t="s">
        <v>2787</v>
      </c>
    </row>
    <row r="99" spans="1:10">
      <c r="A99" s="5">
        <v>98</v>
      </c>
      <c r="B99" s="5" t="s">
        <v>1434</v>
      </c>
      <c r="C99" s="5" t="s">
        <v>168</v>
      </c>
      <c r="D99" s="5" t="s">
        <v>1745</v>
      </c>
      <c r="E99" s="5" t="s">
        <v>2853</v>
      </c>
      <c r="F99" s="5" t="s">
        <v>1746</v>
      </c>
      <c r="G99" s="5" t="s">
        <v>1734</v>
      </c>
      <c r="H99" s="5" t="s">
        <v>1747</v>
      </c>
      <c r="J99" s="5" t="s">
        <v>2787</v>
      </c>
    </row>
    <row r="100" spans="1:10">
      <c r="A100" s="5">
        <v>99</v>
      </c>
      <c r="B100" s="5" t="s">
        <v>1434</v>
      </c>
      <c r="C100" s="5" t="s">
        <v>168</v>
      </c>
      <c r="D100" s="5" t="s">
        <v>1802</v>
      </c>
      <c r="E100" s="5" t="s">
        <v>1803</v>
      </c>
      <c r="F100" s="5" t="s">
        <v>1804</v>
      </c>
      <c r="G100" s="5" t="s">
        <v>1447</v>
      </c>
      <c r="H100" s="5" t="s">
        <v>1805</v>
      </c>
      <c r="J100" s="5" t="s">
        <v>2787</v>
      </c>
    </row>
    <row r="101" spans="1:10">
      <c r="A101" s="5">
        <v>100</v>
      </c>
      <c r="B101" s="5" t="s">
        <v>1434</v>
      </c>
      <c r="C101" s="5" t="s">
        <v>168</v>
      </c>
      <c r="D101" s="5" t="s">
        <v>1806</v>
      </c>
      <c r="E101" s="5" t="s">
        <v>1807</v>
      </c>
      <c r="F101" s="5" t="s">
        <v>1808</v>
      </c>
      <c r="G101" s="5" t="s">
        <v>1456</v>
      </c>
      <c r="H101" s="5" t="s">
        <v>1809</v>
      </c>
      <c r="J101" s="5" t="s">
        <v>2787</v>
      </c>
    </row>
    <row r="102" spans="1:10">
      <c r="A102" s="5">
        <v>101</v>
      </c>
      <c r="B102" s="5" t="s">
        <v>1434</v>
      </c>
      <c r="C102" s="5" t="s">
        <v>168</v>
      </c>
      <c r="D102" s="5" t="s">
        <v>1810</v>
      </c>
      <c r="E102" s="5" t="s">
        <v>1811</v>
      </c>
      <c r="F102" s="5" t="s">
        <v>1812</v>
      </c>
      <c r="G102" s="5" t="s">
        <v>1451</v>
      </c>
      <c r="H102" s="5" t="s">
        <v>1813</v>
      </c>
      <c r="J102" s="5" t="s">
        <v>2787</v>
      </c>
    </row>
    <row r="103" spans="1:10">
      <c r="A103" s="5">
        <v>102</v>
      </c>
      <c r="B103" s="5" t="s">
        <v>1434</v>
      </c>
      <c r="C103" s="5" t="s">
        <v>168</v>
      </c>
      <c r="D103" s="5" t="s">
        <v>1814</v>
      </c>
      <c r="E103" s="5" t="s">
        <v>1815</v>
      </c>
      <c r="F103" s="5" t="s">
        <v>1816</v>
      </c>
      <c r="G103" s="5" t="s">
        <v>1671</v>
      </c>
      <c r="J103" s="5" t="s">
        <v>2787</v>
      </c>
    </row>
    <row r="104" spans="1:10">
      <c r="A104" s="5">
        <v>103</v>
      </c>
      <c r="B104" s="5" t="s">
        <v>1434</v>
      </c>
      <c r="C104" s="5" t="s">
        <v>168</v>
      </c>
      <c r="D104" s="5" t="s">
        <v>2854</v>
      </c>
      <c r="E104" s="5" t="s">
        <v>2855</v>
      </c>
      <c r="F104" s="5" t="s">
        <v>2856</v>
      </c>
      <c r="G104" s="5" t="s">
        <v>1451</v>
      </c>
      <c r="H104" s="5" t="s">
        <v>2857</v>
      </c>
      <c r="J104" s="5" t="s">
        <v>2787</v>
      </c>
    </row>
    <row r="105" spans="1:10">
      <c r="A105" s="5">
        <v>104</v>
      </c>
      <c r="B105" s="5" t="s">
        <v>1434</v>
      </c>
      <c r="C105" s="5" t="s">
        <v>168</v>
      </c>
      <c r="D105" s="5" t="s">
        <v>1817</v>
      </c>
      <c r="E105" s="5" t="s">
        <v>1818</v>
      </c>
      <c r="F105" s="5" t="s">
        <v>1819</v>
      </c>
      <c r="G105" s="5" t="s">
        <v>1549</v>
      </c>
      <c r="H105" s="5" t="s">
        <v>1820</v>
      </c>
      <c r="J105" s="5" t="s">
        <v>2787</v>
      </c>
    </row>
    <row r="106" spans="1:10">
      <c r="A106" s="5">
        <v>105</v>
      </c>
      <c r="B106" s="5" t="s">
        <v>1434</v>
      </c>
      <c r="C106" s="5" t="s">
        <v>168</v>
      </c>
      <c r="D106" s="5" t="s">
        <v>1821</v>
      </c>
      <c r="E106" s="5" t="s">
        <v>1822</v>
      </c>
      <c r="F106" s="5" t="s">
        <v>1823</v>
      </c>
      <c r="G106" s="5" t="s">
        <v>1824</v>
      </c>
      <c r="H106" s="5" t="s">
        <v>1825</v>
      </c>
      <c r="J106" s="5" t="s">
        <v>2787</v>
      </c>
    </row>
    <row r="107" spans="1:10">
      <c r="A107" s="5">
        <v>106</v>
      </c>
      <c r="B107" s="5" t="s">
        <v>1434</v>
      </c>
      <c r="C107" s="5" t="s">
        <v>168</v>
      </c>
      <c r="D107" s="5" t="s">
        <v>1826</v>
      </c>
      <c r="E107" s="5" t="s">
        <v>1827</v>
      </c>
      <c r="F107" s="5" t="s">
        <v>1828</v>
      </c>
      <c r="G107" s="5" t="s">
        <v>1829</v>
      </c>
      <c r="H107" s="5" t="s">
        <v>1830</v>
      </c>
      <c r="J107" s="5" t="s">
        <v>2787</v>
      </c>
    </row>
    <row r="108" spans="1:10">
      <c r="A108" s="5">
        <v>107</v>
      </c>
      <c r="B108" s="5" t="s">
        <v>1434</v>
      </c>
      <c r="C108" s="5" t="s">
        <v>168</v>
      </c>
      <c r="D108" s="5" t="s">
        <v>1831</v>
      </c>
      <c r="E108" s="5" t="s">
        <v>1832</v>
      </c>
      <c r="F108" s="5" t="s">
        <v>1833</v>
      </c>
      <c r="G108" s="5" t="s">
        <v>1482</v>
      </c>
      <c r="J108" s="5" t="s">
        <v>2787</v>
      </c>
    </row>
    <row r="109" spans="1:10">
      <c r="A109" s="5">
        <v>108</v>
      </c>
      <c r="B109" s="5" t="s">
        <v>1434</v>
      </c>
      <c r="C109" s="5" t="s">
        <v>168</v>
      </c>
      <c r="D109" s="5" t="s">
        <v>1834</v>
      </c>
      <c r="E109" s="5" t="s">
        <v>1835</v>
      </c>
      <c r="F109" s="5" t="s">
        <v>1836</v>
      </c>
      <c r="G109" s="5" t="s">
        <v>1549</v>
      </c>
      <c r="J109" s="5" t="s">
        <v>2787</v>
      </c>
    </row>
    <row r="110" spans="1:10">
      <c r="A110" s="5">
        <v>109</v>
      </c>
      <c r="B110" s="5" t="s">
        <v>1434</v>
      </c>
      <c r="C110" s="5" t="s">
        <v>168</v>
      </c>
      <c r="D110" s="5" t="s">
        <v>2858</v>
      </c>
      <c r="E110" s="5" t="s">
        <v>2859</v>
      </c>
      <c r="F110" s="5" t="s">
        <v>2860</v>
      </c>
      <c r="G110" s="5" t="s">
        <v>1451</v>
      </c>
      <c r="H110" s="5" t="s">
        <v>2861</v>
      </c>
      <c r="J110" s="5" t="s">
        <v>2787</v>
      </c>
    </row>
    <row r="111" spans="1:10">
      <c r="A111" s="5">
        <v>110</v>
      </c>
      <c r="B111" s="5" t="s">
        <v>1434</v>
      </c>
      <c r="C111" s="5" t="s">
        <v>168</v>
      </c>
      <c r="D111" s="5" t="s">
        <v>1837</v>
      </c>
      <c r="E111" s="5" t="s">
        <v>1838</v>
      </c>
      <c r="F111" s="5" t="s">
        <v>1839</v>
      </c>
      <c r="G111" s="5" t="s">
        <v>1544</v>
      </c>
      <c r="H111" s="5" t="s">
        <v>1840</v>
      </c>
      <c r="J111" s="5" t="s">
        <v>2787</v>
      </c>
    </row>
    <row r="112" spans="1:10">
      <c r="A112" s="5">
        <v>111</v>
      </c>
      <c r="B112" s="5" t="s">
        <v>1434</v>
      </c>
      <c r="C112" s="5" t="s">
        <v>168</v>
      </c>
      <c r="D112" s="5" t="s">
        <v>2862</v>
      </c>
      <c r="E112" s="5" t="s">
        <v>2863</v>
      </c>
      <c r="F112" s="5" t="s">
        <v>2864</v>
      </c>
      <c r="G112" s="5" t="s">
        <v>1549</v>
      </c>
      <c r="J112" s="5" t="s">
        <v>2787</v>
      </c>
    </row>
    <row r="113" spans="1:10">
      <c r="A113" s="5">
        <v>112</v>
      </c>
      <c r="B113" s="5" t="s">
        <v>1434</v>
      </c>
      <c r="C113" s="5" t="s">
        <v>168</v>
      </c>
      <c r="D113" s="5" t="s">
        <v>2865</v>
      </c>
      <c r="E113" s="5" t="s">
        <v>2866</v>
      </c>
      <c r="F113" s="5" t="s">
        <v>2867</v>
      </c>
      <c r="G113" s="5" t="s">
        <v>1482</v>
      </c>
      <c r="H113" s="5" t="s">
        <v>2868</v>
      </c>
      <c r="J113" s="5" t="s">
        <v>2787</v>
      </c>
    </row>
    <row r="114" spans="1:10">
      <c r="A114" s="5">
        <v>113</v>
      </c>
      <c r="B114" s="5" t="s">
        <v>1434</v>
      </c>
      <c r="C114" s="5" t="s">
        <v>168</v>
      </c>
      <c r="D114" s="5" t="s">
        <v>1841</v>
      </c>
      <c r="E114" s="5" t="s">
        <v>1842</v>
      </c>
      <c r="F114" s="5" t="s">
        <v>1843</v>
      </c>
      <c r="G114" s="5" t="s">
        <v>1461</v>
      </c>
      <c r="H114" s="5" t="s">
        <v>1844</v>
      </c>
      <c r="J114" s="5" t="s">
        <v>2787</v>
      </c>
    </row>
    <row r="115" spans="1:10">
      <c r="A115" s="5">
        <v>114</v>
      </c>
      <c r="B115" s="5" t="s">
        <v>1434</v>
      </c>
      <c r="C115" s="5" t="s">
        <v>168</v>
      </c>
      <c r="D115" s="5" t="s">
        <v>1845</v>
      </c>
      <c r="E115" s="5" t="s">
        <v>1846</v>
      </c>
      <c r="F115" s="5" t="s">
        <v>1847</v>
      </c>
      <c r="G115" s="5" t="s">
        <v>1560</v>
      </c>
      <c r="H115" s="5" t="s">
        <v>1848</v>
      </c>
      <c r="J115" s="5" t="s">
        <v>2787</v>
      </c>
    </row>
    <row r="116" spans="1:10">
      <c r="A116" s="5">
        <v>115</v>
      </c>
      <c r="B116" s="5" t="s">
        <v>1434</v>
      </c>
      <c r="C116" s="5" t="s">
        <v>168</v>
      </c>
      <c r="D116" s="5" t="s">
        <v>1849</v>
      </c>
      <c r="E116" s="5" t="s">
        <v>1850</v>
      </c>
      <c r="F116" s="5" t="s">
        <v>1851</v>
      </c>
      <c r="G116" s="5" t="s">
        <v>1456</v>
      </c>
      <c r="H116" s="5" t="s">
        <v>1852</v>
      </c>
      <c r="J116" s="5" t="s">
        <v>2787</v>
      </c>
    </row>
    <row r="117" spans="1:10">
      <c r="A117" s="5">
        <v>116</v>
      </c>
      <c r="B117" s="5" t="s">
        <v>1434</v>
      </c>
      <c r="C117" s="5" t="s">
        <v>168</v>
      </c>
      <c r="D117" s="5" t="s">
        <v>2869</v>
      </c>
      <c r="E117" s="5" t="s">
        <v>2870</v>
      </c>
      <c r="F117" s="5" t="s">
        <v>2871</v>
      </c>
      <c r="G117" s="5" t="s">
        <v>1549</v>
      </c>
      <c r="H117" s="5" t="s">
        <v>2872</v>
      </c>
      <c r="J117" s="5" t="s">
        <v>2787</v>
      </c>
    </row>
    <row r="118" spans="1:10">
      <c r="A118" s="5">
        <v>117</v>
      </c>
      <c r="B118" s="5" t="s">
        <v>1434</v>
      </c>
      <c r="C118" s="5" t="s">
        <v>168</v>
      </c>
      <c r="D118" s="5" t="s">
        <v>1853</v>
      </c>
      <c r="E118" s="5" t="s">
        <v>1854</v>
      </c>
      <c r="F118" s="5" t="s">
        <v>1855</v>
      </c>
      <c r="G118" s="5" t="s">
        <v>1451</v>
      </c>
      <c r="H118" s="5" t="s">
        <v>1856</v>
      </c>
      <c r="J118" s="5" t="s">
        <v>2787</v>
      </c>
    </row>
    <row r="119" spans="1:10">
      <c r="A119" s="5">
        <v>118</v>
      </c>
      <c r="B119" s="5" t="s">
        <v>1434</v>
      </c>
      <c r="C119" s="5" t="s">
        <v>168</v>
      </c>
      <c r="D119" s="5" t="s">
        <v>1857</v>
      </c>
      <c r="E119" s="5" t="s">
        <v>1858</v>
      </c>
      <c r="F119" s="5" t="s">
        <v>1859</v>
      </c>
      <c r="G119" s="5" t="s">
        <v>1725</v>
      </c>
      <c r="H119" s="5" t="s">
        <v>1860</v>
      </c>
      <c r="J119" s="5" t="s">
        <v>2787</v>
      </c>
    </row>
    <row r="120" spans="1:10">
      <c r="A120" s="5">
        <v>119</v>
      </c>
      <c r="B120" s="5" t="s">
        <v>1434</v>
      </c>
      <c r="C120" s="5" t="s">
        <v>168</v>
      </c>
      <c r="D120" s="5" t="s">
        <v>1861</v>
      </c>
      <c r="E120" s="5" t="s">
        <v>1862</v>
      </c>
      <c r="F120" s="5" t="s">
        <v>1863</v>
      </c>
      <c r="G120" s="5" t="s">
        <v>1451</v>
      </c>
      <c r="H120" s="5" t="s">
        <v>1864</v>
      </c>
      <c r="J120" s="5" t="s">
        <v>2787</v>
      </c>
    </row>
    <row r="121" spans="1:10">
      <c r="A121" s="5">
        <v>120</v>
      </c>
      <c r="B121" s="5" t="s">
        <v>1434</v>
      </c>
      <c r="C121" s="5" t="s">
        <v>168</v>
      </c>
      <c r="D121" s="5" t="s">
        <v>1865</v>
      </c>
      <c r="E121" s="5" t="s">
        <v>1866</v>
      </c>
      <c r="F121" s="5" t="s">
        <v>1867</v>
      </c>
      <c r="G121" s="5" t="s">
        <v>1451</v>
      </c>
      <c r="H121" s="5" t="s">
        <v>1868</v>
      </c>
      <c r="J121" s="5" t="s">
        <v>2787</v>
      </c>
    </row>
    <row r="122" spans="1:10">
      <c r="A122" s="5">
        <v>121</v>
      </c>
      <c r="B122" s="5" t="s">
        <v>1434</v>
      </c>
      <c r="C122" s="5" t="s">
        <v>168</v>
      </c>
      <c r="D122" s="5" t="s">
        <v>1869</v>
      </c>
      <c r="E122" s="5" t="s">
        <v>1870</v>
      </c>
      <c r="F122" s="5" t="s">
        <v>1871</v>
      </c>
      <c r="G122" s="5" t="s">
        <v>1482</v>
      </c>
      <c r="H122" s="5" t="s">
        <v>1872</v>
      </c>
      <c r="J122" s="5" t="s">
        <v>2787</v>
      </c>
    </row>
    <row r="123" spans="1:10">
      <c r="A123" s="5">
        <v>122</v>
      </c>
      <c r="B123" s="5" t="s">
        <v>1434</v>
      </c>
      <c r="C123" s="5" t="s">
        <v>168</v>
      </c>
      <c r="D123" s="5" t="s">
        <v>1873</v>
      </c>
      <c r="E123" s="5" t="s">
        <v>1874</v>
      </c>
      <c r="F123" s="5" t="s">
        <v>1875</v>
      </c>
      <c r="G123" s="5" t="s">
        <v>1605</v>
      </c>
      <c r="H123" s="5" t="s">
        <v>1876</v>
      </c>
      <c r="J123" s="5" t="s">
        <v>2787</v>
      </c>
    </row>
    <row r="124" spans="1:10">
      <c r="A124" s="5">
        <v>123</v>
      </c>
      <c r="B124" s="5" t="s">
        <v>1434</v>
      </c>
      <c r="C124" s="5" t="s">
        <v>168</v>
      </c>
      <c r="D124" s="5" t="s">
        <v>2873</v>
      </c>
      <c r="E124" s="5" t="s">
        <v>2874</v>
      </c>
      <c r="F124" s="5" t="s">
        <v>2875</v>
      </c>
      <c r="G124" s="5" t="s">
        <v>1560</v>
      </c>
      <c r="J124" s="5" t="s">
        <v>2787</v>
      </c>
    </row>
    <row r="125" spans="1:10">
      <c r="A125" s="5">
        <v>124</v>
      </c>
      <c r="B125" s="5" t="s">
        <v>1434</v>
      </c>
      <c r="C125" s="5" t="s">
        <v>168</v>
      </c>
      <c r="D125" s="5" t="s">
        <v>1877</v>
      </c>
      <c r="E125" s="5" t="s">
        <v>1878</v>
      </c>
      <c r="F125" s="5" t="s">
        <v>1879</v>
      </c>
      <c r="G125" s="5" t="s">
        <v>1671</v>
      </c>
      <c r="J125" s="5" t="s">
        <v>2787</v>
      </c>
    </row>
    <row r="126" spans="1:10">
      <c r="A126" s="5">
        <v>125</v>
      </c>
      <c r="B126" s="5" t="s">
        <v>1434</v>
      </c>
      <c r="C126" s="5" t="s">
        <v>168</v>
      </c>
      <c r="D126" s="5" t="s">
        <v>1880</v>
      </c>
      <c r="E126" s="5" t="s">
        <v>1881</v>
      </c>
      <c r="F126" s="5" t="s">
        <v>1882</v>
      </c>
      <c r="G126" s="5" t="s">
        <v>1490</v>
      </c>
      <c r="H126" s="5" t="s">
        <v>1883</v>
      </c>
      <c r="J126" s="5" t="s">
        <v>2787</v>
      </c>
    </row>
    <row r="127" spans="1:10">
      <c r="A127" s="5">
        <v>126</v>
      </c>
      <c r="B127" s="5" t="s">
        <v>1434</v>
      </c>
      <c r="C127" s="5" t="s">
        <v>168</v>
      </c>
      <c r="D127" s="5" t="s">
        <v>1884</v>
      </c>
      <c r="E127" s="5" t="s">
        <v>1885</v>
      </c>
      <c r="F127" s="5" t="s">
        <v>1886</v>
      </c>
      <c r="G127" s="5" t="s">
        <v>1887</v>
      </c>
      <c r="J127" s="5" t="s">
        <v>2787</v>
      </c>
    </row>
    <row r="128" spans="1:10">
      <c r="A128" s="5">
        <v>127</v>
      </c>
      <c r="B128" s="5" t="s">
        <v>1434</v>
      </c>
      <c r="C128" s="5" t="s">
        <v>168</v>
      </c>
      <c r="D128" s="5" t="s">
        <v>1888</v>
      </c>
      <c r="E128" s="5" t="s">
        <v>1889</v>
      </c>
      <c r="F128" s="5" t="s">
        <v>1890</v>
      </c>
      <c r="G128" s="5" t="s">
        <v>1442</v>
      </c>
      <c r="H128" s="5" t="s">
        <v>1891</v>
      </c>
      <c r="J128" s="5" t="s">
        <v>2787</v>
      </c>
    </row>
    <row r="129" spans="1:10">
      <c r="A129" s="5">
        <v>128</v>
      </c>
      <c r="B129" s="5" t="s">
        <v>1434</v>
      </c>
      <c r="C129" s="5" t="s">
        <v>168</v>
      </c>
      <c r="D129" s="5" t="s">
        <v>1892</v>
      </c>
      <c r="E129" s="5" t="s">
        <v>1893</v>
      </c>
      <c r="F129" s="5" t="s">
        <v>1894</v>
      </c>
      <c r="G129" s="5" t="s">
        <v>1684</v>
      </c>
      <c r="H129" s="5" t="s">
        <v>1895</v>
      </c>
      <c r="J129" s="5" t="s">
        <v>2787</v>
      </c>
    </row>
    <row r="130" spans="1:10">
      <c r="A130" s="5">
        <v>129</v>
      </c>
      <c r="B130" s="5" t="s">
        <v>1434</v>
      </c>
      <c r="C130" s="5" t="s">
        <v>168</v>
      </c>
      <c r="D130" s="5" t="s">
        <v>1896</v>
      </c>
      <c r="E130" s="5" t="s">
        <v>1897</v>
      </c>
      <c r="F130" s="5" t="s">
        <v>1898</v>
      </c>
      <c r="G130" s="5" t="s">
        <v>1721</v>
      </c>
      <c r="H130" s="5" t="s">
        <v>1899</v>
      </c>
      <c r="J130" s="5" t="s">
        <v>2787</v>
      </c>
    </row>
    <row r="131" spans="1:10">
      <c r="A131" s="5">
        <v>130</v>
      </c>
      <c r="B131" s="5" t="s">
        <v>1434</v>
      </c>
      <c r="C131" s="5" t="s">
        <v>168</v>
      </c>
      <c r="D131" s="5" t="s">
        <v>1900</v>
      </c>
      <c r="E131" s="5" t="s">
        <v>1901</v>
      </c>
      <c r="F131" s="5" t="s">
        <v>1902</v>
      </c>
      <c r="G131" s="5" t="s">
        <v>1903</v>
      </c>
      <c r="J131" s="5" t="s">
        <v>2787</v>
      </c>
    </row>
    <row r="132" spans="1:10">
      <c r="A132" s="5">
        <v>131</v>
      </c>
      <c r="B132" s="5" t="s">
        <v>1434</v>
      </c>
      <c r="C132" s="5" t="s">
        <v>168</v>
      </c>
      <c r="D132" s="5" t="s">
        <v>1904</v>
      </c>
      <c r="E132" s="5" t="s">
        <v>1905</v>
      </c>
      <c r="F132" s="5" t="s">
        <v>1906</v>
      </c>
      <c r="G132" s="5" t="s">
        <v>1647</v>
      </c>
      <c r="H132" s="5" t="s">
        <v>1779</v>
      </c>
      <c r="J132" s="5" t="s">
        <v>2787</v>
      </c>
    </row>
    <row r="133" spans="1:10">
      <c r="A133" s="5">
        <v>132</v>
      </c>
      <c r="B133" s="5" t="s">
        <v>1434</v>
      </c>
      <c r="C133" s="5" t="s">
        <v>168</v>
      </c>
      <c r="D133" s="5" t="s">
        <v>1907</v>
      </c>
      <c r="E133" s="5" t="s">
        <v>1908</v>
      </c>
      <c r="F133" s="5" t="s">
        <v>1909</v>
      </c>
      <c r="G133" s="5" t="s">
        <v>1605</v>
      </c>
      <c r="H133" s="5" t="s">
        <v>1910</v>
      </c>
      <c r="J133" s="5" t="s">
        <v>2787</v>
      </c>
    </row>
    <row r="134" spans="1:10">
      <c r="A134" s="5">
        <v>133</v>
      </c>
      <c r="B134" s="5" t="s">
        <v>1434</v>
      </c>
      <c r="C134" s="5" t="s">
        <v>168</v>
      </c>
      <c r="D134" s="5" t="s">
        <v>1911</v>
      </c>
      <c r="E134" s="5" t="s">
        <v>1912</v>
      </c>
      <c r="F134" s="5" t="s">
        <v>1913</v>
      </c>
      <c r="G134" s="5" t="s">
        <v>1461</v>
      </c>
      <c r="H134" s="5" t="s">
        <v>1914</v>
      </c>
      <c r="J134" s="5" t="s">
        <v>2787</v>
      </c>
    </row>
    <row r="135" spans="1:10">
      <c r="A135" s="5">
        <v>134</v>
      </c>
      <c r="B135" s="5" t="s">
        <v>1434</v>
      </c>
      <c r="C135" s="5" t="s">
        <v>168</v>
      </c>
      <c r="D135" s="5" t="s">
        <v>1915</v>
      </c>
      <c r="E135" s="5" t="s">
        <v>1916</v>
      </c>
      <c r="F135" s="5" t="s">
        <v>1917</v>
      </c>
      <c r="G135" s="5" t="s">
        <v>1533</v>
      </c>
      <c r="H135" s="5" t="s">
        <v>1918</v>
      </c>
      <c r="J135" s="5" t="s">
        <v>2787</v>
      </c>
    </row>
    <row r="136" spans="1:10">
      <c r="A136" s="5">
        <v>135</v>
      </c>
      <c r="B136" s="5" t="s">
        <v>1434</v>
      </c>
      <c r="C136" s="5" t="s">
        <v>168</v>
      </c>
      <c r="D136" s="5" t="s">
        <v>1919</v>
      </c>
      <c r="E136" s="5" t="s">
        <v>1920</v>
      </c>
      <c r="F136" s="5" t="s">
        <v>1921</v>
      </c>
      <c r="G136" s="5" t="s">
        <v>1490</v>
      </c>
      <c r="H136" s="5" t="s">
        <v>1922</v>
      </c>
      <c r="J136" s="5" t="s">
        <v>2787</v>
      </c>
    </row>
    <row r="137" spans="1:10">
      <c r="A137" s="5">
        <v>136</v>
      </c>
      <c r="B137" s="5" t="s">
        <v>1434</v>
      </c>
      <c r="C137" s="5" t="s">
        <v>168</v>
      </c>
      <c r="D137" s="5" t="s">
        <v>1923</v>
      </c>
      <c r="E137" s="5" t="s">
        <v>1924</v>
      </c>
      <c r="F137" s="5" t="s">
        <v>1925</v>
      </c>
      <c r="G137" s="5" t="s">
        <v>1442</v>
      </c>
      <c r="H137" s="5" t="s">
        <v>1926</v>
      </c>
      <c r="J137" s="5" t="s">
        <v>2787</v>
      </c>
    </row>
    <row r="138" spans="1:10">
      <c r="A138" s="5">
        <v>137</v>
      </c>
      <c r="B138" s="5" t="s">
        <v>1434</v>
      </c>
      <c r="C138" s="5" t="s">
        <v>168</v>
      </c>
      <c r="D138" s="5" t="s">
        <v>1927</v>
      </c>
      <c r="E138" s="5" t="s">
        <v>1928</v>
      </c>
      <c r="F138" s="5" t="s">
        <v>1929</v>
      </c>
      <c r="G138" s="5" t="s">
        <v>1495</v>
      </c>
      <c r="H138" s="5" t="s">
        <v>1930</v>
      </c>
      <c r="J138" s="5" t="s">
        <v>2787</v>
      </c>
    </row>
    <row r="139" spans="1:10">
      <c r="A139" s="5">
        <v>138</v>
      </c>
      <c r="B139" s="5" t="s">
        <v>1434</v>
      </c>
      <c r="C139" s="5" t="s">
        <v>168</v>
      </c>
      <c r="D139" s="5" t="s">
        <v>1931</v>
      </c>
      <c r="E139" s="5" t="s">
        <v>1932</v>
      </c>
      <c r="F139" s="5" t="s">
        <v>1933</v>
      </c>
      <c r="G139" s="5" t="s">
        <v>1560</v>
      </c>
      <c r="H139" s="5" t="s">
        <v>1934</v>
      </c>
      <c r="J139" s="5" t="s">
        <v>2787</v>
      </c>
    </row>
    <row r="140" spans="1:10">
      <c r="A140" s="5">
        <v>139</v>
      </c>
      <c r="B140" s="5" t="s">
        <v>1434</v>
      </c>
      <c r="C140" s="5" t="s">
        <v>168</v>
      </c>
      <c r="D140" s="5" t="s">
        <v>1935</v>
      </c>
      <c r="E140" s="5" t="s">
        <v>1936</v>
      </c>
      <c r="F140" s="5" t="s">
        <v>1937</v>
      </c>
      <c r="G140" s="5" t="s">
        <v>1461</v>
      </c>
      <c r="H140" s="5" t="s">
        <v>1938</v>
      </c>
      <c r="J140" s="5" t="s">
        <v>2787</v>
      </c>
    </row>
    <row r="141" spans="1:10">
      <c r="A141" s="5">
        <v>140</v>
      </c>
      <c r="B141" s="5" t="s">
        <v>1434</v>
      </c>
      <c r="C141" s="5" t="s">
        <v>168</v>
      </c>
      <c r="D141" s="5" t="s">
        <v>1939</v>
      </c>
      <c r="E141" s="5" t="s">
        <v>1940</v>
      </c>
      <c r="F141" s="5" t="s">
        <v>1941</v>
      </c>
      <c r="G141" s="5" t="s">
        <v>1451</v>
      </c>
      <c r="H141" s="5" t="s">
        <v>1942</v>
      </c>
      <c r="J141" s="5" t="s">
        <v>2787</v>
      </c>
    </row>
    <row r="142" spans="1:10">
      <c r="A142" s="5">
        <v>141</v>
      </c>
      <c r="B142" s="5" t="s">
        <v>1434</v>
      </c>
      <c r="C142" s="5" t="s">
        <v>168</v>
      </c>
      <c r="D142" s="5" t="s">
        <v>2876</v>
      </c>
      <c r="E142" s="5" t="s">
        <v>2877</v>
      </c>
      <c r="F142" s="5" t="s">
        <v>2878</v>
      </c>
      <c r="G142" s="5" t="s">
        <v>1447</v>
      </c>
      <c r="H142" s="5" t="s">
        <v>2879</v>
      </c>
      <c r="J142" s="5" t="s">
        <v>2787</v>
      </c>
    </row>
    <row r="143" spans="1:10">
      <c r="A143" s="5">
        <v>142</v>
      </c>
      <c r="B143" s="5" t="s">
        <v>1434</v>
      </c>
      <c r="C143" s="5" t="s">
        <v>168</v>
      </c>
      <c r="D143" s="5" t="s">
        <v>2880</v>
      </c>
      <c r="E143" s="5" t="s">
        <v>2881</v>
      </c>
      <c r="F143" s="5" t="s">
        <v>2882</v>
      </c>
      <c r="G143" s="5" t="s">
        <v>1528</v>
      </c>
      <c r="J143" s="5" t="s">
        <v>2787</v>
      </c>
    </row>
    <row r="144" spans="1:10">
      <c r="A144" s="5">
        <v>143</v>
      </c>
      <c r="B144" s="5" t="s">
        <v>1434</v>
      </c>
      <c r="C144" s="5" t="s">
        <v>168</v>
      </c>
      <c r="D144" s="5" t="s">
        <v>1943</v>
      </c>
      <c r="E144" s="5" t="s">
        <v>1944</v>
      </c>
      <c r="F144" s="5" t="s">
        <v>1945</v>
      </c>
      <c r="G144" s="5" t="s">
        <v>1946</v>
      </c>
      <c r="H144" s="5" t="s">
        <v>1947</v>
      </c>
      <c r="J144" s="5" t="s">
        <v>2787</v>
      </c>
    </row>
    <row r="145" spans="1:10">
      <c r="A145" s="5">
        <v>144</v>
      </c>
      <c r="B145" s="5" t="s">
        <v>1434</v>
      </c>
      <c r="C145" s="5" t="s">
        <v>168</v>
      </c>
      <c r="D145" s="5" t="s">
        <v>2883</v>
      </c>
      <c r="E145" s="5" t="s">
        <v>2884</v>
      </c>
      <c r="F145" s="5" t="s">
        <v>2885</v>
      </c>
      <c r="G145" s="5" t="s">
        <v>1549</v>
      </c>
      <c r="J145" s="5" t="s">
        <v>2787</v>
      </c>
    </row>
    <row r="146" spans="1:10">
      <c r="A146" s="5">
        <v>145</v>
      </c>
      <c r="B146" s="5" t="s">
        <v>1434</v>
      </c>
      <c r="C146" s="5" t="s">
        <v>168</v>
      </c>
      <c r="D146" s="5" t="s">
        <v>2886</v>
      </c>
      <c r="E146" s="5" t="s">
        <v>2887</v>
      </c>
      <c r="F146" s="5" t="s">
        <v>2888</v>
      </c>
      <c r="G146" s="5" t="s">
        <v>1560</v>
      </c>
      <c r="H146" s="5" t="s">
        <v>2889</v>
      </c>
      <c r="J146" s="5" t="s">
        <v>2787</v>
      </c>
    </row>
    <row r="147" spans="1:10">
      <c r="A147" s="5">
        <v>146</v>
      </c>
      <c r="B147" s="5" t="s">
        <v>1434</v>
      </c>
      <c r="C147" s="5" t="s">
        <v>168</v>
      </c>
      <c r="D147" s="5" t="s">
        <v>1948</v>
      </c>
      <c r="E147" s="5" t="s">
        <v>1949</v>
      </c>
      <c r="F147" s="5" t="s">
        <v>1950</v>
      </c>
      <c r="G147" s="5" t="s">
        <v>1461</v>
      </c>
      <c r="I147" s="5" t="s">
        <v>2890</v>
      </c>
      <c r="J147" s="5" t="s">
        <v>2787</v>
      </c>
    </row>
    <row r="148" spans="1:10">
      <c r="A148" s="5">
        <v>147</v>
      </c>
      <c r="B148" s="5" t="s">
        <v>1434</v>
      </c>
      <c r="C148" s="5" t="s">
        <v>168</v>
      </c>
      <c r="D148" s="5" t="s">
        <v>1951</v>
      </c>
      <c r="E148" s="5" t="s">
        <v>1952</v>
      </c>
      <c r="F148" s="5" t="s">
        <v>1953</v>
      </c>
      <c r="G148" s="5" t="s">
        <v>1528</v>
      </c>
      <c r="J148" s="5" t="s">
        <v>2787</v>
      </c>
    </row>
    <row r="149" spans="1:10">
      <c r="A149" s="5">
        <v>148</v>
      </c>
      <c r="B149" s="5" t="s">
        <v>1434</v>
      </c>
      <c r="C149" s="5" t="s">
        <v>168</v>
      </c>
      <c r="D149" s="5" t="s">
        <v>2891</v>
      </c>
      <c r="E149" s="5" t="s">
        <v>2892</v>
      </c>
      <c r="F149" s="5" t="s">
        <v>2893</v>
      </c>
      <c r="G149" s="5" t="s">
        <v>1642</v>
      </c>
      <c r="J149" s="5" t="s">
        <v>2787</v>
      </c>
    </row>
    <row r="150" spans="1:10">
      <c r="A150" s="5">
        <v>149</v>
      </c>
      <c r="B150" s="5" t="s">
        <v>1434</v>
      </c>
      <c r="C150" s="5" t="s">
        <v>168</v>
      </c>
      <c r="D150" s="5" t="s">
        <v>1954</v>
      </c>
      <c r="E150" s="5" t="s">
        <v>1955</v>
      </c>
      <c r="F150" s="5" t="s">
        <v>1956</v>
      </c>
      <c r="G150" s="5" t="s">
        <v>1725</v>
      </c>
      <c r="J150" s="5" t="s">
        <v>2787</v>
      </c>
    </row>
    <row r="151" spans="1:10">
      <c r="A151" s="5">
        <v>150</v>
      </c>
      <c r="B151" s="5" t="s">
        <v>1434</v>
      </c>
      <c r="C151" s="5" t="s">
        <v>168</v>
      </c>
      <c r="D151" s="5" t="s">
        <v>1957</v>
      </c>
      <c r="E151" s="5" t="s">
        <v>1958</v>
      </c>
      <c r="F151" s="5" t="s">
        <v>1959</v>
      </c>
      <c r="G151" s="5" t="s">
        <v>1721</v>
      </c>
      <c r="H151" s="5" t="s">
        <v>1672</v>
      </c>
      <c r="J151" s="5" t="s">
        <v>2787</v>
      </c>
    </row>
    <row r="152" spans="1:10">
      <c r="A152" s="5">
        <v>151</v>
      </c>
      <c r="B152" s="5" t="s">
        <v>1434</v>
      </c>
      <c r="C152" s="5" t="s">
        <v>168</v>
      </c>
      <c r="D152" s="5" t="s">
        <v>2894</v>
      </c>
      <c r="E152" s="5" t="s">
        <v>2895</v>
      </c>
      <c r="F152" s="5" t="s">
        <v>2896</v>
      </c>
      <c r="G152" s="5" t="s">
        <v>1560</v>
      </c>
      <c r="H152" s="5" t="s">
        <v>2897</v>
      </c>
      <c r="J152" s="5" t="s">
        <v>2787</v>
      </c>
    </row>
    <row r="153" spans="1:10">
      <c r="A153" s="5">
        <v>152</v>
      </c>
      <c r="B153" s="5" t="s">
        <v>1434</v>
      </c>
      <c r="C153" s="5" t="s">
        <v>168</v>
      </c>
      <c r="D153" s="5" t="s">
        <v>1960</v>
      </c>
      <c r="E153" s="5" t="s">
        <v>1961</v>
      </c>
      <c r="F153" s="5" t="s">
        <v>1962</v>
      </c>
      <c r="G153" s="5" t="s">
        <v>1605</v>
      </c>
      <c r="J153" s="5" t="s">
        <v>2787</v>
      </c>
    </row>
    <row r="154" spans="1:10">
      <c r="A154" s="5">
        <v>153</v>
      </c>
      <c r="B154" s="5" t="s">
        <v>1434</v>
      </c>
      <c r="C154" s="5" t="s">
        <v>168</v>
      </c>
      <c r="D154" s="5" t="s">
        <v>1963</v>
      </c>
      <c r="E154" s="5" t="s">
        <v>1964</v>
      </c>
      <c r="F154" s="5" t="s">
        <v>1965</v>
      </c>
      <c r="G154" s="5" t="s">
        <v>1461</v>
      </c>
      <c r="H154" s="5" t="s">
        <v>1966</v>
      </c>
      <c r="J154" s="5" t="s">
        <v>2787</v>
      </c>
    </row>
    <row r="155" spans="1:10">
      <c r="A155" s="5">
        <v>154</v>
      </c>
      <c r="B155" s="5" t="s">
        <v>1434</v>
      </c>
      <c r="C155" s="5" t="s">
        <v>168</v>
      </c>
      <c r="D155" s="5" t="s">
        <v>1967</v>
      </c>
      <c r="E155" s="5" t="s">
        <v>1968</v>
      </c>
      <c r="F155" s="5" t="s">
        <v>1969</v>
      </c>
      <c r="G155" s="5" t="s">
        <v>1451</v>
      </c>
      <c r="H155" s="5" t="s">
        <v>1970</v>
      </c>
      <c r="J155" s="5" t="s">
        <v>2787</v>
      </c>
    </row>
    <row r="156" spans="1:10">
      <c r="A156" s="5">
        <v>155</v>
      </c>
      <c r="B156" s="5" t="s">
        <v>1434</v>
      </c>
      <c r="C156" s="5" t="s">
        <v>168</v>
      </c>
      <c r="D156" s="5" t="s">
        <v>2032</v>
      </c>
      <c r="E156" s="5" t="s">
        <v>2898</v>
      </c>
      <c r="F156" s="5" t="s">
        <v>2033</v>
      </c>
      <c r="G156" s="5" t="s">
        <v>1544</v>
      </c>
      <c r="H156" s="5" t="s">
        <v>1672</v>
      </c>
      <c r="J156" s="5" t="s">
        <v>2787</v>
      </c>
    </row>
    <row r="157" spans="1:10">
      <c r="A157" s="5">
        <v>156</v>
      </c>
      <c r="B157" s="5" t="s">
        <v>1434</v>
      </c>
      <c r="C157" s="5" t="s">
        <v>168</v>
      </c>
      <c r="D157" s="5" t="s">
        <v>1971</v>
      </c>
      <c r="E157" s="5" t="s">
        <v>1972</v>
      </c>
      <c r="F157" s="5" t="s">
        <v>1973</v>
      </c>
      <c r="G157" s="5" t="s">
        <v>1461</v>
      </c>
      <c r="H157" s="5" t="s">
        <v>1974</v>
      </c>
      <c r="J157" s="5" t="s">
        <v>2787</v>
      </c>
    </row>
    <row r="158" spans="1:10">
      <c r="A158" s="5">
        <v>157</v>
      </c>
      <c r="B158" s="5" t="s">
        <v>1434</v>
      </c>
      <c r="C158" s="5" t="s">
        <v>168</v>
      </c>
      <c r="D158" s="5" t="s">
        <v>2899</v>
      </c>
      <c r="E158" s="5" t="s">
        <v>2900</v>
      </c>
      <c r="F158" s="5" t="s">
        <v>2901</v>
      </c>
      <c r="G158" s="5" t="s">
        <v>1560</v>
      </c>
      <c r="H158" s="5" t="s">
        <v>2902</v>
      </c>
      <c r="J158" s="5" t="s">
        <v>2787</v>
      </c>
    </row>
    <row r="159" spans="1:10">
      <c r="A159" s="5">
        <v>158</v>
      </c>
      <c r="B159" s="5" t="s">
        <v>1434</v>
      </c>
      <c r="C159" s="5" t="s">
        <v>168</v>
      </c>
      <c r="D159" s="5" t="s">
        <v>1975</v>
      </c>
      <c r="E159" s="5" t="s">
        <v>1976</v>
      </c>
      <c r="F159" s="5" t="s">
        <v>1977</v>
      </c>
      <c r="G159" s="5" t="s">
        <v>1734</v>
      </c>
      <c r="H159" s="5" t="s">
        <v>1978</v>
      </c>
      <c r="J159" s="5" t="s">
        <v>2787</v>
      </c>
    </row>
    <row r="160" spans="1:10">
      <c r="A160" s="5">
        <v>159</v>
      </c>
      <c r="B160" s="5" t="s">
        <v>1434</v>
      </c>
      <c r="C160" s="5" t="s">
        <v>168</v>
      </c>
      <c r="D160" s="5" t="s">
        <v>1979</v>
      </c>
      <c r="E160" s="5" t="s">
        <v>1980</v>
      </c>
      <c r="F160" s="5" t="s">
        <v>1981</v>
      </c>
      <c r="G160" s="5" t="s">
        <v>1676</v>
      </c>
      <c r="H160" s="5" t="s">
        <v>1779</v>
      </c>
      <c r="J160" s="5" t="s">
        <v>2787</v>
      </c>
    </row>
    <row r="161" spans="1:10">
      <c r="A161" s="5">
        <v>160</v>
      </c>
      <c r="B161" s="5" t="s">
        <v>1434</v>
      </c>
      <c r="C161" s="5" t="s">
        <v>168</v>
      </c>
      <c r="D161" s="5" t="s">
        <v>2903</v>
      </c>
      <c r="E161" s="5" t="s">
        <v>2904</v>
      </c>
      <c r="F161" s="5" t="s">
        <v>2905</v>
      </c>
      <c r="G161" s="5" t="s">
        <v>1533</v>
      </c>
      <c r="J161" s="5" t="s">
        <v>2787</v>
      </c>
    </row>
    <row r="162" spans="1:10">
      <c r="A162" s="5">
        <v>161</v>
      </c>
      <c r="B162" s="5" t="s">
        <v>1434</v>
      </c>
      <c r="C162" s="5" t="s">
        <v>168</v>
      </c>
      <c r="D162" s="5" t="s">
        <v>2906</v>
      </c>
      <c r="E162" s="5" t="s">
        <v>2907</v>
      </c>
      <c r="F162" s="5" t="s">
        <v>2908</v>
      </c>
      <c r="G162" s="5" t="s">
        <v>1533</v>
      </c>
      <c r="H162" s="5" t="s">
        <v>2909</v>
      </c>
      <c r="J162" s="5" t="s">
        <v>2787</v>
      </c>
    </row>
    <row r="163" spans="1:10">
      <c r="A163" s="5">
        <v>162</v>
      </c>
      <c r="B163" s="5" t="s">
        <v>1434</v>
      </c>
      <c r="C163" s="5" t="s">
        <v>168</v>
      </c>
      <c r="D163" s="5" t="s">
        <v>1982</v>
      </c>
      <c r="E163" s="5" t="s">
        <v>1983</v>
      </c>
      <c r="F163" s="5" t="s">
        <v>1984</v>
      </c>
      <c r="G163" s="5" t="s">
        <v>1442</v>
      </c>
      <c r="H163" s="5" t="s">
        <v>1985</v>
      </c>
      <c r="J163" s="5" t="s">
        <v>2787</v>
      </c>
    </row>
    <row r="164" spans="1:10">
      <c r="A164" s="5">
        <v>163</v>
      </c>
      <c r="B164" s="5" t="s">
        <v>1434</v>
      </c>
      <c r="C164" s="5" t="s">
        <v>168</v>
      </c>
      <c r="D164" s="5" t="s">
        <v>2910</v>
      </c>
      <c r="E164" s="5" t="s">
        <v>2911</v>
      </c>
      <c r="F164" s="5" t="s">
        <v>2912</v>
      </c>
      <c r="G164" s="5" t="s">
        <v>1528</v>
      </c>
      <c r="H164" s="5" t="s">
        <v>2913</v>
      </c>
      <c r="J164" s="5" t="s">
        <v>2787</v>
      </c>
    </row>
    <row r="165" spans="1:10">
      <c r="A165" s="5">
        <v>164</v>
      </c>
      <c r="B165" s="5" t="s">
        <v>1434</v>
      </c>
      <c r="C165" s="5" t="s">
        <v>168</v>
      </c>
      <c r="D165" s="5" t="s">
        <v>1986</v>
      </c>
      <c r="E165" s="5" t="s">
        <v>1987</v>
      </c>
      <c r="F165" s="5" t="s">
        <v>1988</v>
      </c>
      <c r="G165" s="5" t="s">
        <v>1533</v>
      </c>
      <c r="H165" s="5" t="s">
        <v>1989</v>
      </c>
      <c r="J165" s="5" t="s">
        <v>2787</v>
      </c>
    </row>
    <row r="166" spans="1:10">
      <c r="A166" s="5">
        <v>165</v>
      </c>
      <c r="B166" s="5" t="s">
        <v>1434</v>
      </c>
      <c r="C166" s="5" t="s">
        <v>168</v>
      </c>
      <c r="D166" s="5" t="s">
        <v>1990</v>
      </c>
      <c r="E166" s="5" t="s">
        <v>1991</v>
      </c>
      <c r="F166" s="5" t="s">
        <v>1992</v>
      </c>
      <c r="G166" s="5" t="s">
        <v>1447</v>
      </c>
      <c r="H166" s="5" t="s">
        <v>1993</v>
      </c>
      <c r="J166" s="5" t="s">
        <v>2787</v>
      </c>
    </row>
    <row r="167" spans="1:10">
      <c r="A167" s="5">
        <v>166</v>
      </c>
      <c r="B167" s="5" t="s">
        <v>1434</v>
      </c>
      <c r="C167" s="5" t="s">
        <v>168</v>
      </c>
      <c r="D167" s="5" t="s">
        <v>1994</v>
      </c>
      <c r="E167" s="5" t="s">
        <v>1995</v>
      </c>
      <c r="F167" s="5" t="s">
        <v>1996</v>
      </c>
      <c r="G167" s="5" t="s">
        <v>1661</v>
      </c>
      <c r="J167" s="5" t="s">
        <v>2787</v>
      </c>
    </row>
    <row r="168" spans="1:10">
      <c r="A168" s="5">
        <v>167</v>
      </c>
      <c r="B168" s="5" t="s">
        <v>1434</v>
      </c>
      <c r="C168" s="5" t="s">
        <v>168</v>
      </c>
      <c r="D168" s="5" t="s">
        <v>2914</v>
      </c>
      <c r="E168" s="5" t="s">
        <v>2915</v>
      </c>
      <c r="F168" s="5" t="s">
        <v>2916</v>
      </c>
      <c r="G168" s="5" t="s">
        <v>1734</v>
      </c>
      <c r="H168" s="5" t="s">
        <v>2917</v>
      </c>
      <c r="J168" s="5" t="s">
        <v>2787</v>
      </c>
    </row>
    <row r="169" spans="1:10">
      <c r="A169" s="5">
        <v>168</v>
      </c>
      <c r="B169" s="5" t="s">
        <v>1434</v>
      </c>
      <c r="C169" s="5" t="s">
        <v>168</v>
      </c>
      <c r="D169" s="5" t="s">
        <v>1997</v>
      </c>
      <c r="E169" s="5" t="s">
        <v>1998</v>
      </c>
      <c r="F169" s="5" t="s">
        <v>1999</v>
      </c>
      <c r="G169" s="5" t="s">
        <v>1716</v>
      </c>
      <c r="H169" s="5" t="s">
        <v>2000</v>
      </c>
      <c r="J169" s="5" t="s">
        <v>2787</v>
      </c>
    </row>
    <row r="170" spans="1:10">
      <c r="A170" s="5">
        <v>169</v>
      </c>
      <c r="B170" s="5" t="s">
        <v>1434</v>
      </c>
      <c r="C170" s="5" t="s">
        <v>168</v>
      </c>
      <c r="D170" s="5" t="s">
        <v>2001</v>
      </c>
      <c r="E170" s="5" t="s">
        <v>2002</v>
      </c>
      <c r="F170" s="5" t="s">
        <v>2003</v>
      </c>
      <c r="G170" s="5" t="s">
        <v>1451</v>
      </c>
      <c r="H170" s="5" t="s">
        <v>2004</v>
      </c>
      <c r="I170" s="5" t="s">
        <v>2918</v>
      </c>
      <c r="J170" s="5" t="s">
        <v>2787</v>
      </c>
    </row>
    <row r="171" spans="1:10">
      <c r="A171" s="5">
        <v>170</v>
      </c>
      <c r="B171" s="5" t="s">
        <v>1434</v>
      </c>
      <c r="C171" s="5" t="s">
        <v>168</v>
      </c>
      <c r="D171" s="5" t="s">
        <v>2005</v>
      </c>
      <c r="E171" s="5" t="s">
        <v>2006</v>
      </c>
      <c r="F171" s="5" t="s">
        <v>2007</v>
      </c>
      <c r="G171" s="5" t="s">
        <v>1451</v>
      </c>
      <c r="H171" s="5" t="s">
        <v>2008</v>
      </c>
      <c r="I171" s="5" t="s">
        <v>2919</v>
      </c>
      <c r="J171" s="5" t="s">
        <v>2787</v>
      </c>
    </row>
    <row r="172" spans="1:10">
      <c r="A172" s="5">
        <v>171</v>
      </c>
      <c r="B172" s="5" t="s">
        <v>1434</v>
      </c>
      <c r="C172" s="5" t="s">
        <v>168</v>
      </c>
      <c r="D172" s="5" t="s">
        <v>2009</v>
      </c>
      <c r="E172" s="5" t="s">
        <v>2010</v>
      </c>
      <c r="F172" s="5" t="s">
        <v>2011</v>
      </c>
      <c r="G172" s="5" t="s">
        <v>1716</v>
      </c>
      <c r="H172" s="5" t="s">
        <v>1989</v>
      </c>
      <c r="J172" s="5" t="s">
        <v>2787</v>
      </c>
    </row>
    <row r="173" spans="1:10">
      <c r="A173" s="5">
        <v>172</v>
      </c>
      <c r="B173" s="5" t="s">
        <v>1434</v>
      </c>
      <c r="C173" s="5" t="s">
        <v>168</v>
      </c>
      <c r="D173" s="5" t="s">
        <v>2012</v>
      </c>
      <c r="E173" s="5" t="s">
        <v>2013</v>
      </c>
      <c r="F173" s="5" t="s">
        <v>2014</v>
      </c>
      <c r="G173" s="5" t="s">
        <v>1716</v>
      </c>
      <c r="H173" s="5" t="s">
        <v>2015</v>
      </c>
      <c r="J173" s="5" t="s">
        <v>2787</v>
      </c>
    </row>
    <row r="174" spans="1:10">
      <c r="A174" s="5">
        <v>173</v>
      </c>
      <c r="B174" s="5" t="s">
        <v>1434</v>
      </c>
      <c r="C174" s="5" t="s">
        <v>168</v>
      </c>
      <c r="D174" s="5" t="s">
        <v>2016</v>
      </c>
      <c r="E174" s="5" t="s">
        <v>2017</v>
      </c>
      <c r="F174" s="5" t="s">
        <v>2018</v>
      </c>
      <c r="G174" s="5" t="s">
        <v>1676</v>
      </c>
      <c r="H174" s="5" t="s">
        <v>2019</v>
      </c>
      <c r="J174" s="5" t="s">
        <v>2787</v>
      </c>
    </row>
    <row r="175" spans="1:10">
      <c r="A175" s="5">
        <v>174</v>
      </c>
      <c r="B175" s="5" t="s">
        <v>1434</v>
      </c>
      <c r="C175" s="5" t="s">
        <v>168</v>
      </c>
      <c r="D175" s="5" t="s">
        <v>2020</v>
      </c>
      <c r="E175" s="5" t="s">
        <v>2021</v>
      </c>
      <c r="F175" s="5" t="s">
        <v>2022</v>
      </c>
      <c r="G175" s="5" t="s">
        <v>1611</v>
      </c>
      <c r="H175" s="5" t="s">
        <v>2023</v>
      </c>
      <c r="J175" s="5" t="s">
        <v>2787</v>
      </c>
    </row>
    <row r="176" spans="1:10">
      <c r="A176" s="5">
        <v>175</v>
      </c>
      <c r="B176" s="5" t="s">
        <v>1434</v>
      </c>
      <c r="C176" s="5" t="s">
        <v>168</v>
      </c>
      <c r="D176" s="5" t="s">
        <v>2024</v>
      </c>
      <c r="E176" s="5" t="s">
        <v>2025</v>
      </c>
      <c r="F176" s="5" t="s">
        <v>2026</v>
      </c>
      <c r="G176" s="5" t="s">
        <v>1549</v>
      </c>
      <c r="H176" s="5" t="s">
        <v>2027</v>
      </c>
      <c r="J176" s="5" t="s">
        <v>2787</v>
      </c>
    </row>
    <row r="177" spans="1:10">
      <c r="A177" s="5">
        <v>176</v>
      </c>
      <c r="B177" s="5" t="s">
        <v>1434</v>
      </c>
      <c r="C177" s="5" t="s">
        <v>168</v>
      </c>
      <c r="D177" s="5" t="s">
        <v>2028</v>
      </c>
      <c r="E177" s="5" t="s">
        <v>2029</v>
      </c>
      <c r="F177" s="5" t="s">
        <v>2030</v>
      </c>
      <c r="G177" s="5" t="s">
        <v>1544</v>
      </c>
      <c r="H177" s="5" t="s">
        <v>2031</v>
      </c>
      <c r="J177" s="5" t="s">
        <v>2787</v>
      </c>
    </row>
    <row r="178" spans="1:10">
      <c r="A178" s="5">
        <v>177</v>
      </c>
      <c r="B178" s="5" t="s">
        <v>1434</v>
      </c>
      <c r="C178" s="5" t="s">
        <v>168</v>
      </c>
      <c r="D178" s="5" t="s">
        <v>2034</v>
      </c>
      <c r="E178" s="5" t="s">
        <v>2035</v>
      </c>
      <c r="F178" s="5" t="s">
        <v>2036</v>
      </c>
      <c r="G178" s="5" t="s">
        <v>1611</v>
      </c>
      <c r="H178" s="5" t="s">
        <v>2037</v>
      </c>
      <c r="J178" s="5" t="s">
        <v>2787</v>
      </c>
    </row>
    <row r="179" spans="1:10">
      <c r="A179" s="5">
        <v>178</v>
      </c>
      <c r="B179" s="5" t="s">
        <v>1434</v>
      </c>
      <c r="C179" s="5" t="s">
        <v>168</v>
      </c>
      <c r="D179" s="5" t="s">
        <v>2038</v>
      </c>
      <c r="E179" s="5" t="s">
        <v>2039</v>
      </c>
      <c r="F179" s="5" t="s">
        <v>2040</v>
      </c>
      <c r="G179" s="5" t="s">
        <v>1607</v>
      </c>
      <c r="H179" s="5" t="s">
        <v>2041</v>
      </c>
      <c r="J179" s="5" t="s">
        <v>2787</v>
      </c>
    </row>
    <row r="180" spans="1:10">
      <c r="A180" s="5">
        <v>179</v>
      </c>
      <c r="B180" s="5" t="s">
        <v>1434</v>
      </c>
      <c r="C180" s="5" t="s">
        <v>168</v>
      </c>
      <c r="D180" s="5" t="s">
        <v>2042</v>
      </c>
      <c r="E180" s="5" t="s">
        <v>2043</v>
      </c>
      <c r="F180" s="5" t="s">
        <v>2044</v>
      </c>
      <c r="G180" s="5" t="s">
        <v>1642</v>
      </c>
      <c r="H180" s="5" t="s">
        <v>2045</v>
      </c>
      <c r="J180" s="5" t="s">
        <v>2787</v>
      </c>
    </row>
    <row r="181" spans="1:10">
      <c r="A181" s="5">
        <v>180</v>
      </c>
      <c r="B181" s="5" t="s">
        <v>1434</v>
      </c>
      <c r="C181" s="5" t="s">
        <v>168</v>
      </c>
      <c r="D181" s="5" t="s">
        <v>2046</v>
      </c>
      <c r="E181" s="5" t="s">
        <v>2047</v>
      </c>
      <c r="F181" s="5" t="s">
        <v>2048</v>
      </c>
      <c r="G181" s="5" t="s">
        <v>1469</v>
      </c>
      <c r="H181" s="5" t="s">
        <v>2049</v>
      </c>
      <c r="J181" s="5" t="s">
        <v>2787</v>
      </c>
    </row>
    <row r="182" spans="1:10">
      <c r="A182" s="5">
        <v>181</v>
      </c>
      <c r="B182" s="5" t="s">
        <v>1434</v>
      </c>
      <c r="C182" s="5" t="s">
        <v>168</v>
      </c>
      <c r="D182" s="5" t="s">
        <v>2050</v>
      </c>
      <c r="E182" s="5" t="s">
        <v>2051</v>
      </c>
      <c r="F182" s="5" t="s">
        <v>2052</v>
      </c>
      <c r="G182" s="5" t="s">
        <v>1544</v>
      </c>
      <c r="H182" s="5" t="s">
        <v>1779</v>
      </c>
      <c r="J182" s="5" t="s">
        <v>2787</v>
      </c>
    </row>
    <row r="183" spans="1:10">
      <c r="A183" s="5">
        <v>182</v>
      </c>
      <c r="B183" s="5" t="s">
        <v>1434</v>
      </c>
      <c r="C183" s="5" t="s">
        <v>168</v>
      </c>
      <c r="D183" s="5" t="s">
        <v>2053</v>
      </c>
      <c r="E183" s="5" t="s">
        <v>2054</v>
      </c>
      <c r="F183" s="5" t="s">
        <v>2055</v>
      </c>
      <c r="G183" s="5" t="s">
        <v>1469</v>
      </c>
      <c r="H183" s="5" t="s">
        <v>1540</v>
      </c>
      <c r="J183" s="5" t="s">
        <v>2787</v>
      </c>
    </row>
    <row r="184" spans="1:10">
      <c r="A184" s="5">
        <v>183</v>
      </c>
      <c r="B184" s="5" t="s">
        <v>1434</v>
      </c>
      <c r="C184" s="5" t="s">
        <v>168</v>
      </c>
      <c r="D184" s="5" t="s">
        <v>2056</v>
      </c>
      <c r="E184" s="5" t="s">
        <v>2057</v>
      </c>
      <c r="F184" s="5" t="s">
        <v>2058</v>
      </c>
      <c r="G184" s="5" t="s">
        <v>1482</v>
      </c>
      <c r="H184" s="5" t="s">
        <v>2059</v>
      </c>
      <c r="J184" s="5" t="s">
        <v>2787</v>
      </c>
    </row>
    <row r="185" spans="1:10">
      <c r="A185" s="5">
        <v>184</v>
      </c>
      <c r="B185" s="5" t="s">
        <v>1434</v>
      </c>
      <c r="C185" s="5" t="s">
        <v>168</v>
      </c>
      <c r="D185" s="5" t="s">
        <v>2060</v>
      </c>
      <c r="E185" s="5" t="s">
        <v>2061</v>
      </c>
      <c r="F185" s="5" t="s">
        <v>2062</v>
      </c>
      <c r="G185" s="5" t="s">
        <v>1482</v>
      </c>
      <c r="H185" s="5" t="s">
        <v>2063</v>
      </c>
      <c r="J185" s="5" t="s">
        <v>2787</v>
      </c>
    </row>
    <row r="186" spans="1:10">
      <c r="A186" s="5">
        <v>185</v>
      </c>
      <c r="B186" s="5" t="s">
        <v>1434</v>
      </c>
      <c r="C186" s="5" t="s">
        <v>168</v>
      </c>
      <c r="D186" s="5" t="s">
        <v>2064</v>
      </c>
      <c r="E186" s="5" t="s">
        <v>2065</v>
      </c>
      <c r="F186" s="5" t="s">
        <v>2066</v>
      </c>
      <c r="G186" s="5" t="s">
        <v>2067</v>
      </c>
      <c r="J186" s="5" t="s">
        <v>2787</v>
      </c>
    </row>
    <row r="187" spans="1:10">
      <c r="A187" s="5">
        <v>186</v>
      </c>
      <c r="B187" s="5" t="s">
        <v>1434</v>
      </c>
      <c r="C187" s="5" t="s">
        <v>168</v>
      </c>
      <c r="D187" s="5" t="s">
        <v>2068</v>
      </c>
      <c r="E187" s="5" t="s">
        <v>2069</v>
      </c>
      <c r="F187" s="5" t="s">
        <v>2070</v>
      </c>
      <c r="G187" s="5" t="s">
        <v>1447</v>
      </c>
      <c r="H187" s="5" t="s">
        <v>2071</v>
      </c>
      <c r="J187" s="5" t="s">
        <v>2787</v>
      </c>
    </row>
    <row r="188" spans="1:10">
      <c r="A188" s="5">
        <v>187</v>
      </c>
      <c r="B188" s="5" t="s">
        <v>1434</v>
      </c>
      <c r="C188" s="5" t="s">
        <v>168</v>
      </c>
      <c r="D188" s="5" t="s">
        <v>2920</v>
      </c>
      <c r="E188" s="5" t="s">
        <v>2921</v>
      </c>
      <c r="F188" s="5" t="s">
        <v>2922</v>
      </c>
      <c r="G188" s="5" t="s">
        <v>1451</v>
      </c>
      <c r="H188" s="5" t="s">
        <v>2923</v>
      </c>
      <c r="J188" s="5" t="s">
        <v>2787</v>
      </c>
    </row>
    <row r="189" spans="1:10">
      <c r="A189" s="5">
        <v>188</v>
      </c>
      <c r="B189" s="5" t="s">
        <v>1434</v>
      </c>
      <c r="C189" s="5" t="s">
        <v>168</v>
      </c>
      <c r="D189" s="5" t="s">
        <v>2072</v>
      </c>
      <c r="E189" s="5" t="s">
        <v>2073</v>
      </c>
      <c r="F189" s="5" t="s">
        <v>2074</v>
      </c>
      <c r="G189" s="5" t="s">
        <v>1442</v>
      </c>
      <c r="H189" s="5" t="s">
        <v>2075</v>
      </c>
      <c r="J189" s="5" t="s">
        <v>2787</v>
      </c>
    </row>
    <row r="190" spans="1:10">
      <c r="A190" s="5">
        <v>189</v>
      </c>
      <c r="B190" s="5" t="s">
        <v>1434</v>
      </c>
      <c r="C190" s="5" t="s">
        <v>168</v>
      </c>
      <c r="D190" s="5" t="s">
        <v>2076</v>
      </c>
      <c r="E190" s="5" t="s">
        <v>2077</v>
      </c>
      <c r="F190" s="5" t="s">
        <v>2078</v>
      </c>
      <c r="G190" s="5" t="s">
        <v>1544</v>
      </c>
      <c r="J190" s="5" t="s">
        <v>2787</v>
      </c>
    </row>
    <row r="191" spans="1:10">
      <c r="A191" s="5">
        <v>190</v>
      </c>
      <c r="B191" s="5" t="s">
        <v>1434</v>
      </c>
      <c r="C191" s="5" t="s">
        <v>168</v>
      </c>
      <c r="D191" s="5" t="s">
        <v>2924</v>
      </c>
      <c r="E191" s="5" t="s">
        <v>2925</v>
      </c>
      <c r="F191" s="5" t="s">
        <v>2926</v>
      </c>
      <c r="G191" s="5" t="s">
        <v>1642</v>
      </c>
      <c r="H191" s="5" t="s">
        <v>2927</v>
      </c>
      <c r="J191" s="5" t="s">
        <v>2787</v>
      </c>
    </row>
    <row r="192" spans="1:10">
      <c r="A192" s="5">
        <v>191</v>
      </c>
      <c r="B192" s="5" t="s">
        <v>1434</v>
      </c>
      <c r="C192" s="5" t="s">
        <v>168</v>
      </c>
      <c r="D192" s="5" t="s">
        <v>2079</v>
      </c>
      <c r="E192" s="5" t="s">
        <v>2080</v>
      </c>
      <c r="F192" s="5" t="s">
        <v>2081</v>
      </c>
      <c r="G192" s="5" t="s">
        <v>1511</v>
      </c>
      <c r="J192" s="5" t="s">
        <v>2787</v>
      </c>
    </row>
    <row r="193" spans="1:10">
      <c r="A193" s="5">
        <v>192</v>
      </c>
      <c r="B193" s="5" t="s">
        <v>1434</v>
      </c>
      <c r="C193" s="5" t="s">
        <v>168</v>
      </c>
      <c r="D193" s="5" t="s">
        <v>2082</v>
      </c>
      <c r="E193" s="5" t="s">
        <v>2083</v>
      </c>
      <c r="F193" s="5" t="s">
        <v>2084</v>
      </c>
      <c r="G193" s="5" t="s">
        <v>1528</v>
      </c>
      <c r="H193" s="5" t="s">
        <v>2085</v>
      </c>
      <c r="I193" s="5" t="s">
        <v>2928</v>
      </c>
      <c r="J193" s="5" t="s">
        <v>2787</v>
      </c>
    </row>
    <row r="194" spans="1:10">
      <c r="A194" s="5">
        <v>193</v>
      </c>
      <c r="B194" s="5" t="s">
        <v>1434</v>
      </c>
      <c r="C194" s="5" t="s">
        <v>168</v>
      </c>
      <c r="D194" s="5" t="s">
        <v>2086</v>
      </c>
      <c r="E194" s="5" t="s">
        <v>2087</v>
      </c>
      <c r="F194" s="5" t="s">
        <v>2088</v>
      </c>
      <c r="G194" s="5" t="s">
        <v>1533</v>
      </c>
      <c r="J194" s="5" t="s">
        <v>2787</v>
      </c>
    </row>
    <row r="195" spans="1:10">
      <c r="A195" s="5">
        <v>194</v>
      </c>
      <c r="B195" s="5" t="s">
        <v>1434</v>
      </c>
      <c r="C195" s="5" t="s">
        <v>168</v>
      </c>
      <c r="D195" s="5" t="s">
        <v>2089</v>
      </c>
      <c r="E195" s="5" t="s">
        <v>2090</v>
      </c>
      <c r="F195" s="5" t="s">
        <v>2091</v>
      </c>
      <c r="G195" s="5" t="s">
        <v>1482</v>
      </c>
      <c r="J195" s="5" t="s">
        <v>2787</v>
      </c>
    </row>
    <row r="196" spans="1:10">
      <c r="A196" s="5">
        <v>195</v>
      </c>
      <c r="B196" s="5" t="s">
        <v>1434</v>
      </c>
      <c r="C196" s="5" t="s">
        <v>168</v>
      </c>
      <c r="D196" s="5" t="s">
        <v>2092</v>
      </c>
      <c r="E196" s="5" t="s">
        <v>2093</v>
      </c>
      <c r="F196" s="5" t="s">
        <v>2094</v>
      </c>
      <c r="G196" s="5" t="s">
        <v>1560</v>
      </c>
      <c r="H196" s="5" t="s">
        <v>2095</v>
      </c>
      <c r="J196" s="5" t="s">
        <v>2787</v>
      </c>
    </row>
    <row r="197" spans="1:10">
      <c r="A197" s="5">
        <v>196</v>
      </c>
      <c r="B197" s="5" t="s">
        <v>1434</v>
      </c>
      <c r="C197" s="5" t="s">
        <v>168</v>
      </c>
      <c r="D197" s="5" t="s">
        <v>2096</v>
      </c>
      <c r="E197" s="5" t="s">
        <v>2097</v>
      </c>
      <c r="F197" s="5" t="s">
        <v>2098</v>
      </c>
      <c r="G197" s="5" t="s">
        <v>1671</v>
      </c>
      <c r="J197" s="5" t="s">
        <v>2787</v>
      </c>
    </row>
    <row r="198" spans="1:10">
      <c r="A198" s="5">
        <v>197</v>
      </c>
      <c r="B198" s="5" t="s">
        <v>1434</v>
      </c>
      <c r="C198" s="5" t="s">
        <v>168</v>
      </c>
      <c r="D198" s="5" t="s">
        <v>2099</v>
      </c>
      <c r="E198" s="5" t="s">
        <v>2100</v>
      </c>
      <c r="F198" s="5" t="s">
        <v>2101</v>
      </c>
      <c r="G198" s="5" t="s">
        <v>1447</v>
      </c>
      <c r="H198" s="5" t="s">
        <v>2102</v>
      </c>
      <c r="J198" s="5" t="s">
        <v>2787</v>
      </c>
    </row>
    <row r="199" spans="1:10">
      <c r="A199" s="5">
        <v>198</v>
      </c>
      <c r="B199" s="5" t="s">
        <v>1434</v>
      </c>
      <c r="C199" s="5" t="s">
        <v>168</v>
      </c>
      <c r="D199" s="5" t="s">
        <v>2103</v>
      </c>
      <c r="E199" s="5" t="s">
        <v>2104</v>
      </c>
      <c r="F199" s="5" t="s">
        <v>2105</v>
      </c>
      <c r="G199" s="5" t="s">
        <v>1611</v>
      </c>
      <c r="H199" s="5" t="s">
        <v>2106</v>
      </c>
      <c r="J199" s="5" t="s">
        <v>2787</v>
      </c>
    </row>
    <row r="200" spans="1:10">
      <c r="A200" s="5">
        <v>199</v>
      </c>
      <c r="B200" s="5" t="s">
        <v>1434</v>
      </c>
      <c r="C200" s="5" t="s">
        <v>168</v>
      </c>
      <c r="D200" s="5" t="s">
        <v>2107</v>
      </c>
      <c r="E200" s="5" t="s">
        <v>2108</v>
      </c>
      <c r="F200" s="5" t="s">
        <v>2109</v>
      </c>
      <c r="G200" s="5" t="s">
        <v>1549</v>
      </c>
      <c r="H200" s="5" t="s">
        <v>2110</v>
      </c>
      <c r="J200" s="5" t="s">
        <v>2787</v>
      </c>
    </row>
    <row r="201" spans="1:10">
      <c r="A201" s="5">
        <v>200</v>
      </c>
      <c r="B201" s="5" t="s">
        <v>1434</v>
      </c>
      <c r="C201" s="5" t="s">
        <v>168</v>
      </c>
      <c r="D201" s="5" t="s">
        <v>2111</v>
      </c>
      <c r="E201" s="5" t="s">
        <v>2108</v>
      </c>
      <c r="F201" s="5" t="s">
        <v>2112</v>
      </c>
      <c r="G201" s="5" t="s">
        <v>1829</v>
      </c>
      <c r="J201" s="5" t="s">
        <v>2787</v>
      </c>
    </row>
    <row r="202" spans="1:10">
      <c r="A202" s="5">
        <v>201</v>
      </c>
      <c r="B202" s="5" t="s">
        <v>1434</v>
      </c>
      <c r="C202" s="5" t="s">
        <v>168</v>
      </c>
      <c r="D202" s="5" t="s">
        <v>2113</v>
      </c>
      <c r="E202" s="5" t="s">
        <v>2114</v>
      </c>
      <c r="F202" s="5" t="s">
        <v>2115</v>
      </c>
      <c r="G202" s="5" t="s">
        <v>1829</v>
      </c>
      <c r="H202" s="5" t="s">
        <v>2116</v>
      </c>
      <c r="J202" s="5" t="s">
        <v>2787</v>
      </c>
    </row>
    <row r="203" spans="1:10">
      <c r="A203" s="5">
        <v>202</v>
      </c>
      <c r="B203" s="5" t="s">
        <v>1434</v>
      </c>
      <c r="C203" s="5" t="s">
        <v>168</v>
      </c>
      <c r="D203" s="5" t="s">
        <v>2117</v>
      </c>
      <c r="E203" s="5" t="s">
        <v>2118</v>
      </c>
      <c r="F203" s="5" t="s">
        <v>2119</v>
      </c>
      <c r="G203" s="5" t="s">
        <v>2120</v>
      </c>
      <c r="H203" s="5" t="s">
        <v>2121</v>
      </c>
      <c r="J203" s="5" t="s">
        <v>2787</v>
      </c>
    </row>
    <row r="204" spans="1:10">
      <c r="A204" s="5">
        <v>203</v>
      </c>
      <c r="B204" s="5" t="s">
        <v>1434</v>
      </c>
      <c r="C204" s="5" t="s">
        <v>168</v>
      </c>
      <c r="D204" s="5" t="s">
        <v>2122</v>
      </c>
      <c r="E204" s="5" t="s">
        <v>2123</v>
      </c>
      <c r="F204" s="5" t="s">
        <v>2124</v>
      </c>
      <c r="G204" s="5" t="s">
        <v>1829</v>
      </c>
      <c r="H204" s="5" t="s">
        <v>2125</v>
      </c>
      <c r="J204" s="5" t="s">
        <v>2787</v>
      </c>
    </row>
    <row r="205" spans="1:10">
      <c r="A205" s="5">
        <v>204</v>
      </c>
      <c r="B205" s="5" t="s">
        <v>1434</v>
      </c>
      <c r="C205" s="5" t="s">
        <v>168</v>
      </c>
      <c r="D205" s="5" t="s">
        <v>2126</v>
      </c>
      <c r="E205" s="5" t="s">
        <v>2127</v>
      </c>
      <c r="F205" s="5" t="s">
        <v>2128</v>
      </c>
      <c r="G205" s="5" t="s">
        <v>1671</v>
      </c>
      <c r="J205" s="5" t="s">
        <v>2787</v>
      </c>
    </row>
    <row r="206" spans="1:10">
      <c r="A206" s="5">
        <v>205</v>
      </c>
      <c r="B206" s="5" t="s">
        <v>1434</v>
      </c>
      <c r="C206" s="5" t="s">
        <v>168</v>
      </c>
      <c r="D206" s="5" t="s">
        <v>2129</v>
      </c>
      <c r="E206" s="5" t="s">
        <v>2130</v>
      </c>
      <c r="F206" s="5" t="s">
        <v>2131</v>
      </c>
      <c r="G206" s="5" t="s">
        <v>2132</v>
      </c>
      <c r="H206" s="5" t="s">
        <v>2133</v>
      </c>
      <c r="J206" s="5" t="s">
        <v>2787</v>
      </c>
    </row>
    <row r="207" spans="1:10">
      <c r="A207" s="5">
        <v>206</v>
      </c>
      <c r="B207" s="5" t="s">
        <v>1434</v>
      </c>
      <c r="C207" s="5" t="s">
        <v>168</v>
      </c>
      <c r="D207" s="5" t="s">
        <v>2134</v>
      </c>
      <c r="E207" s="5" t="s">
        <v>2135</v>
      </c>
      <c r="F207" s="5" t="s">
        <v>2136</v>
      </c>
      <c r="G207" s="5" t="s">
        <v>1549</v>
      </c>
      <c r="H207" s="5" t="s">
        <v>2137</v>
      </c>
      <c r="J207" s="5" t="s">
        <v>2787</v>
      </c>
    </row>
    <row r="208" spans="1:10">
      <c r="A208" s="5">
        <v>207</v>
      </c>
      <c r="B208" s="5" t="s">
        <v>1434</v>
      </c>
      <c r="C208" s="5" t="s">
        <v>168</v>
      </c>
      <c r="D208" s="5" t="s">
        <v>2138</v>
      </c>
      <c r="E208" s="5" t="s">
        <v>2139</v>
      </c>
      <c r="F208" s="5" t="s">
        <v>2140</v>
      </c>
      <c r="G208" s="5" t="s">
        <v>1447</v>
      </c>
      <c r="J208" s="5" t="s">
        <v>2787</v>
      </c>
    </row>
    <row r="209" spans="1:10">
      <c r="A209" s="5">
        <v>208</v>
      </c>
      <c r="B209" s="5" t="s">
        <v>1434</v>
      </c>
      <c r="C209" s="5" t="s">
        <v>168</v>
      </c>
      <c r="D209" s="5" t="s">
        <v>2141</v>
      </c>
      <c r="E209" s="5" t="s">
        <v>2142</v>
      </c>
      <c r="F209" s="5" t="s">
        <v>2143</v>
      </c>
      <c r="G209" s="5" t="s">
        <v>1607</v>
      </c>
      <c r="H209" s="5" t="s">
        <v>2144</v>
      </c>
      <c r="J209" s="5" t="s">
        <v>2787</v>
      </c>
    </row>
    <row r="210" spans="1:10">
      <c r="A210" s="5">
        <v>209</v>
      </c>
      <c r="B210" s="5" t="s">
        <v>1434</v>
      </c>
      <c r="C210" s="5" t="s">
        <v>168</v>
      </c>
      <c r="D210" s="5" t="s">
        <v>2145</v>
      </c>
      <c r="E210" s="5" t="s">
        <v>2146</v>
      </c>
      <c r="F210" s="5" t="s">
        <v>2147</v>
      </c>
      <c r="G210" s="5" t="s">
        <v>2148</v>
      </c>
      <c r="H210" s="5" t="s">
        <v>2149</v>
      </c>
      <c r="J210" s="5" t="s">
        <v>2787</v>
      </c>
    </row>
    <row r="211" spans="1:10">
      <c r="A211" s="5">
        <v>210</v>
      </c>
      <c r="B211" s="5" t="s">
        <v>1434</v>
      </c>
      <c r="C211" s="5" t="s">
        <v>168</v>
      </c>
      <c r="D211" s="5" t="s">
        <v>2150</v>
      </c>
      <c r="E211" s="5" t="s">
        <v>2151</v>
      </c>
      <c r="F211" s="5" t="s">
        <v>2152</v>
      </c>
      <c r="G211" s="5" t="s">
        <v>1478</v>
      </c>
      <c r="H211" s="5" t="s">
        <v>2153</v>
      </c>
      <c r="J211" s="5" t="s">
        <v>2787</v>
      </c>
    </row>
    <row r="212" spans="1:10">
      <c r="A212" s="5">
        <v>211</v>
      </c>
      <c r="B212" s="5" t="s">
        <v>1434</v>
      </c>
      <c r="C212" s="5" t="s">
        <v>168</v>
      </c>
      <c r="D212" s="5" t="s">
        <v>2154</v>
      </c>
      <c r="E212" s="5" t="s">
        <v>2155</v>
      </c>
      <c r="F212" s="5" t="s">
        <v>2156</v>
      </c>
      <c r="G212" s="5" t="s">
        <v>1684</v>
      </c>
      <c r="H212" s="5" t="s">
        <v>2157</v>
      </c>
      <c r="J212" s="5" t="s">
        <v>2787</v>
      </c>
    </row>
    <row r="213" spans="1:10">
      <c r="A213" s="5">
        <v>212</v>
      </c>
      <c r="B213" s="5" t="s">
        <v>1434</v>
      </c>
      <c r="C213" s="5" t="s">
        <v>168</v>
      </c>
      <c r="D213" s="5" t="s">
        <v>2929</v>
      </c>
      <c r="E213" s="5" t="s">
        <v>2930</v>
      </c>
      <c r="F213" s="5" t="s">
        <v>2931</v>
      </c>
      <c r="G213" s="5" t="s">
        <v>2932</v>
      </c>
      <c r="J213" s="5" t="s">
        <v>2787</v>
      </c>
    </row>
    <row r="214" spans="1:10">
      <c r="A214" s="5">
        <v>213</v>
      </c>
      <c r="B214" s="5" t="s">
        <v>1434</v>
      </c>
      <c r="C214" s="5" t="s">
        <v>168</v>
      </c>
      <c r="D214" s="5" t="s">
        <v>2158</v>
      </c>
      <c r="E214" s="5" t="s">
        <v>2159</v>
      </c>
      <c r="F214" s="5" t="s">
        <v>2160</v>
      </c>
      <c r="G214" s="5" t="s">
        <v>1447</v>
      </c>
      <c r="J214" s="5" t="s">
        <v>2787</v>
      </c>
    </row>
    <row r="215" spans="1:10">
      <c r="A215" s="5">
        <v>214</v>
      </c>
      <c r="B215" s="5" t="s">
        <v>1434</v>
      </c>
      <c r="C215" s="5" t="s">
        <v>168</v>
      </c>
      <c r="D215" s="5" t="s">
        <v>2161</v>
      </c>
      <c r="E215" s="5" t="s">
        <v>2162</v>
      </c>
      <c r="F215" s="5" t="s">
        <v>2163</v>
      </c>
      <c r="G215" s="5" t="s">
        <v>1824</v>
      </c>
      <c r="H215" s="5" t="s">
        <v>2164</v>
      </c>
      <c r="J215" s="5" t="s">
        <v>2787</v>
      </c>
    </row>
    <row r="216" spans="1:10">
      <c r="A216" s="5">
        <v>215</v>
      </c>
      <c r="B216" s="5" t="s">
        <v>1434</v>
      </c>
      <c r="C216" s="5" t="s">
        <v>168</v>
      </c>
      <c r="D216" s="5" t="s">
        <v>2165</v>
      </c>
      <c r="E216" s="5" t="s">
        <v>2166</v>
      </c>
      <c r="F216" s="5" t="s">
        <v>2167</v>
      </c>
      <c r="G216" s="5" t="s">
        <v>1451</v>
      </c>
      <c r="J216" s="5" t="s">
        <v>2787</v>
      </c>
    </row>
    <row r="217" spans="1:10">
      <c r="A217" s="5">
        <v>216</v>
      </c>
      <c r="B217" s="5" t="s">
        <v>1434</v>
      </c>
      <c r="C217" s="5" t="s">
        <v>168</v>
      </c>
      <c r="D217" s="5" t="s">
        <v>2168</v>
      </c>
      <c r="E217" s="5" t="s">
        <v>2169</v>
      </c>
      <c r="F217" s="5" t="s">
        <v>2170</v>
      </c>
      <c r="G217" s="5" t="s">
        <v>1560</v>
      </c>
      <c r="H217" s="5" t="s">
        <v>2095</v>
      </c>
      <c r="J217" s="5" t="s">
        <v>2787</v>
      </c>
    </row>
    <row r="218" spans="1:10">
      <c r="A218" s="5">
        <v>217</v>
      </c>
      <c r="B218" s="5" t="s">
        <v>1434</v>
      </c>
      <c r="C218" s="5" t="s">
        <v>168</v>
      </c>
      <c r="D218" s="5" t="s">
        <v>2933</v>
      </c>
      <c r="E218" s="5" t="s">
        <v>2934</v>
      </c>
      <c r="F218" s="5" t="s">
        <v>2935</v>
      </c>
      <c r="G218" s="5" t="s">
        <v>2936</v>
      </c>
      <c r="J218" s="5" t="s">
        <v>2787</v>
      </c>
    </row>
    <row r="219" spans="1:10">
      <c r="A219" s="5">
        <v>218</v>
      </c>
      <c r="B219" s="5" t="s">
        <v>1434</v>
      </c>
      <c r="C219" s="5" t="s">
        <v>168</v>
      </c>
      <c r="D219" s="5" t="s">
        <v>2171</v>
      </c>
      <c r="E219" s="5" t="s">
        <v>2172</v>
      </c>
      <c r="F219" s="5" t="s">
        <v>2173</v>
      </c>
      <c r="G219" s="5" t="s">
        <v>1469</v>
      </c>
      <c r="J219" s="5" t="s">
        <v>2787</v>
      </c>
    </row>
    <row r="220" spans="1:10">
      <c r="A220" s="5">
        <v>219</v>
      </c>
      <c r="B220" s="5" t="s">
        <v>1434</v>
      </c>
      <c r="C220" s="5" t="s">
        <v>168</v>
      </c>
      <c r="D220" s="5" t="s">
        <v>2174</v>
      </c>
      <c r="E220" s="5" t="s">
        <v>2175</v>
      </c>
      <c r="F220" s="5" t="s">
        <v>2176</v>
      </c>
      <c r="G220" s="5" t="s">
        <v>1478</v>
      </c>
      <c r="H220" s="5" t="s">
        <v>2177</v>
      </c>
      <c r="J220" s="5" t="s">
        <v>2787</v>
      </c>
    </row>
    <row r="221" spans="1:10">
      <c r="A221" s="5">
        <v>220</v>
      </c>
      <c r="B221" s="5" t="s">
        <v>1434</v>
      </c>
      <c r="C221" s="5" t="s">
        <v>168</v>
      </c>
      <c r="D221" s="5" t="s">
        <v>2178</v>
      </c>
      <c r="E221" s="5" t="s">
        <v>2179</v>
      </c>
      <c r="F221" s="5" t="s">
        <v>2180</v>
      </c>
      <c r="G221" s="5" t="s">
        <v>1451</v>
      </c>
      <c r="H221" s="5" t="s">
        <v>2181</v>
      </c>
      <c r="J221" s="5" t="s">
        <v>2787</v>
      </c>
    </row>
    <row r="222" spans="1:10">
      <c r="A222" s="5">
        <v>221</v>
      </c>
      <c r="B222" s="5" t="s">
        <v>1434</v>
      </c>
      <c r="C222" s="5" t="s">
        <v>168</v>
      </c>
      <c r="D222" s="5" t="s">
        <v>2182</v>
      </c>
      <c r="E222" s="5" t="s">
        <v>2183</v>
      </c>
      <c r="F222" s="5" t="s">
        <v>2184</v>
      </c>
      <c r="G222" s="5" t="s">
        <v>1461</v>
      </c>
      <c r="H222" s="5" t="s">
        <v>2185</v>
      </c>
      <c r="I222" s="5" t="s">
        <v>2937</v>
      </c>
      <c r="J222" s="5" t="s">
        <v>2787</v>
      </c>
    </row>
    <row r="223" spans="1:10">
      <c r="A223" s="5">
        <v>222</v>
      </c>
      <c r="B223" s="5" t="s">
        <v>1434</v>
      </c>
      <c r="C223" s="5" t="s">
        <v>168</v>
      </c>
      <c r="D223" s="5" t="s">
        <v>2186</v>
      </c>
      <c r="E223" s="5" t="s">
        <v>2187</v>
      </c>
      <c r="F223" s="5" t="s">
        <v>2188</v>
      </c>
      <c r="G223" s="5" t="s">
        <v>1605</v>
      </c>
      <c r="H223" s="5" t="s">
        <v>2189</v>
      </c>
      <c r="J223" s="5" t="s">
        <v>2787</v>
      </c>
    </row>
    <row r="224" spans="1:10">
      <c r="A224" s="5">
        <v>223</v>
      </c>
      <c r="B224" s="5" t="s">
        <v>1434</v>
      </c>
      <c r="C224" s="5" t="s">
        <v>168</v>
      </c>
      <c r="D224" s="5" t="s">
        <v>2190</v>
      </c>
      <c r="E224" s="5" t="s">
        <v>2191</v>
      </c>
      <c r="F224" s="5" t="s">
        <v>2192</v>
      </c>
      <c r="G224" s="5" t="s">
        <v>1456</v>
      </c>
      <c r="H224" s="5" t="s">
        <v>2193</v>
      </c>
      <c r="J224" s="5" t="s">
        <v>2787</v>
      </c>
    </row>
    <row r="225" spans="1:10">
      <c r="A225" s="5">
        <v>224</v>
      </c>
      <c r="B225" s="5" t="s">
        <v>1434</v>
      </c>
      <c r="C225" s="5" t="s">
        <v>168</v>
      </c>
      <c r="D225" s="5" t="s">
        <v>2194</v>
      </c>
      <c r="E225" s="5" t="s">
        <v>2195</v>
      </c>
      <c r="F225" s="5" t="s">
        <v>2196</v>
      </c>
      <c r="G225" s="5" t="s">
        <v>1447</v>
      </c>
      <c r="H225" s="5" t="s">
        <v>2197</v>
      </c>
      <c r="J225" s="5" t="s">
        <v>2787</v>
      </c>
    </row>
    <row r="226" spans="1:10">
      <c r="A226" s="5">
        <v>225</v>
      </c>
      <c r="B226" s="5" t="s">
        <v>1434</v>
      </c>
      <c r="C226" s="5" t="s">
        <v>168</v>
      </c>
      <c r="D226" s="5" t="s">
        <v>2198</v>
      </c>
      <c r="E226" s="5" t="s">
        <v>2199</v>
      </c>
      <c r="F226" s="5" t="s">
        <v>2200</v>
      </c>
      <c r="G226" s="5" t="s">
        <v>1528</v>
      </c>
      <c r="J226" s="5" t="s">
        <v>2787</v>
      </c>
    </row>
    <row r="227" spans="1:10">
      <c r="A227" s="5">
        <v>226</v>
      </c>
      <c r="B227" s="5" t="s">
        <v>1434</v>
      </c>
      <c r="C227" s="5" t="s">
        <v>168</v>
      </c>
      <c r="D227" s="5" t="s">
        <v>2938</v>
      </c>
      <c r="E227" s="5" t="s">
        <v>2939</v>
      </c>
      <c r="F227" s="5" t="s">
        <v>2940</v>
      </c>
      <c r="G227" s="5" t="s">
        <v>1642</v>
      </c>
      <c r="J227" s="5" t="s">
        <v>2787</v>
      </c>
    </row>
    <row r="228" spans="1:10">
      <c r="A228" s="5">
        <v>227</v>
      </c>
      <c r="B228" s="5" t="s">
        <v>1434</v>
      </c>
      <c r="C228" s="5" t="s">
        <v>168</v>
      </c>
      <c r="D228" s="5" t="s">
        <v>2201</v>
      </c>
      <c r="E228" s="5" t="s">
        <v>2202</v>
      </c>
      <c r="F228" s="5" t="s">
        <v>2203</v>
      </c>
      <c r="G228" s="5" t="s">
        <v>1528</v>
      </c>
      <c r="J228" s="5" t="s">
        <v>2787</v>
      </c>
    </row>
    <row r="229" spans="1:10">
      <c r="A229" s="5">
        <v>228</v>
      </c>
      <c r="B229" s="5" t="s">
        <v>1434</v>
      </c>
      <c r="C229" s="5" t="s">
        <v>168</v>
      </c>
      <c r="D229" s="5" t="s">
        <v>2204</v>
      </c>
      <c r="E229" s="5" t="s">
        <v>2205</v>
      </c>
      <c r="F229" s="5" t="s">
        <v>2206</v>
      </c>
      <c r="G229" s="5" t="s">
        <v>1482</v>
      </c>
      <c r="H229" s="5" t="s">
        <v>2207</v>
      </c>
      <c r="J229" s="5" t="s">
        <v>2787</v>
      </c>
    </row>
    <row r="230" spans="1:10">
      <c r="A230" s="5">
        <v>229</v>
      </c>
      <c r="B230" s="5" t="s">
        <v>1434</v>
      </c>
      <c r="C230" s="5" t="s">
        <v>168</v>
      </c>
      <c r="D230" s="5" t="s">
        <v>2208</v>
      </c>
      <c r="E230" s="5" t="s">
        <v>2209</v>
      </c>
      <c r="F230" s="5" t="s">
        <v>2210</v>
      </c>
      <c r="G230" s="5" t="s">
        <v>1528</v>
      </c>
      <c r="H230" s="5" t="s">
        <v>2211</v>
      </c>
      <c r="J230" s="5" t="s">
        <v>2787</v>
      </c>
    </row>
    <row r="231" spans="1:10">
      <c r="A231" s="5">
        <v>230</v>
      </c>
      <c r="B231" s="5" t="s">
        <v>1434</v>
      </c>
      <c r="C231" s="5" t="s">
        <v>168</v>
      </c>
      <c r="D231" s="5" t="s">
        <v>2212</v>
      </c>
      <c r="E231" s="5" t="s">
        <v>2213</v>
      </c>
      <c r="F231" s="5" t="s">
        <v>2214</v>
      </c>
      <c r="G231" s="5" t="s">
        <v>1560</v>
      </c>
      <c r="H231" s="5" t="s">
        <v>2095</v>
      </c>
      <c r="J231" s="5" t="s">
        <v>2787</v>
      </c>
    </row>
    <row r="232" spans="1:10">
      <c r="A232" s="5">
        <v>231</v>
      </c>
      <c r="B232" s="5" t="s">
        <v>1434</v>
      </c>
      <c r="C232" s="5" t="s">
        <v>168</v>
      </c>
      <c r="D232" s="5" t="s">
        <v>2941</v>
      </c>
      <c r="E232" s="5" t="s">
        <v>2942</v>
      </c>
      <c r="F232" s="5" t="s">
        <v>2943</v>
      </c>
      <c r="G232" s="5" t="s">
        <v>1447</v>
      </c>
      <c r="H232" s="5" t="s">
        <v>2944</v>
      </c>
      <c r="J232" s="5" t="s">
        <v>2787</v>
      </c>
    </row>
    <row r="233" spans="1:10">
      <c r="A233" s="5">
        <v>232</v>
      </c>
      <c r="B233" s="5" t="s">
        <v>1434</v>
      </c>
      <c r="C233" s="5" t="s">
        <v>168</v>
      </c>
      <c r="D233" s="5" t="s">
        <v>2215</v>
      </c>
      <c r="E233" s="5" t="s">
        <v>2216</v>
      </c>
      <c r="F233" s="5" t="s">
        <v>2217</v>
      </c>
      <c r="G233" s="5" t="s">
        <v>1447</v>
      </c>
      <c r="H233" s="5" t="s">
        <v>2218</v>
      </c>
      <c r="J233" s="5" t="s">
        <v>2787</v>
      </c>
    </row>
    <row r="234" spans="1:10">
      <c r="A234" s="5">
        <v>233</v>
      </c>
      <c r="B234" s="5" t="s">
        <v>1434</v>
      </c>
      <c r="C234" s="5" t="s">
        <v>168</v>
      </c>
      <c r="D234" s="5" t="s">
        <v>2219</v>
      </c>
      <c r="E234" s="5" t="s">
        <v>2220</v>
      </c>
      <c r="F234" s="5" t="s">
        <v>2221</v>
      </c>
      <c r="G234" s="5" t="s">
        <v>1560</v>
      </c>
      <c r="H234" s="5" t="s">
        <v>2095</v>
      </c>
      <c r="J234" s="5" t="s">
        <v>2787</v>
      </c>
    </row>
    <row r="235" spans="1:10">
      <c r="A235" s="5">
        <v>234</v>
      </c>
      <c r="B235" s="5" t="s">
        <v>1434</v>
      </c>
      <c r="C235" s="5" t="s">
        <v>168</v>
      </c>
      <c r="D235" s="5" t="s">
        <v>2945</v>
      </c>
      <c r="E235" s="5" t="s">
        <v>2946</v>
      </c>
      <c r="F235" s="5" t="s">
        <v>2947</v>
      </c>
      <c r="G235" s="5" t="s">
        <v>1461</v>
      </c>
      <c r="H235" s="5" t="s">
        <v>2948</v>
      </c>
      <c r="J235" s="5" t="s">
        <v>2787</v>
      </c>
    </row>
    <row r="236" spans="1:10">
      <c r="A236" s="5">
        <v>235</v>
      </c>
      <c r="B236" s="5" t="s">
        <v>1434</v>
      </c>
      <c r="C236" s="5" t="s">
        <v>168</v>
      </c>
      <c r="D236" s="5" t="s">
        <v>2222</v>
      </c>
      <c r="E236" s="5" t="s">
        <v>2223</v>
      </c>
      <c r="F236" s="5" t="s">
        <v>2224</v>
      </c>
      <c r="G236" s="5" t="s">
        <v>2148</v>
      </c>
      <c r="J236" s="5" t="s">
        <v>2787</v>
      </c>
    </row>
    <row r="237" spans="1:10">
      <c r="A237" s="5">
        <v>236</v>
      </c>
      <c r="B237" s="5" t="s">
        <v>1434</v>
      </c>
      <c r="C237" s="5" t="s">
        <v>168</v>
      </c>
      <c r="D237" s="5" t="s">
        <v>2225</v>
      </c>
      <c r="E237" s="5" t="s">
        <v>2226</v>
      </c>
      <c r="F237" s="5" t="s">
        <v>2227</v>
      </c>
      <c r="G237" s="5" t="s">
        <v>1560</v>
      </c>
      <c r="H237" s="5" t="s">
        <v>2095</v>
      </c>
      <c r="J237" s="5" t="s">
        <v>2787</v>
      </c>
    </row>
    <row r="238" spans="1:10">
      <c r="A238" s="5">
        <v>237</v>
      </c>
      <c r="B238" s="5" t="s">
        <v>1434</v>
      </c>
      <c r="C238" s="5" t="s">
        <v>168</v>
      </c>
      <c r="D238" s="5" t="s">
        <v>2228</v>
      </c>
      <c r="E238" s="5" t="s">
        <v>2229</v>
      </c>
      <c r="F238" s="5" t="s">
        <v>2230</v>
      </c>
      <c r="G238" s="5" t="s">
        <v>2231</v>
      </c>
      <c r="H238" s="5" t="s">
        <v>2232</v>
      </c>
      <c r="J238" s="5" t="s">
        <v>2787</v>
      </c>
    </row>
    <row r="239" spans="1:10">
      <c r="A239" s="5">
        <v>238</v>
      </c>
      <c r="B239" s="5" t="s">
        <v>1434</v>
      </c>
      <c r="C239" s="5" t="s">
        <v>168</v>
      </c>
      <c r="D239" s="5" t="s">
        <v>2233</v>
      </c>
      <c r="E239" s="5" t="s">
        <v>2234</v>
      </c>
      <c r="F239" s="5" t="s">
        <v>2235</v>
      </c>
      <c r="G239" s="5" t="s">
        <v>1451</v>
      </c>
      <c r="H239" s="5" t="s">
        <v>2236</v>
      </c>
      <c r="J239" s="5" t="s">
        <v>2787</v>
      </c>
    </row>
    <row r="240" spans="1:10">
      <c r="A240" s="5">
        <v>239</v>
      </c>
      <c r="B240" s="5" t="s">
        <v>1434</v>
      </c>
      <c r="C240" s="5" t="s">
        <v>168</v>
      </c>
      <c r="D240" s="5" t="s">
        <v>2237</v>
      </c>
      <c r="E240" s="5" t="s">
        <v>2238</v>
      </c>
      <c r="F240" s="5" t="s">
        <v>2239</v>
      </c>
      <c r="G240" s="5" t="s">
        <v>1544</v>
      </c>
      <c r="H240" s="5" t="s">
        <v>2240</v>
      </c>
      <c r="I240" s="5" t="s">
        <v>2890</v>
      </c>
      <c r="J240" s="5" t="s">
        <v>2787</v>
      </c>
    </row>
    <row r="241" spans="1:10">
      <c r="A241" s="5">
        <v>240</v>
      </c>
      <c r="B241" s="5" t="s">
        <v>1434</v>
      </c>
      <c r="C241" s="5" t="s">
        <v>168</v>
      </c>
      <c r="D241" s="5" t="s">
        <v>2241</v>
      </c>
      <c r="E241" s="5" t="s">
        <v>2242</v>
      </c>
      <c r="F241" s="5" t="s">
        <v>2243</v>
      </c>
      <c r="G241" s="5" t="s">
        <v>1560</v>
      </c>
      <c r="J241" s="5" t="s">
        <v>2787</v>
      </c>
    </row>
    <row r="242" spans="1:10">
      <c r="A242" s="5">
        <v>241</v>
      </c>
      <c r="B242" s="5" t="s">
        <v>1434</v>
      </c>
      <c r="C242" s="5" t="s">
        <v>168</v>
      </c>
      <c r="D242" s="5" t="s">
        <v>2244</v>
      </c>
      <c r="E242" s="5" t="s">
        <v>2245</v>
      </c>
      <c r="F242" s="5" t="s">
        <v>2246</v>
      </c>
      <c r="G242" s="5" t="s">
        <v>1611</v>
      </c>
      <c r="H242" s="5" t="s">
        <v>2247</v>
      </c>
      <c r="J242" s="5" t="s">
        <v>2787</v>
      </c>
    </row>
    <row r="243" spans="1:10">
      <c r="A243" s="5">
        <v>242</v>
      </c>
      <c r="B243" s="5" t="s">
        <v>1434</v>
      </c>
      <c r="C243" s="5" t="s">
        <v>168</v>
      </c>
      <c r="D243" s="5" t="s">
        <v>2248</v>
      </c>
      <c r="E243" s="5" t="s">
        <v>2249</v>
      </c>
      <c r="F243" s="5" t="s">
        <v>2250</v>
      </c>
      <c r="G243" s="5" t="s">
        <v>1442</v>
      </c>
      <c r="H243" s="5" t="s">
        <v>2251</v>
      </c>
      <c r="I243" s="5" t="s">
        <v>2829</v>
      </c>
      <c r="J243" s="5" t="s">
        <v>2787</v>
      </c>
    </row>
    <row r="244" spans="1:10">
      <c r="A244" s="5">
        <v>243</v>
      </c>
      <c r="B244" s="5" t="s">
        <v>1434</v>
      </c>
      <c r="C244" s="5" t="s">
        <v>168</v>
      </c>
      <c r="D244" s="5" t="s">
        <v>2252</v>
      </c>
      <c r="E244" s="5" t="s">
        <v>2253</v>
      </c>
      <c r="F244" s="5" t="s">
        <v>2254</v>
      </c>
      <c r="G244" s="5" t="s">
        <v>1605</v>
      </c>
      <c r="H244" s="5" t="s">
        <v>2255</v>
      </c>
      <c r="J244" s="5" t="s">
        <v>2787</v>
      </c>
    </row>
    <row r="245" spans="1:10">
      <c r="A245" s="5">
        <v>244</v>
      </c>
      <c r="B245" s="5" t="s">
        <v>1434</v>
      </c>
      <c r="C245" s="5" t="s">
        <v>168</v>
      </c>
      <c r="D245" s="5" t="s">
        <v>2256</v>
      </c>
      <c r="E245" s="5" t="s">
        <v>2257</v>
      </c>
      <c r="F245" s="5" t="s">
        <v>2258</v>
      </c>
      <c r="G245" s="5" t="s">
        <v>1560</v>
      </c>
      <c r="H245" s="5" t="s">
        <v>2095</v>
      </c>
      <c r="J245" s="5" t="s">
        <v>2787</v>
      </c>
    </row>
    <row r="246" spans="1:10">
      <c r="A246" s="5">
        <v>245</v>
      </c>
      <c r="B246" s="5" t="s">
        <v>1434</v>
      </c>
      <c r="C246" s="5" t="s">
        <v>168</v>
      </c>
      <c r="D246" s="5" t="s">
        <v>2259</v>
      </c>
      <c r="E246" s="5" t="s">
        <v>2260</v>
      </c>
      <c r="F246" s="5" t="s">
        <v>2261</v>
      </c>
      <c r="G246" s="5" t="s">
        <v>1442</v>
      </c>
      <c r="H246" s="5" t="s">
        <v>2262</v>
      </c>
      <c r="J246" s="5" t="s">
        <v>2787</v>
      </c>
    </row>
    <row r="247" spans="1:10">
      <c r="A247" s="5">
        <v>246</v>
      </c>
      <c r="B247" s="5" t="s">
        <v>1434</v>
      </c>
      <c r="C247" s="5" t="s">
        <v>168</v>
      </c>
      <c r="D247" s="5" t="s">
        <v>2263</v>
      </c>
      <c r="E247" s="5" t="s">
        <v>2264</v>
      </c>
      <c r="F247" s="5" t="s">
        <v>2265</v>
      </c>
      <c r="G247" s="5" t="s">
        <v>1642</v>
      </c>
      <c r="H247" s="5" t="s">
        <v>2266</v>
      </c>
      <c r="J247" s="5" t="s">
        <v>2787</v>
      </c>
    </row>
    <row r="248" spans="1:10">
      <c r="A248" s="5">
        <v>247</v>
      </c>
      <c r="B248" s="5" t="s">
        <v>1434</v>
      </c>
      <c r="C248" s="5" t="s">
        <v>168</v>
      </c>
      <c r="D248" s="5" t="s">
        <v>2267</v>
      </c>
      <c r="E248" s="5" t="s">
        <v>2268</v>
      </c>
      <c r="F248" s="5" t="s">
        <v>2269</v>
      </c>
      <c r="G248" s="5" t="s">
        <v>1549</v>
      </c>
      <c r="J248" s="5" t="s">
        <v>2787</v>
      </c>
    </row>
    <row r="249" spans="1:10">
      <c r="A249" s="5">
        <v>248</v>
      </c>
      <c r="B249" s="5" t="s">
        <v>1434</v>
      </c>
      <c r="C249" s="5" t="s">
        <v>168</v>
      </c>
      <c r="D249" s="5" t="s">
        <v>2949</v>
      </c>
      <c r="E249" s="5" t="s">
        <v>2950</v>
      </c>
      <c r="F249" s="5" t="s">
        <v>2951</v>
      </c>
      <c r="G249" s="5" t="s">
        <v>1482</v>
      </c>
      <c r="H249" s="5" t="s">
        <v>2952</v>
      </c>
      <c r="J249" s="5" t="s">
        <v>2787</v>
      </c>
    </row>
    <row r="250" spans="1:10">
      <c r="A250" s="5">
        <v>249</v>
      </c>
      <c r="B250" s="5" t="s">
        <v>1434</v>
      </c>
      <c r="C250" s="5" t="s">
        <v>168</v>
      </c>
      <c r="D250" s="5" t="s">
        <v>2270</v>
      </c>
      <c r="E250" s="5" t="s">
        <v>2271</v>
      </c>
      <c r="F250" s="5" t="s">
        <v>2272</v>
      </c>
      <c r="G250" s="5" t="s">
        <v>1734</v>
      </c>
      <c r="J250" s="5" t="s">
        <v>2787</v>
      </c>
    </row>
    <row r="251" spans="1:10">
      <c r="A251" s="5">
        <v>250</v>
      </c>
      <c r="B251" s="5" t="s">
        <v>1434</v>
      </c>
      <c r="C251" s="5" t="s">
        <v>168</v>
      </c>
      <c r="D251" s="5" t="s">
        <v>2273</v>
      </c>
      <c r="E251" s="5" t="s">
        <v>2274</v>
      </c>
      <c r="F251" s="5" t="s">
        <v>2275</v>
      </c>
      <c r="G251" s="5" t="s">
        <v>1607</v>
      </c>
      <c r="H251" s="5" t="s">
        <v>2276</v>
      </c>
      <c r="J251" s="5" t="s">
        <v>2787</v>
      </c>
    </row>
    <row r="252" spans="1:10">
      <c r="A252" s="5">
        <v>251</v>
      </c>
      <c r="B252" s="5" t="s">
        <v>1434</v>
      </c>
      <c r="C252" s="5" t="s">
        <v>168</v>
      </c>
      <c r="D252" s="5" t="s">
        <v>2953</v>
      </c>
      <c r="E252" s="5" t="s">
        <v>2954</v>
      </c>
      <c r="F252" s="5" t="s">
        <v>2955</v>
      </c>
      <c r="G252" s="5" t="s">
        <v>1456</v>
      </c>
      <c r="J252" s="5" t="s">
        <v>2787</v>
      </c>
    </row>
    <row r="253" spans="1:10">
      <c r="A253" s="5">
        <v>252</v>
      </c>
      <c r="B253" s="5" t="s">
        <v>1434</v>
      </c>
      <c r="C253" s="5" t="s">
        <v>168</v>
      </c>
      <c r="D253" s="5" t="s">
        <v>2277</v>
      </c>
      <c r="E253" s="5" t="s">
        <v>2278</v>
      </c>
      <c r="F253" s="5" t="s">
        <v>2279</v>
      </c>
      <c r="G253" s="5" t="s">
        <v>1671</v>
      </c>
      <c r="H253" s="5" t="s">
        <v>2280</v>
      </c>
      <c r="J253" s="5" t="s">
        <v>2787</v>
      </c>
    </row>
    <row r="254" spans="1:10">
      <c r="A254" s="5">
        <v>253</v>
      </c>
      <c r="B254" s="5" t="s">
        <v>1434</v>
      </c>
      <c r="C254" s="5" t="s">
        <v>168</v>
      </c>
      <c r="D254" s="5" t="s">
        <v>2281</v>
      </c>
      <c r="E254" s="5" t="s">
        <v>2282</v>
      </c>
      <c r="F254" s="5" t="s">
        <v>2283</v>
      </c>
      <c r="G254" s="5" t="s">
        <v>1451</v>
      </c>
      <c r="J254" s="5" t="s">
        <v>2787</v>
      </c>
    </row>
    <row r="255" spans="1:10">
      <c r="A255" s="5">
        <v>254</v>
      </c>
      <c r="B255" s="5" t="s">
        <v>1434</v>
      </c>
      <c r="C255" s="5" t="s">
        <v>168</v>
      </c>
      <c r="D255" s="5" t="s">
        <v>2284</v>
      </c>
      <c r="E255" s="5" t="s">
        <v>2285</v>
      </c>
      <c r="F255" s="5" t="s">
        <v>2286</v>
      </c>
      <c r="G255" s="5" t="s">
        <v>1482</v>
      </c>
      <c r="J255" s="5" t="s">
        <v>2787</v>
      </c>
    </row>
    <row r="256" spans="1:10">
      <c r="A256" s="5">
        <v>255</v>
      </c>
      <c r="B256" s="5" t="s">
        <v>1434</v>
      </c>
      <c r="C256" s="5" t="s">
        <v>168</v>
      </c>
      <c r="D256" s="5" t="s">
        <v>2287</v>
      </c>
      <c r="E256" s="5" t="s">
        <v>2288</v>
      </c>
      <c r="F256" s="5" t="s">
        <v>2289</v>
      </c>
      <c r="G256" s="5" t="s">
        <v>1549</v>
      </c>
      <c r="J256" s="5" t="s">
        <v>2787</v>
      </c>
    </row>
    <row r="257" spans="1:10">
      <c r="A257" s="5">
        <v>256</v>
      </c>
      <c r="B257" s="5" t="s">
        <v>1434</v>
      </c>
      <c r="C257" s="5" t="s">
        <v>168</v>
      </c>
      <c r="D257" s="5" t="s">
        <v>2290</v>
      </c>
      <c r="E257" s="5" t="s">
        <v>2291</v>
      </c>
      <c r="F257" s="5" t="s">
        <v>2292</v>
      </c>
      <c r="G257" s="5" t="s">
        <v>1676</v>
      </c>
      <c r="H257" s="5" t="s">
        <v>2041</v>
      </c>
      <c r="J257" s="5" t="s">
        <v>2787</v>
      </c>
    </row>
    <row r="258" spans="1:10">
      <c r="A258" s="5">
        <v>257</v>
      </c>
      <c r="B258" s="5" t="s">
        <v>1434</v>
      </c>
      <c r="C258" s="5" t="s">
        <v>168</v>
      </c>
      <c r="D258" s="5" t="s">
        <v>2293</v>
      </c>
      <c r="E258" s="5" t="s">
        <v>2294</v>
      </c>
      <c r="F258" s="5" t="s">
        <v>2295</v>
      </c>
      <c r="G258" s="5" t="s">
        <v>1442</v>
      </c>
      <c r="H258" s="5" t="s">
        <v>2296</v>
      </c>
      <c r="J258" s="5" t="s">
        <v>2787</v>
      </c>
    </row>
    <row r="259" spans="1:10">
      <c r="A259" s="5">
        <v>258</v>
      </c>
      <c r="B259" s="5" t="s">
        <v>1434</v>
      </c>
      <c r="C259" s="5" t="s">
        <v>168</v>
      </c>
      <c r="D259" s="5" t="s">
        <v>2297</v>
      </c>
      <c r="E259" s="5" t="s">
        <v>2298</v>
      </c>
      <c r="F259" s="5" t="s">
        <v>2299</v>
      </c>
      <c r="G259" s="5" t="s">
        <v>1605</v>
      </c>
      <c r="H259" s="5" t="s">
        <v>2300</v>
      </c>
      <c r="J259" s="5" t="s">
        <v>2787</v>
      </c>
    </row>
    <row r="260" spans="1:10">
      <c r="A260" s="5">
        <v>259</v>
      </c>
      <c r="B260" s="5" t="s">
        <v>1434</v>
      </c>
      <c r="C260" s="5" t="s">
        <v>168</v>
      </c>
      <c r="D260" s="5" t="s">
        <v>2301</v>
      </c>
      <c r="E260" s="5" t="s">
        <v>2302</v>
      </c>
      <c r="F260" s="5" t="s">
        <v>2303</v>
      </c>
      <c r="G260" s="5" t="s">
        <v>1721</v>
      </c>
      <c r="J260" s="5" t="s">
        <v>2787</v>
      </c>
    </row>
    <row r="261" spans="1:10">
      <c r="A261" s="5">
        <v>260</v>
      </c>
      <c r="B261" s="5" t="s">
        <v>1434</v>
      </c>
      <c r="C261" s="5" t="s">
        <v>168</v>
      </c>
      <c r="D261" s="5" t="s">
        <v>2304</v>
      </c>
      <c r="E261" s="5" t="s">
        <v>2305</v>
      </c>
      <c r="F261" s="5" t="s">
        <v>2306</v>
      </c>
      <c r="G261" s="5" t="s">
        <v>1721</v>
      </c>
      <c r="H261" s="5" t="s">
        <v>2307</v>
      </c>
      <c r="I261" s="5" t="s">
        <v>2956</v>
      </c>
      <c r="J261" s="5" t="s">
        <v>2787</v>
      </c>
    </row>
    <row r="262" spans="1:10">
      <c r="A262" s="5">
        <v>261</v>
      </c>
      <c r="B262" s="5" t="s">
        <v>1434</v>
      </c>
      <c r="C262" s="5" t="s">
        <v>168</v>
      </c>
      <c r="D262" s="5" t="s">
        <v>2308</v>
      </c>
      <c r="E262" s="5" t="s">
        <v>2309</v>
      </c>
      <c r="F262" s="5" t="s">
        <v>2310</v>
      </c>
      <c r="G262" s="5" t="s">
        <v>1451</v>
      </c>
      <c r="H262" s="5" t="s">
        <v>2311</v>
      </c>
      <c r="J262" s="5" t="s">
        <v>2787</v>
      </c>
    </row>
    <row r="263" spans="1:10">
      <c r="A263" s="5">
        <v>262</v>
      </c>
      <c r="B263" s="5" t="s">
        <v>1434</v>
      </c>
      <c r="C263" s="5" t="s">
        <v>168</v>
      </c>
      <c r="D263" s="5" t="s">
        <v>2957</v>
      </c>
      <c r="E263" s="5" t="s">
        <v>2958</v>
      </c>
      <c r="F263" s="5" t="s">
        <v>2959</v>
      </c>
      <c r="G263" s="5" t="s">
        <v>1461</v>
      </c>
      <c r="J263" s="5" t="s">
        <v>2787</v>
      </c>
    </row>
    <row r="264" spans="1:10">
      <c r="A264" s="5">
        <v>263</v>
      </c>
      <c r="B264" s="5" t="s">
        <v>1434</v>
      </c>
      <c r="C264" s="5" t="s">
        <v>168</v>
      </c>
      <c r="D264" s="5" t="s">
        <v>2312</v>
      </c>
      <c r="E264" s="5" t="s">
        <v>2313</v>
      </c>
      <c r="F264" s="5" t="s">
        <v>2314</v>
      </c>
      <c r="G264" s="5" t="s">
        <v>1482</v>
      </c>
      <c r="H264" s="5" t="s">
        <v>2315</v>
      </c>
      <c r="J264" s="5" t="s">
        <v>2787</v>
      </c>
    </row>
    <row r="265" spans="1:10">
      <c r="A265" s="5">
        <v>264</v>
      </c>
      <c r="B265" s="5" t="s">
        <v>1434</v>
      </c>
      <c r="C265" s="5" t="s">
        <v>168</v>
      </c>
      <c r="D265" s="5" t="s">
        <v>2316</v>
      </c>
      <c r="E265" s="5" t="s">
        <v>2313</v>
      </c>
      <c r="F265" s="5" t="s">
        <v>2317</v>
      </c>
      <c r="G265" s="5" t="s">
        <v>1447</v>
      </c>
      <c r="H265" s="5" t="s">
        <v>2318</v>
      </c>
      <c r="J265" s="5" t="s">
        <v>2787</v>
      </c>
    </row>
    <row r="266" spans="1:10">
      <c r="A266" s="5">
        <v>265</v>
      </c>
      <c r="B266" s="5" t="s">
        <v>1434</v>
      </c>
      <c r="C266" s="5" t="s">
        <v>168</v>
      </c>
      <c r="D266" s="5" t="s">
        <v>2319</v>
      </c>
      <c r="E266" s="5" t="s">
        <v>2320</v>
      </c>
      <c r="F266" s="5" t="s">
        <v>2321</v>
      </c>
      <c r="G266" s="5" t="s">
        <v>1482</v>
      </c>
      <c r="J266" s="5" t="s">
        <v>2787</v>
      </c>
    </row>
    <row r="267" spans="1:10">
      <c r="A267" s="5">
        <v>266</v>
      </c>
      <c r="B267" s="5" t="s">
        <v>1434</v>
      </c>
      <c r="C267" s="5" t="s">
        <v>168</v>
      </c>
      <c r="D267" s="5" t="s">
        <v>2960</v>
      </c>
      <c r="E267" s="5" t="s">
        <v>2961</v>
      </c>
      <c r="F267" s="5" t="s">
        <v>2962</v>
      </c>
      <c r="G267" s="5" t="s">
        <v>1482</v>
      </c>
      <c r="J267" s="5" t="s">
        <v>2787</v>
      </c>
    </row>
    <row r="268" spans="1:10">
      <c r="A268" s="5">
        <v>267</v>
      </c>
      <c r="B268" s="5" t="s">
        <v>1434</v>
      </c>
      <c r="C268" s="5" t="s">
        <v>168</v>
      </c>
      <c r="D268" s="5" t="s">
        <v>2322</v>
      </c>
      <c r="E268" s="5" t="s">
        <v>2323</v>
      </c>
      <c r="F268" s="5" t="s">
        <v>2324</v>
      </c>
      <c r="G268" s="5" t="s">
        <v>1451</v>
      </c>
      <c r="J268" s="5" t="s">
        <v>2787</v>
      </c>
    </row>
    <row r="269" spans="1:10">
      <c r="A269" s="5">
        <v>268</v>
      </c>
      <c r="B269" s="5" t="s">
        <v>1434</v>
      </c>
      <c r="C269" s="5" t="s">
        <v>168</v>
      </c>
      <c r="D269" s="5" t="s">
        <v>2963</v>
      </c>
      <c r="E269" s="5" t="s">
        <v>2964</v>
      </c>
      <c r="F269" s="5" t="s">
        <v>2965</v>
      </c>
      <c r="G269" s="5" t="s">
        <v>1469</v>
      </c>
      <c r="H269" s="5" t="s">
        <v>2966</v>
      </c>
      <c r="J269" s="5" t="s">
        <v>2787</v>
      </c>
    </row>
    <row r="270" spans="1:10">
      <c r="A270" s="5">
        <v>269</v>
      </c>
      <c r="B270" s="5" t="s">
        <v>1434</v>
      </c>
      <c r="C270" s="5" t="s">
        <v>168</v>
      </c>
      <c r="D270" s="5" t="s">
        <v>2325</v>
      </c>
      <c r="E270" s="5" t="s">
        <v>2326</v>
      </c>
      <c r="F270" s="5" t="s">
        <v>2327</v>
      </c>
      <c r="G270" s="5" t="s">
        <v>1607</v>
      </c>
      <c r="H270" s="5" t="s">
        <v>2328</v>
      </c>
      <c r="J270" s="5" t="s">
        <v>2787</v>
      </c>
    </row>
    <row r="271" spans="1:10">
      <c r="A271" s="5">
        <v>270</v>
      </c>
      <c r="B271" s="5" t="s">
        <v>1434</v>
      </c>
      <c r="C271" s="5" t="s">
        <v>168</v>
      </c>
      <c r="D271" s="5" t="s">
        <v>2329</v>
      </c>
      <c r="E271" s="5" t="s">
        <v>2330</v>
      </c>
      <c r="F271" s="5" t="s">
        <v>2331</v>
      </c>
      <c r="G271" s="5" t="s">
        <v>1560</v>
      </c>
      <c r="H271" s="5" t="s">
        <v>1578</v>
      </c>
      <c r="J271" s="5" t="s">
        <v>2787</v>
      </c>
    </row>
    <row r="272" spans="1:10">
      <c r="A272" s="5">
        <v>271</v>
      </c>
      <c r="B272" s="5" t="s">
        <v>1434</v>
      </c>
      <c r="C272" s="5" t="s">
        <v>168</v>
      </c>
      <c r="D272" s="5" t="s">
        <v>2332</v>
      </c>
      <c r="E272" s="5" t="s">
        <v>2330</v>
      </c>
      <c r="F272" s="5" t="s">
        <v>2333</v>
      </c>
      <c r="G272" s="5" t="s">
        <v>1451</v>
      </c>
      <c r="H272" s="5" t="s">
        <v>2334</v>
      </c>
      <c r="J272" s="5" t="s">
        <v>2787</v>
      </c>
    </row>
    <row r="273" spans="1:10">
      <c r="A273" s="5">
        <v>272</v>
      </c>
      <c r="B273" s="5" t="s">
        <v>1434</v>
      </c>
      <c r="C273" s="5" t="s">
        <v>168</v>
      </c>
      <c r="D273" s="5" t="s">
        <v>2335</v>
      </c>
      <c r="E273" s="5" t="s">
        <v>2336</v>
      </c>
      <c r="F273" s="5" t="s">
        <v>2337</v>
      </c>
      <c r="G273" s="5" t="s">
        <v>1482</v>
      </c>
      <c r="H273" s="5" t="s">
        <v>2338</v>
      </c>
      <c r="J273" s="5" t="s">
        <v>2787</v>
      </c>
    </row>
    <row r="274" spans="1:10">
      <c r="A274" s="5">
        <v>273</v>
      </c>
      <c r="B274" s="5" t="s">
        <v>1434</v>
      </c>
      <c r="C274" s="5" t="s">
        <v>168</v>
      </c>
      <c r="D274" s="5" t="s">
        <v>2339</v>
      </c>
      <c r="E274" s="5" t="s">
        <v>2340</v>
      </c>
      <c r="F274" s="5" t="s">
        <v>2341</v>
      </c>
      <c r="G274" s="5" t="s">
        <v>1442</v>
      </c>
      <c r="H274" s="5" t="s">
        <v>2342</v>
      </c>
      <c r="I274" s="5" t="s">
        <v>2967</v>
      </c>
      <c r="J274" s="5" t="s">
        <v>2787</v>
      </c>
    </row>
    <row r="275" spans="1:10">
      <c r="A275" s="5">
        <v>274</v>
      </c>
      <c r="B275" s="5" t="s">
        <v>1434</v>
      </c>
      <c r="C275" s="5" t="s">
        <v>168</v>
      </c>
      <c r="D275" s="5" t="s">
        <v>2343</v>
      </c>
      <c r="E275" s="5" t="s">
        <v>2344</v>
      </c>
      <c r="F275" s="5" t="s">
        <v>2345</v>
      </c>
      <c r="G275" s="5" t="s">
        <v>1482</v>
      </c>
      <c r="H275" s="5" t="s">
        <v>2346</v>
      </c>
      <c r="J275" s="5" t="s">
        <v>2787</v>
      </c>
    </row>
    <row r="276" spans="1:10">
      <c r="A276" s="5">
        <v>275</v>
      </c>
      <c r="B276" s="5" t="s">
        <v>1434</v>
      </c>
      <c r="C276" s="5" t="s">
        <v>168</v>
      </c>
      <c r="D276" s="5" t="s">
        <v>2347</v>
      </c>
      <c r="E276" s="5" t="s">
        <v>2348</v>
      </c>
      <c r="F276" s="5" t="s">
        <v>2349</v>
      </c>
      <c r="G276" s="5" t="s">
        <v>1482</v>
      </c>
      <c r="H276" s="5" t="s">
        <v>2280</v>
      </c>
      <c r="J276" s="5" t="s">
        <v>2787</v>
      </c>
    </row>
    <row r="277" spans="1:10">
      <c r="A277" s="5">
        <v>276</v>
      </c>
      <c r="B277" s="5" t="s">
        <v>1434</v>
      </c>
      <c r="C277" s="5" t="s">
        <v>168</v>
      </c>
      <c r="D277" s="5" t="s">
        <v>2350</v>
      </c>
      <c r="E277" s="5" t="s">
        <v>2351</v>
      </c>
      <c r="F277" s="5" t="s">
        <v>2352</v>
      </c>
      <c r="G277" s="5" t="s">
        <v>1829</v>
      </c>
      <c r="H277" s="5" t="s">
        <v>2353</v>
      </c>
      <c r="J277" s="5" t="s">
        <v>2787</v>
      </c>
    </row>
    <row r="278" spans="1:10">
      <c r="A278" s="5">
        <v>277</v>
      </c>
      <c r="B278" s="5" t="s">
        <v>1434</v>
      </c>
      <c r="C278" s="5" t="s">
        <v>168</v>
      </c>
      <c r="D278" s="5" t="s">
        <v>2354</v>
      </c>
      <c r="E278" s="5" t="s">
        <v>2355</v>
      </c>
      <c r="F278" s="5" t="s">
        <v>2356</v>
      </c>
      <c r="G278" s="5" t="s">
        <v>1447</v>
      </c>
      <c r="H278" s="5" t="s">
        <v>2357</v>
      </c>
      <c r="J278" s="5" t="s">
        <v>2787</v>
      </c>
    </row>
    <row r="279" spans="1:10">
      <c r="A279" s="5">
        <v>278</v>
      </c>
      <c r="B279" s="5" t="s">
        <v>1434</v>
      </c>
      <c r="C279" s="5" t="s">
        <v>168</v>
      </c>
      <c r="D279" s="5" t="s">
        <v>2358</v>
      </c>
      <c r="E279" s="5" t="s">
        <v>2359</v>
      </c>
      <c r="F279" s="5" t="s">
        <v>2360</v>
      </c>
      <c r="G279" s="5" t="s">
        <v>1549</v>
      </c>
      <c r="H279" s="5" t="s">
        <v>2361</v>
      </c>
      <c r="J279" s="5" t="s">
        <v>2787</v>
      </c>
    </row>
    <row r="280" spans="1:10">
      <c r="A280" s="5">
        <v>279</v>
      </c>
      <c r="B280" s="5" t="s">
        <v>1434</v>
      </c>
      <c r="C280" s="5" t="s">
        <v>168</v>
      </c>
      <c r="D280" s="5" t="s">
        <v>2362</v>
      </c>
      <c r="E280" s="5" t="s">
        <v>2363</v>
      </c>
      <c r="F280" s="5" t="s">
        <v>2364</v>
      </c>
      <c r="G280" s="5" t="s">
        <v>1469</v>
      </c>
      <c r="H280" s="5" t="s">
        <v>2365</v>
      </c>
      <c r="J280" s="5" t="s">
        <v>2787</v>
      </c>
    </row>
    <row r="281" spans="1:10">
      <c r="A281" s="5">
        <v>280</v>
      </c>
      <c r="B281" s="5" t="s">
        <v>1434</v>
      </c>
      <c r="C281" s="5" t="s">
        <v>168</v>
      </c>
      <c r="D281" s="5" t="s">
        <v>2366</v>
      </c>
      <c r="E281" s="5" t="s">
        <v>2367</v>
      </c>
      <c r="F281" s="5" t="s">
        <v>2368</v>
      </c>
      <c r="G281" s="5" t="s">
        <v>1549</v>
      </c>
      <c r="H281" s="5" t="s">
        <v>2369</v>
      </c>
      <c r="J281" s="5" t="s">
        <v>2787</v>
      </c>
    </row>
    <row r="282" spans="1:10">
      <c r="A282" s="5">
        <v>281</v>
      </c>
      <c r="B282" s="5" t="s">
        <v>1434</v>
      </c>
      <c r="C282" s="5" t="s">
        <v>168</v>
      </c>
      <c r="D282" s="5" t="s">
        <v>2968</v>
      </c>
      <c r="E282" s="5" t="s">
        <v>2969</v>
      </c>
      <c r="F282" s="5" t="s">
        <v>2970</v>
      </c>
      <c r="G282" s="5" t="s">
        <v>1528</v>
      </c>
      <c r="H282" s="5" t="s">
        <v>2971</v>
      </c>
      <c r="J282" s="5" t="s">
        <v>2787</v>
      </c>
    </row>
    <row r="283" spans="1:10">
      <c r="A283" s="5">
        <v>282</v>
      </c>
      <c r="B283" s="5" t="s">
        <v>1434</v>
      </c>
      <c r="C283" s="5" t="s">
        <v>168</v>
      </c>
      <c r="D283" s="5" t="s">
        <v>2370</v>
      </c>
      <c r="E283" s="5" t="s">
        <v>2371</v>
      </c>
      <c r="F283" s="5" t="s">
        <v>2372</v>
      </c>
      <c r="G283" s="5" t="s">
        <v>1829</v>
      </c>
      <c r="H283" s="5" t="s">
        <v>2373</v>
      </c>
      <c r="I283" s="5" t="s">
        <v>2972</v>
      </c>
      <c r="J283" s="5" t="s">
        <v>2787</v>
      </c>
    </row>
    <row r="284" spans="1:10">
      <c r="A284" s="5">
        <v>283</v>
      </c>
      <c r="B284" s="5" t="s">
        <v>1434</v>
      </c>
      <c r="C284" s="5" t="s">
        <v>168</v>
      </c>
      <c r="D284" s="5" t="s">
        <v>2374</v>
      </c>
      <c r="E284" s="5" t="s">
        <v>2375</v>
      </c>
      <c r="F284" s="5" t="s">
        <v>2376</v>
      </c>
      <c r="G284" s="5" t="s">
        <v>1469</v>
      </c>
      <c r="H284" s="5" t="s">
        <v>1672</v>
      </c>
      <c r="J284" s="5" t="s">
        <v>2787</v>
      </c>
    </row>
    <row r="285" spans="1:10">
      <c r="A285" s="5">
        <v>284</v>
      </c>
      <c r="B285" s="5" t="s">
        <v>1434</v>
      </c>
      <c r="C285" s="5" t="s">
        <v>168</v>
      </c>
      <c r="D285" s="5" t="s">
        <v>2377</v>
      </c>
      <c r="E285" s="5" t="s">
        <v>2378</v>
      </c>
      <c r="F285" s="5" t="s">
        <v>2379</v>
      </c>
      <c r="G285" s="5" t="s">
        <v>1544</v>
      </c>
      <c r="H285" s="5" t="s">
        <v>2380</v>
      </c>
      <c r="J285" s="5" t="s">
        <v>2787</v>
      </c>
    </row>
    <row r="286" spans="1:10">
      <c r="A286" s="5">
        <v>285</v>
      </c>
      <c r="B286" s="5" t="s">
        <v>1434</v>
      </c>
      <c r="C286" s="5" t="s">
        <v>168</v>
      </c>
      <c r="D286" s="5" t="s">
        <v>2381</v>
      </c>
      <c r="E286" s="5" t="s">
        <v>2382</v>
      </c>
      <c r="F286" s="5" t="s">
        <v>2383</v>
      </c>
      <c r="G286" s="5" t="s">
        <v>1544</v>
      </c>
      <c r="H286" s="5" t="s">
        <v>2384</v>
      </c>
      <c r="J286" s="5" t="s">
        <v>2787</v>
      </c>
    </row>
    <row r="287" spans="1:10">
      <c r="A287" s="5">
        <v>286</v>
      </c>
      <c r="B287" s="5" t="s">
        <v>1434</v>
      </c>
      <c r="C287" s="5" t="s">
        <v>168</v>
      </c>
      <c r="D287" s="5" t="s">
        <v>2973</v>
      </c>
      <c r="E287" s="5" t="s">
        <v>2386</v>
      </c>
      <c r="F287" s="5" t="s">
        <v>2974</v>
      </c>
      <c r="G287" s="5" t="s">
        <v>1482</v>
      </c>
      <c r="H287" s="5" t="s">
        <v>2975</v>
      </c>
      <c r="J287" s="5" t="s">
        <v>2787</v>
      </c>
    </row>
    <row r="288" spans="1:10">
      <c r="A288" s="5">
        <v>287</v>
      </c>
      <c r="B288" s="5" t="s">
        <v>1434</v>
      </c>
      <c r="C288" s="5" t="s">
        <v>168</v>
      </c>
      <c r="D288" s="5" t="s">
        <v>2385</v>
      </c>
      <c r="E288" s="5" t="s">
        <v>2386</v>
      </c>
      <c r="F288" s="5" t="s">
        <v>2387</v>
      </c>
      <c r="G288" s="5" t="s">
        <v>1528</v>
      </c>
      <c r="H288" s="5" t="s">
        <v>2388</v>
      </c>
      <c r="J288" s="5" t="s">
        <v>2787</v>
      </c>
    </row>
    <row r="289" spans="1:10">
      <c r="A289" s="5">
        <v>288</v>
      </c>
      <c r="B289" s="5" t="s">
        <v>1434</v>
      </c>
      <c r="C289" s="5" t="s">
        <v>168</v>
      </c>
      <c r="D289" s="5" t="s">
        <v>2393</v>
      </c>
      <c r="E289" s="5" t="s">
        <v>2390</v>
      </c>
      <c r="F289" s="5" t="s">
        <v>2394</v>
      </c>
      <c r="G289" s="5" t="s">
        <v>1528</v>
      </c>
      <c r="H289" s="5" t="s">
        <v>2395</v>
      </c>
      <c r="I289" s="5" t="s">
        <v>2976</v>
      </c>
      <c r="J289" s="5" t="s">
        <v>2787</v>
      </c>
    </row>
    <row r="290" spans="1:10">
      <c r="A290" s="5">
        <v>289</v>
      </c>
      <c r="B290" s="5" t="s">
        <v>1434</v>
      </c>
      <c r="C290" s="5" t="s">
        <v>168</v>
      </c>
      <c r="D290" s="5" t="s">
        <v>2977</v>
      </c>
      <c r="E290" s="5" t="s">
        <v>2390</v>
      </c>
      <c r="F290" s="5" t="s">
        <v>2978</v>
      </c>
      <c r="G290" s="5" t="s">
        <v>1469</v>
      </c>
      <c r="J290" s="5" t="s">
        <v>2787</v>
      </c>
    </row>
    <row r="291" spans="1:10">
      <c r="A291" s="5">
        <v>290</v>
      </c>
      <c r="B291" s="5" t="s">
        <v>1434</v>
      </c>
      <c r="C291" s="5" t="s">
        <v>168</v>
      </c>
      <c r="D291" s="5" t="s">
        <v>2389</v>
      </c>
      <c r="E291" s="5" t="s">
        <v>2390</v>
      </c>
      <c r="F291" s="5" t="s">
        <v>2391</v>
      </c>
      <c r="G291" s="5" t="s">
        <v>1560</v>
      </c>
      <c r="H291" s="5" t="s">
        <v>2392</v>
      </c>
      <c r="J291" s="5" t="s">
        <v>2787</v>
      </c>
    </row>
    <row r="292" spans="1:10">
      <c r="A292" s="5">
        <v>291</v>
      </c>
      <c r="B292" s="5" t="s">
        <v>1434</v>
      </c>
      <c r="C292" s="5" t="s">
        <v>168</v>
      </c>
      <c r="D292" s="5" t="s">
        <v>2396</v>
      </c>
      <c r="E292" s="5" t="s">
        <v>2397</v>
      </c>
      <c r="F292" s="5" t="s">
        <v>2398</v>
      </c>
      <c r="G292" s="5" t="s">
        <v>1528</v>
      </c>
      <c r="H292" s="5" t="s">
        <v>2399</v>
      </c>
      <c r="I292" s="5" t="s">
        <v>2979</v>
      </c>
      <c r="J292" s="5" t="s">
        <v>2787</v>
      </c>
    </row>
    <row r="293" spans="1:10">
      <c r="A293" s="5">
        <v>292</v>
      </c>
      <c r="B293" s="5" t="s">
        <v>1434</v>
      </c>
      <c r="C293" s="5" t="s">
        <v>168</v>
      </c>
      <c r="D293" s="5" t="s">
        <v>2400</v>
      </c>
      <c r="E293" s="5" t="s">
        <v>2401</v>
      </c>
      <c r="F293" s="5" t="s">
        <v>2402</v>
      </c>
      <c r="G293" s="5" t="s">
        <v>1725</v>
      </c>
      <c r="H293" s="5" t="s">
        <v>2403</v>
      </c>
      <c r="J293" s="5" t="s">
        <v>2787</v>
      </c>
    </row>
    <row r="294" spans="1:10">
      <c r="A294" s="5">
        <v>293</v>
      </c>
      <c r="B294" s="5" t="s">
        <v>1434</v>
      </c>
      <c r="C294" s="5" t="s">
        <v>168</v>
      </c>
      <c r="D294" s="5" t="s">
        <v>2404</v>
      </c>
      <c r="E294" s="5" t="s">
        <v>2405</v>
      </c>
      <c r="F294" s="5" t="s">
        <v>2406</v>
      </c>
      <c r="G294" s="5" t="s">
        <v>1544</v>
      </c>
      <c r="H294" s="5" t="s">
        <v>2407</v>
      </c>
      <c r="J294" s="5" t="s">
        <v>2787</v>
      </c>
    </row>
    <row r="295" spans="1:10">
      <c r="A295" s="5">
        <v>294</v>
      </c>
      <c r="B295" s="5" t="s">
        <v>1434</v>
      </c>
      <c r="C295" s="5" t="s">
        <v>168</v>
      </c>
      <c r="D295" s="5" t="s">
        <v>2408</v>
      </c>
      <c r="E295" s="5" t="s">
        <v>2409</v>
      </c>
      <c r="F295" s="5" t="s">
        <v>2410</v>
      </c>
      <c r="G295" s="5" t="s">
        <v>1533</v>
      </c>
      <c r="J295" s="5" t="s">
        <v>2787</v>
      </c>
    </row>
    <row r="296" spans="1:10">
      <c r="A296" s="5">
        <v>295</v>
      </c>
      <c r="B296" s="5" t="s">
        <v>1434</v>
      </c>
      <c r="C296" s="5" t="s">
        <v>168</v>
      </c>
      <c r="D296" s="5" t="s">
        <v>2980</v>
      </c>
      <c r="E296" s="5" t="s">
        <v>2981</v>
      </c>
      <c r="F296" s="5" t="s">
        <v>2982</v>
      </c>
      <c r="G296" s="5" t="s">
        <v>1482</v>
      </c>
      <c r="J296" s="5" t="s">
        <v>2787</v>
      </c>
    </row>
    <row r="297" spans="1:10">
      <c r="A297" s="5">
        <v>296</v>
      </c>
      <c r="B297" s="5" t="s">
        <v>1434</v>
      </c>
      <c r="C297" s="5" t="s">
        <v>168</v>
      </c>
      <c r="D297" s="5" t="s">
        <v>2411</v>
      </c>
      <c r="E297" s="5" t="s">
        <v>2412</v>
      </c>
      <c r="F297" s="5" t="s">
        <v>2413</v>
      </c>
      <c r="G297" s="5" t="s">
        <v>1560</v>
      </c>
      <c r="H297" s="5" t="s">
        <v>2414</v>
      </c>
      <c r="J297" s="5" t="s">
        <v>2787</v>
      </c>
    </row>
    <row r="298" spans="1:10">
      <c r="A298" s="5">
        <v>297</v>
      </c>
      <c r="B298" s="5" t="s">
        <v>1434</v>
      </c>
      <c r="C298" s="5" t="s">
        <v>168</v>
      </c>
      <c r="D298" s="5" t="s">
        <v>2415</v>
      </c>
      <c r="E298" s="5" t="s">
        <v>2416</v>
      </c>
      <c r="F298" s="5" t="s">
        <v>2417</v>
      </c>
      <c r="G298" s="5" t="s">
        <v>1528</v>
      </c>
      <c r="J298" s="5" t="s">
        <v>2787</v>
      </c>
    </row>
    <row r="299" spans="1:10">
      <c r="A299" s="5">
        <v>298</v>
      </c>
      <c r="B299" s="5" t="s">
        <v>1434</v>
      </c>
      <c r="C299" s="5" t="s">
        <v>168</v>
      </c>
      <c r="D299" s="5" t="s">
        <v>2418</v>
      </c>
      <c r="E299" s="5" t="s">
        <v>2419</v>
      </c>
      <c r="F299" s="5" t="s">
        <v>2420</v>
      </c>
      <c r="G299" s="5" t="s">
        <v>1482</v>
      </c>
      <c r="H299" s="5" t="s">
        <v>2421</v>
      </c>
      <c r="J299" s="5" t="s">
        <v>2787</v>
      </c>
    </row>
    <row r="300" spans="1:10">
      <c r="A300" s="5">
        <v>299</v>
      </c>
      <c r="B300" s="5" t="s">
        <v>1434</v>
      </c>
      <c r="C300" s="5" t="s">
        <v>168</v>
      </c>
      <c r="D300" s="5" t="s">
        <v>2422</v>
      </c>
      <c r="E300" s="5" t="s">
        <v>2423</v>
      </c>
      <c r="F300" s="5" t="s">
        <v>2424</v>
      </c>
      <c r="G300" s="5" t="s">
        <v>1469</v>
      </c>
      <c r="H300" s="5" t="s">
        <v>2328</v>
      </c>
      <c r="J300" s="5" t="s">
        <v>2787</v>
      </c>
    </row>
    <row r="301" spans="1:10">
      <c r="A301" s="5">
        <v>300</v>
      </c>
      <c r="B301" s="5" t="s">
        <v>1434</v>
      </c>
      <c r="C301" s="5" t="s">
        <v>168</v>
      </c>
      <c r="D301" s="5" t="s">
        <v>2425</v>
      </c>
      <c r="E301" s="5" t="s">
        <v>2426</v>
      </c>
      <c r="F301" s="5" t="s">
        <v>2427</v>
      </c>
      <c r="G301" s="5" t="s">
        <v>1824</v>
      </c>
      <c r="H301" s="5" t="s">
        <v>2428</v>
      </c>
      <c r="J301" s="5" t="s">
        <v>2787</v>
      </c>
    </row>
    <row r="302" spans="1:10">
      <c r="A302" s="5">
        <v>301</v>
      </c>
      <c r="B302" s="5" t="s">
        <v>1434</v>
      </c>
      <c r="C302" s="5" t="s">
        <v>168</v>
      </c>
      <c r="D302" s="5" t="s">
        <v>2429</v>
      </c>
      <c r="E302" s="5" t="s">
        <v>2426</v>
      </c>
      <c r="F302" s="5" t="s">
        <v>2430</v>
      </c>
      <c r="G302" s="5" t="s">
        <v>1549</v>
      </c>
      <c r="H302" s="5" t="s">
        <v>2431</v>
      </c>
      <c r="J302" s="5" t="s">
        <v>2787</v>
      </c>
    </row>
    <row r="303" spans="1:10">
      <c r="A303" s="5">
        <v>302</v>
      </c>
      <c r="B303" s="5" t="s">
        <v>1434</v>
      </c>
      <c r="C303" s="5" t="s">
        <v>168</v>
      </c>
      <c r="D303" s="5" t="s">
        <v>2432</v>
      </c>
      <c r="E303" s="5" t="s">
        <v>2433</v>
      </c>
      <c r="F303" s="5" t="s">
        <v>2434</v>
      </c>
      <c r="G303" s="5" t="s">
        <v>1528</v>
      </c>
      <c r="H303" s="5" t="s">
        <v>2435</v>
      </c>
      <c r="J303" s="5" t="s">
        <v>2787</v>
      </c>
    </row>
    <row r="304" spans="1:10">
      <c r="A304" s="5">
        <v>303</v>
      </c>
      <c r="B304" s="5" t="s">
        <v>1434</v>
      </c>
      <c r="C304" s="5" t="s">
        <v>168</v>
      </c>
      <c r="D304" s="5" t="s">
        <v>2436</v>
      </c>
      <c r="E304" s="5" t="s">
        <v>2437</v>
      </c>
      <c r="F304" s="5" t="s">
        <v>2438</v>
      </c>
      <c r="G304" s="5" t="s">
        <v>1447</v>
      </c>
      <c r="H304" s="5" t="s">
        <v>2439</v>
      </c>
      <c r="J304" s="5" t="s">
        <v>2787</v>
      </c>
    </row>
    <row r="305" spans="1:10">
      <c r="A305" s="5">
        <v>304</v>
      </c>
      <c r="B305" s="5" t="s">
        <v>1434</v>
      </c>
      <c r="C305" s="5" t="s">
        <v>168</v>
      </c>
      <c r="D305" s="5" t="s">
        <v>2440</v>
      </c>
      <c r="E305" s="5" t="s">
        <v>2441</v>
      </c>
      <c r="F305" s="5" t="s">
        <v>2442</v>
      </c>
      <c r="G305" s="5" t="s">
        <v>1549</v>
      </c>
      <c r="J305" s="5" t="s">
        <v>2787</v>
      </c>
    </row>
    <row r="306" spans="1:10">
      <c r="A306" s="5">
        <v>305</v>
      </c>
      <c r="B306" s="5" t="s">
        <v>1434</v>
      </c>
      <c r="C306" s="5" t="s">
        <v>168</v>
      </c>
      <c r="D306" s="5" t="s">
        <v>2443</v>
      </c>
      <c r="E306" s="5" t="s">
        <v>2444</v>
      </c>
      <c r="F306" s="5" t="s">
        <v>2445</v>
      </c>
      <c r="G306" s="5" t="s">
        <v>1461</v>
      </c>
      <c r="J306" s="5" t="s">
        <v>2787</v>
      </c>
    </row>
    <row r="307" spans="1:10">
      <c r="A307" s="5">
        <v>306</v>
      </c>
      <c r="B307" s="5" t="s">
        <v>1434</v>
      </c>
      <c r="C307" s="5" t="s">
        <v>168</v>
      </c>
      <c r="D307" s="5" t="s">
        <v>2446</v>
      </c>
      <c r="E307" s="5" t="s">
        <v>2447</v>
      </c>
      <c r="F307" s="5" t="s">
        <v>2448</v>
      </c>
      <c r="G307" s="5" t="s">
        <v>1528</v>
      </c>
      <c r="H307" s="5" t="s">
        <v>2449</v>
      </c>
      <c r="J307" s="5" t="s">
        <v>2787</v>
      </c>
    </row>
    <row r="308" spans="1:10">
      <c r="A308" s="5">
        <v>307</v>
      </c>
      <c r="B308" s="5" t="s">
        <v>1434</v>
      </c>
      <c r="C308" s="5" t="s">
        <v>168</v>
      </c>
      <c r="D308" s="5" t="s">
        <v>2450</v>
      </c>
      <c r="E308" s="5" t="s">
        <v>2451</v>
      </c>
      <c r="F308" s="5" t="s">
        <v>2452</v>
      </c>
      <c r="G308" s="5" t="s">
        <v>1447</v>
      </c>
      <c r="H308" s="5" t="s">
        <v>2453</v>
      </c>
      <c r="J308" s="5" t="s">
        <v>2787</v>
      </c>
    </row>
    <row r="309" spans="1:10">
      <c r="A309" s="5">
        <v>308</v>
      </c>
      <c r="B309" s="5" t="s">
        <v>1434</v>
      </c>
      <c r="C309" s="5" t="s">
        <v>168</v>
      </c>
      <c r="D309" s="5" t="s">
        <v>2454</v>
      </c>
      <c r="E309" s="5" t="s">
        <v>2455</v>
      </c>
      <c r="F309" s="5" t="s">
        <v>2456</v>
      </c>
      <c r="G309" s="5" t="s">
        <v>1734</v>
      </c>
      <c r="H309" s="5" t="s">
        <v>2457</v>
      </c>
      <c r="J309" s="5" t="s">
        <v>2787</v>
      </c>
    </row>
    <row r="310" spans="1:10">
      <c r="A310" s="5">
        <v>309</v>
      </c>
      <c r="B310" s="5" t="s">
        <v>1434</v>
      </c>
      <c r="C310" s="5" t="s">
        <v>168</v>
      </c>
      <c r="D310" s="5" t="s">
        <v>2458</v>
      </c>
      <c r="E310" s="5" t="s">
        <v>2459</v>
      </c>
      <c r="F310" s="5" t="s">
        <v>2460</v>
      </c>
      <c r="G310" s="5" t="s">
        <v>1442</v>
      </c>
      <c r="H310" s="5" t="s">
        <v>2461</v>
      </c>
      <c r="J310" s="5" t="s">
        <v>2787</v>
      </c>
    </row>
    <row r="311" spans="1:10">
      <c r="A311" s="5">
        <v>310</v>
      </c>
      <c r="B311" s="5" t="s">
        <v>1434</v>
      </c>
      <c r="C311" s="5" t="s">
        <v>168</v>
      </c>
      <c r="D311" s="5" t="s">
        <v>2983</v>
      </c>
      <c r="E311" s="5" t="s">
        <v>2984</v>
      </c>
      <c r="F311" s="5" t="s">
        <v>2985</v>
      </c>
      <c r="G311" s="5" t="s">
        <v>1482</v>
      </c>
      <c r="J311" s="5" t="s">
        <v>2787</v>
      </c>
    </row>
    <row r="312" spans="1:10">
      <c r="A312" s="5">
        <v>311</v>
      </c>
      <c r="B312" s="5" t="s">
        <v>1434</v>
      </c>
      <c r="C312" s="5" t="s">
        <v>168</v>
      </c>
      <c r="D312" s="5" t="s">
        <v>2462</v>
      </c>
      <c r="E312" s="5" t="s">
        <v>2463</v>
      </c>
      <c r="F312" s="5" t="s">
        <v>2464</v>
      </c>
      <c r="G312" s="5" t="s">
        <v>2148</v>
      </c>
      <c r="H312" s="5" t="s">
        <v>1926</v>
      </c>
      <c r="J312" s="5" t="s">
        <v>2787</v>
      </c>
    </row>
    <row r="313" spans="1:10">
      <c r="A313" s="5">
        <v>312</v>
      </c>
      <c r="B313" s="5" t="s">
        <v>1434</v>
      </c>
      <c r="C313" s="5" t="s">
        <v>168</v>
      </c>
      <c r="D313" s="5" t="s">
        <v>2986</v>
      </c>
      <c r="E313" s="5" t="s">
        <v>2987</v>
      </c>
      <c r="F313" s="5" t="s">
        <v>2988</v>
      </c>
      <c r="G313" s="5" t="s">
        <v>1544</v>
      </c>
      <c r="H313" s="5" t="s">
        <v>2989</v>
      </c>
      <c r="J313" s="5" t="s">
        <v>2787</v>
      </c>
    </row>
    <row r="314" spans="1:10">
      <c r="A314" s="5">
        <v>313</v>
      </c>
      <c r="B314" s="5" t="s">
        <v>1434</v>
      </c>
      <c r="C314" s="5" t="s">
        <v>168</v>
      </c>
      <c r="D314" s="5" t="s">
        <v>2465</v>
      </c>
      <c r="E314" s="5" t="s">
        <v>2466</v>
      </c>
      <c r="F314" s="5" t="s">
        <v>2467</v>
      </c>
      <c r="G314" s="5" t="s">
        <v>1447</v>
      </c>
      <c r="J314" s="5" t="s">
        <v>2787</v>
      </c>
    </row>
    <row r="315" spans="1:10">
      <c r="A315" s="5">
        <v>314</v>
      </c>
      <c r="B315" s="5" t="s">
        <v>1434</v>
      </c>
      <c r="C315" s="5" t="s">
        <v>168</v>
      </c>
      <c r="D315" s="5" t="s">
        <v>2468</v>
      </c>
      <c r="E315" s="5" t="s">
        <v>2469</v>
      </c>
      <c r="F315" s="5" t="s">
        <v>2470</v>
      </c>
      <c r="G315" s="5" t="s">
        <v>1469</v>
      </c>
      <c r="H315" s="5" t="s">
        <v>2471</v>
      </c>
      <c r="I315" s="5" t="s">
        <v>2989</v>
      </c>
      <c r="J315" s="5" t="s">
        <v>2787</v>
      </c>
    </row>
    <row r="316" spans="1:10">
      <c r="A316" s="5">
        <v>315</v>
      </c>
      <c r="B316" s="5" t="s">
        <v>1434</v>
      </c>
      <c r="C316" s="5" t="s">
        <v>168</v>
      </c>
      <c r="D316" s="5" t="s">
        <v>2472</v>
      </c>
      <c r="E316" s="5" t="s">
        <v>2473</v>
      </c>
      <c r="F316" s="5" t="s">
        <v>2474</v>
      </c>
      <c r="G316" s="5" t="s">
        <v>1524</v>
      </c>
      <c r="H316" s="5" t="s">
        <v>2475</v>
      </c>
      <c r="J316" s="5" t="s">
        <v>2787</v>
      </c>
    </row>
    <row r="317" spans="1:10">
      <c r="A317" s="5">
        <v>316</v>
      </c>
      <c r="B317" s="5" t="s">
        <v>1434</v>
      </c>
      <c r="C317" s="5" t="s">
        <v>168</v>
      </c>
      <c r="D317" s="5" t="s">
        <v>2476</v>
      </c>
      <c r="E317" s="5" t="s">
        <v>2477</v>
      </c>
      <c r="F317" s="5" t="s">
        <v>2478</v>
      </c>
      <c r="G317" s="5" t="s">
        <v>1482</v>
      </c>
      <c r="H317" s="5" t="s">
        <v>2479</v>
      </c>
      <c r="J317" s="5" t="s">
        <v>2787</v>
      </c>
    </row>
    <row r="318" spans="1:10">
      <c r="A318" s="5">
        <v>317</v>
      </c>
      <c r="B318" s="5" t="s">
        <v>1434</v>
      </c>
      <c r="C318" s="5" t="s">
        <v>168</v>
      </c>
      <c r="D318" s="5" t="s">
        <v>2480</v>
      </c>
      <c r="E318" s="5" t="s">
        <v>2481</v>
      </c>
      <c r="F318" s="5" t="s">
        <v>2482</v>
      </c>
      <c r="G318" s="5" t="s">
        <v>1734</v>
      </c>
      <c r="H318" s="5" t="s">
        <v>2483</v>
      </c>
      <c r="J318" s="5" t="s">
        <v>2787</v>
      </c>
    </row>
    <row r="319" spans="1:10">
      <c r="A319" s="5">
        <v>318</v>
      </c>
      <c r="B319" s="5" t="s">
        <v>1434</v>
      </c>
      <c r="C319" s="5" t="s">
        <v>168</v>
      </c>
      <c r="D319" s="5" t="s">
        <v>2484</v>
      </c>
      <c r="E319" s="5" t="s">
        <v>2485</v>
      </c>
      <c r="F319" s="5" t="s">
        <v>2486</v>
      </c>
      <c r="G319" s="5" t="s">
        <v>1533</v>
      </c>
      <c r="H319" s="5" t="s">
        <v>2487</v>
      </c>
      <c r="J319" s="5" t="s">
        <v>2787</v>
      </c>
    </row>
    <row r="320" spans="1:10">
      <c r="A320" s="5">
        <v>319</v>
      </c>
      <c r="B320" s="5" t="s">
        <v>1434</v>
      </c>
      <c r="C320" s="5" t="s">
        <v>168</v>
      </c>
      <c r="D320" s="5" t="s">
        <v>2488</v>
      </c>
      <c r="E320" s="5" t="s">
        <v>2489</v>
      </c>
      <c r="F320" s="5" t="s">
        <v>2490</v>
      </c>
      <c r="G320" s="5" t="s">
        <v>1829</v>
      </c>
      <c r="H320" s="5" t="s">
        <v>2491</v>
      </c>
      <c r="J320" s="5" t="s">
        <v>2787</v>
      </c>
    </row>
    <row r="321" spans="1:10">
      <c r="A321" s="5">
        <v>320</v>
      </c>
      <c r="B321" s="5" t="s">
        <v>1434</v>
      </c>
      <c r="C321" s="5" t="s">
        <v>168</v>
      </c>
      <c r="D321" s="5" t="s">
        <v>2492</v>
      </c>
      <c r="E321" s="5" t="s">
        <v>2493</v>
      </c>
      <c r="F321" s="5" t="s">
        <v>2494</v>
      </c>
      <c r="G321" s="5" t="s">
        <v>1482</v>
      </c>
      <c r="H321" s="5" t="s">
        <v>2495</v>
      </c>
      <c r="J321" s="5" t="s">
        <v>2787</v>
      </c>
    </row>
    <row r="322" spans="1:10">
      <c r="A322" s="5">
        <v>321</v>
      </c>
      <c r="B322" s="5" t="s">
        <v>1434</v>
      </c>
      <c r="C322" s="5" t="s">
        <v>168</v>
      </c>
      <c r="D322" s="5" t="s">
        <v>2496</v>
      </c>
      <c r="E322" s="5" t="s">
        <v>2497</v>
      </c>
      <c r="F322" s="5" t="s">
        <v>2498</v>
      </c>
      <c r="G322" s="5" t="s">
        <v>1528</v>
      </c>
      <c r="H322" s="5" t="s">
        <v>2499</v>
      </c>
      <c r="J322" s="5" t="s">
        <v>2787</v>
      </c>
    </row>
    <row r="323" spans="1:10">
      <c r="A323" s="5">
        <v>322</v>
      </c>
      <c r="B323" s="5" t="s">
        <v>1434</v>
      </c>
      <c r="C323" s="5" t="s">
        <v>168</v>
      </c>
      <c r="D323" s="5" t="s">
        <v>2500</v>
      </c>
      <c r="E323" s="5" t="s">
        <v>2501</v>
      </c>
      <c r="F323" s="5" t="s">
        <v>2502</v>
      </c>
      <c r="G323" s="5" t="s">
        <v>1528</v>
      </c>
      <c r="H323" s="5" t="s">
        <v>2503</v>
      </c>
      <c r="J323" s="5" t="s">
        <v>2787</v>
      </c>
    </row>
    <row r="324" spans="1:10">
      <c r="A324" s="5">
        <v>323</v>
      </c>
      <c r="B324" s="5" t="s">
        <v>1434</v>
      </c>
      <c r="C324" s="5" t="s">
        <v>168</v>
      </c>
      <c r="D324" s="5" t="s">
        <v>2504</v>
      </c>
      <c r="E324" s="5" t="s">
        <v>2505</v>
      </c>
      <c r="F324" s="5" t="s">
        <v>2506</v>
      </c>
      <c r="G324" s="5" t="s">
        <v>1447</v>
      </c>
      <c r="H324" s="5" t="s">
        <v>2031</v>
      </c>
      <c r="J324" s="5" t="s">
        <v>2787</v>
      </c>
    </row>
    <row r="325" spans="1:10">
      <c r="A325" s="5">
        <v>324</v>
      </c>
      <c r="B325" s="5" t="s">
        <v>1434</v>
      </c>
      <c r="C325" s="5" t="s">
        <v>168</v>
      </c>
      <c r="D325" s="5" t="s">
        <v>2507</v>
      </c>
      <c r="E325" s="5" t="s">
        <v>2508</v>
      </c>
      <c r="F325" s="5" t="s">
        <v>2509</v>
      </c>
      <c r="G325" s="5" t="s">
        <v>1829</v>
      </c>
      <c r="H325" s="5" t="s">
        <v>2510</v>
      </c>
      <c r="J325" s="5" t="s">
        <v>2787</v>
      </c>
    </row>
    <row r="326" spans="1:10">
      <c r="A326" s="5">
        <v>325</v>
      </c>
      <c r="B326" s="5" t="s">
        <v>1434</v>
      </c>
      <c r="C326" s="5" t="s">
        <v>168</v>
      </c>
      <c r="D326" s="5" t="s">
        <v>2511</v>
      </c>
      <c r="E326" s="5" t="s">
        <v>2512</v>
      </c>
      <c r="F326" s="5" t="s">
        <v>2513</v>
      </c>
      <c r="G326" s="5" t="s">
        <v>2148</v>
      </c>
      <c r="H326" s="5" t="s">
        <v>2392</v>
      </c>
      <c r="J326" s="5" t="s">
        <v>2787</v>
      </c>
    </row>
    <row r="327" spans="1:10">
      <c r="A327" s="5">
        <v>326</v>
      </c>
      <c r="B327" s="5" t="s">
        <v>1434</v>
      </c>
      <c r="C327" s="5" t="s">
        <v>168</v>
      </c>
      <c r="D327" s="5" t="s">
        <v>2514</v>
      </c>
      <c r="E327" s="5" t="s">
        <v>2515</v>
      </c>
      <c r="F327" s="5" t="s">
        <v>2516</v>
      </c>
      <c r="G327" s="5" t="s">
        <v>1451</v>
      </c>
      <c r="J327" s="5" t="s">
        <v>2787</v>
      </c>
    </row>
    <row r="328" spans="1:10">
      <c r="A328" s="5">
        <v>327</v>
      </c>
      <c r="B328" s="5" t="s">
        <v>1434</v>
      </c>
      <c r="C328" s="5" t="s">
        <v>168</v>
      </c>
      <c r="D328" s="5" t="s">
        <v>2517</v>
      </c>
      <c r="E328" s="5" t="s">
        <v>2518</v>
      </c>
      <c r="F328" s="5" t="s">
        <v>2519</v>
      </c>
      <c r="G328" s="5" t="s">
        <v>1482</v>
      </c>
      <c r="J328" s="5" t="s">
        <v>2787</v>
      </c>
    </row>
    <row r="329" spans="1:10">
      <c r="A329" s="5">
        <v>328</v>
      </c>
      <c r="B329" s="5" t="s">
        <v>1434</v>
      </c>
      <c r="C329" s="5" t="s">
        <v>168</v>
      </c>
      <c r="D329" s="5" t="s">
        <v>2990</v>
      </c>
      <c r="E329" s="5" t="s">
        <v>2991</v>
      </c>
      <c r="F329" s="5" t="s">
        <v>2992</v>
      </c>
      <c r="G329" s="5" t="s">
        <v>1495</v>
      </c>
      <c r="H329" s="5" t="s">
        <v>2993</v>
      </c>
      <c r="J329" s="5" t="s">
        <v>2787</v>
      </c>
    </row>
    <row r="330" spans="1:10">
      <c r="A330" s="5">
        <v>329</v>
      </c>
      <c r="B330" s="5" t="s">
        <v>1434</v>
      </c>
      <c r="C330" s="5" t="s">
        <v>168</v>
      </c>
      <c r="D330" s="5" t="s">
        <v>2520</v>
      </c>
      <c r="E330" s="5" t="s">
        <v>2521</v>
      </c>
      <c r="F330" s="5" t="s">
        <v>2522</v>
      </c>
      <c r="G330" s="5" t="s">
        <v>1482</v>
      </c>
      <c r="H330" s="5" t="s">
        <v>2523</v>
      </c>
      <c r="J330" s="5" t="s">
        <v>2787</v>
      </c>
    </row>
    <row r="331" spans="1:10">
      <c r="A331" s="5">
        <v>330</v>
      </c>
      <c r="B331" s="5" t="s">
        <v>1434</v>
      </c>
      <c r="C331" s="5" t="s">
        <v>168</v>
      </c>
      <c r="D331" s="5" t="s">
        <v>2524</v>
      </c>
      <c r="E331" s="5" t="s">
        <v>2525</v>
      </c>
      <c r="F331" s="5" t="s">
        <v>2526</v>
      </c>
      <c r="G331" s="5" t="s">
        <v>1560</v>
      </c>
      <c r="H331" s="5" t="s">
        <v>2095</v>
      </c>
      <c r="J331" s="5" t="s">
        <v>2787</v>
      </c>
    </row>
    <row r="332" spans="1:10">
      <c r="A332" s="5">
        <v>331</v>
      </c>
      <c r="B332" s="5" t="s">
        <v>1434</v>
      </c>
      <c r="C332" s="5" t="s">
        <v>168</v>
      </c>
      <c r="D332" s="5" t="s">
        <v>2527</v>
      </c>
      <c r="E332" s="5" t="s">
        <v>2528</v>
      </c>
      <c r="F332" s="5" t="s">
        <v>2529</v>
      </c>
      <c r="G332" s="5" t="s">
        <v>1560</v>
      </c>
      <c r="J332" s="5" t="s">
        <v>2787</v>
      </c>
    </row>
    <row r="333" spans="1:10">
      <c r="A333" s="5">
        <v>332</v>
      </c>
      <c r="B333" s="5" t="s">
        <v>1434</v>
      </c>
      <c r="C333" s="5" t="s">
        <v>168</v>
      </c>
      <c r="D333" s="5" t="s">
        <v>2530</v>
      </c>
      <c r="E333" s="5" t="s">
        <v>2531</v>
      </c>
      <c r="F333" s="5" t="s">
        <v>2532</v>
      </c>
      <c r="G333" s="5" t="s">
        <v>1544</v>
      </c>
      <c r="J333" s="5" t="s">
        <v>2787</v>
      </c>
    </row>
    <row r="334" spans="1:10">
      <c r="A334" s="5">
        <v>333</v>
      </c>
      <c r="B334" s="5" t="s">
        <v>1434</v>
      </c>
      <c r="C334" s="5" t="s">
        <v>168</v>
      </c>
      <c r="D334" s="5" t="s">
        <v>2533</v>
      </c>
      <c r="E334" s="5" t="s">
        <v>2534</v>
      </c>
      <c r="F334" s="5" t="s">
        <v>2535</v>
      </c>
      <c r="G334" s="5" t="s">
        <v>1495</v>
      </c>
      <c r="H334" s="5" t="s">
        <v>2536</v>
      </c>
      <c r="J334" s="5" t="s">
        <v>2787</v>
      </c>
    </row>
    <row r="335" spans="1:10">
      <c r="A335" s="5">
        <v>334</v>
      </c>
      <c r="B335" s="5" t="s">
        <v>1434</v>
      </c>
      <c r="C335" s="5" t="s">
        <v>168</v>
      </c>
      <c r="D335" s="5" t="s">
        <v>2537</v>
      </c>
      <c r="E335" s="5" t="s">
        <v>2538</v>
      </c>
      <c r="F335" s="5" t="s">
        <v>2539</v>
      </c>
      <c r="G335" s="5" t="s">
        <v>2540</v>
      </c>
      <c r="H335" s="5" t="s">
        <v>2541</v>
      </c>
      <c r="J335" s="5" t="s">
        <v>2787</v>
      </c>
    </row>
    <row r="336" spans="1:10">
      <c r="A336" s="5">
        <v>335</v>
      </c>
      <c r="B336" s="5" t="s">
        <v>1434</v>
      </c>
      <c r="C336" s="5" t="s">
        <v>168</v>
      </c>
      <c r="D336" s="5" t="s">
        <v>2994</v>
      </c>
      <c r="E336" s="5" t="s">
        <v>2995</v>
      </c>
      <c r="F336" s="5" t="s">
        <v>2996</v>
      </c>
      <c r="G336" s="5" t="s">
        <v>1533</v>
      </c>
      <c r="J336" s="5" t="s">
        <v>2787</v>
      </c>
    </row>
    <row r="337" spans="1:10">
      <c r="A337" s="5">
        <v>336</v>
      </c>
      <c r="B337" s="5" t="s">
        <v>1434</v>
      </c>
      <c r="C337" s="5" t="s">
        <v>168</v>
      </c>
      <c r="D337" s="5" t="s">
        <v>2542</v>
      </c>
      <c r="E337" s="5" t="s">
        <v>2543</v>
      </c>
      <c r="F337" s="5" t="s">
        <v>2544</v>
      </c>
      <c r="G337" s="5" t="s">
        <v>1451</v>
      </c>
      <c r="J337" s="5" t="s">
        <v>2787</v>
      </c>
    </row>
    <row r="338" spans="1:10">
      <c r="A338" s="5">
        <v>337</v>
      </c>
      <c r="B338" s="5" t="s">
        <v>1434</v>
      </c>
      <c r="C338" s="5" t="s">
        <v>168</v>
      </c>
      <c r="D338" s="5" t="s">
        <v>2545</v>
      </c>
      <c r="E338" s="5" t="s">
        <v>2546</v>
      </c>
      <c r="F338" s="5" t="s">
        <v>2547</v>
      </c>
      <c r="G338" s="5" t="s">
        <v>1461</v>
      </c>
      <c r="J338" s="5" t="s">
        <v>2787</v>
      </c>
    </row>
    <row r="339" spans="1:10">
      <c r="A339" s="5">
        <v>338</v>
      </c>
      <c r="B339" s="5" t="s">
        <v>1434</v>
      </c>
      <c r="C339" s="5" t="s">
        <v>168</v>
      </c>
      <c r="D339" s="5" t="s">
        <v>2548</v>
      </c>
      <c r="E339" s="5" t="s">
        <v>2549</v>
      </c>
      <c r="F339" s="5" t="s">
        <v>2550</v>
      </c>
      <c r="G339" s="5" t="s">
        <v>1560</v>
      </c>
      <c r="J339" s="5" t="s">
        <v>2787</v>
      </c>
    </row>
    <row r="340" spans="1:10">
      <c r="A340" s="5">
        <v>339</v>
      </c>
      <c r="B340" s="5" t="s">
        <v>1434</v>
      </c>
      <c r="C340" s="5" t="s">
        <v>168</v>
      </c>
      <c r="D340" s="5" t="s">
        <v>2997</v>
      </c>
      <c r="E340" s="5" t="s">
        <v>2998</v>
      </c>
      <c r="F340" s="5" t="s">
        <v>2999</v>
      </c>
      <c r="G340" s="5" t="s">
        <v>1447</v>
      </c>
      <c r="J340" s="5" t="s">
        <v>2787</v>
      </c>
    </row>
    <row r="341" spans="1:10">
      <c r="A341" s="5">
        <v>340</v>
      </c>
      <c r="B341" s="5" t="s">
        <v>1434</v>
      </c>
      <c r="C341" s="5" t="s">
        <v>168</v>
      </c>
      <c r="D341" s="5" t="s">
        <v>2551</v>
      </c>
      <c r="E341" s="5" t="s">
        <v>2552</v>
      </c>
      <c r="F341" s="5" t="s">
        <v>2553</v>
      </c>
      <c r="G341" s="5" t="s">
        <v>1451</v>
      </c>
      <c r="H341" s="5" t="s">
        <v>2554</v>
      </c>
      <c r="J341" s="5" t="s">
        <v>2787</v>
      </c>
    </row>
    <row r="342" spans="1:10">
      <c r="A342" s="5">
        <v>341</v>
      </c>
      <c r="B342" s="5" t="s">
        <v>1434</v>
      </c>
      <c r="C342" s="5" t="s">
        <v>168</v>
      </c>
      <c r="D342" s="5" t="s">
        <v>3000</v>
      </c>
      <c r="E342" s="5" t="s">
        <v>3001</v>
      </c>
      <c r="F342" s="5" t="s">
        <v>3002</v>
      </c>
      <c r="G342" s="5" t="s">
        <v>1447</v>
      </c>
      <c r="J342" s="5" t="s">
        <v>2787</v>
      </c>
    </row>
    <row r="343" spans="1:10">
      <c r="A343" s="5">
        <v>342</v>
      </c>
      <c r="B343" s="5" t="s">
        <v>1434</v>
      </c>
      <c r="C343" s="5" t="s">
        <v>168</v>
      </c>
      <c r="D343" s="5" t="s">
        <v>2555</v>
      </c>
      <c r="E343" s="5" t="s">
        <v>2556</v>
      </c>
      <c r="F343" s="5" t="s">
        <v>2557</v>
      </c>
      <c r="G343" s="5" t="s">
        <v>1495</v>
      </c>
      <c r="H343" s="5" t="s">
        <v>2558</v>
      </c>
      <c r="J343" s="5" t="s">
        <v>2787</v>
      </c>
    </row>
    <row r="344" spans="1:10">
      <c r="A344" s="5">
        <v>343</v>
      </c>
      <c r="B344" s="5" t="s">
        <v>1434</v>
      </c>
      <c r="C344" s="5" t="s">
        <v>168</v>
      </c>
      <c r="D344" s="5" t="s">
        <v>2559</v>
      </c>
      <c r="E344" s="5" t="s">
        <v>2560</v>
      </c>
      <c r="F344" s="5" t="s">
        <v>2561</v>
      </c>
      <c r="G344" s="5" t="s">
        <v>1533</v>
      </c>
      <c r="H344" s="5" t="s">
        <v>2562</v>
      </c>
      <c r="J344" s="5" t="s">
        <v>2787</v>
      </c>
    </row>
    <row r="345" spans="1:10">
      <c r="A345" s="5">
        <v>344</v>
      </c>
      <c r="B345" s="5" t="s">
        <v>1434</v>
      </c>
      <c r="C345" s="5" t="s">
        <v>168</v>
      </c>
      <c r="D345" s="5" t="s">
        <v>2563</v>
      </c>
      <c r="E345" s="5" t="s">
        <v>2564</v>
      </c>
      <c r="F345" s="5" t="s">
        <v>2565</v>
      </c>
      <c r="G345" s="5" t="s">
        <v>1549</v>
      </c>
      <c r="J345" s="5" t="s">
        <v>2787</v>
      </c>
    </row>
    <row r="346" spans="1:10">
      <c r="A346" s="5">
        <v>345</v>
      </c>
      <c r="B346" s="5" t="s">
        <v>1434</v>
      </c>
      <c r="C346" s="5" t="s">
        <v>168</v>
      </c>
      <c r="D346" s="5" t="s">
        <v>2566</v>
      </c>
      <c r="E346" s="5" t="s">
        <v>2567</v>
      </c>
      <c r="F346" s="5" t="s">
        <v>2568</v>
      </c>
      <c r="G346" s="5" t="s">
        <v>1451</v>
      </c>
      <c r="J346" s="5" t="s">
        <v>2787</v>
      </c>
    </row>
    <row r="347" spans="1:10">
      <c r="A347" s="5">
        <v>346</v>
      </c>
      <c r="B347" s="5" t="s">
        <v>1434</v>
      </c>
      <c r="C347" s="5" t="s">
        <v>168</v>
      </c>
      <c r="D347" s="5" t="s">
        <v>2569</v>
      </c>
      <c r="E347" s="5" t="s">
        <v>2570</v>
      </c>
      <c r="F347" s="5" t="s">
        <v>2571</v>
      </c>
      <c r="G347" s="5" t="s">
        <v>1482</v>
      </c>
      <c r="H347" s="5" t="s">
        <v>2280</v>
      </c>
      <c r="J347" s="5" t="s">
        <v>2787</v>
      </c>
    </row>
    <row r="348" spans="1:10">
      <c r="A348" s="5">
        <v>347</v>
      </c>
      <c r="B348" s="5" t="s">
        <v>1434</v>
      </c>
      <c r="C348" s="5" t="s">
        <v>168</v>
      </c>
      <c r="D348" s="5" t="s">
        <v>2572</v>
      </c>
      <c r="E348" s="5" t="s">
        <v>2573</v>
      </c>
      <c r="F348" s="5" t="s">
        <v>2574</v>
      </c>
      <c r="G348" s="5" t="s">
        <v>1461</v>
      </c>
      <c r="H348" s="5" t="s">
        <v>2575</v>
      </c>
      <c r="J348" s="5" t="s">
        <v>2787</v>
      </c>
    </row>
    <row r="349" spans="1:10">
      <c r="A349" s="5">
        <v>348</v>
      </c>
      <c r="B349" s="5" t="s">
        <v>1434</v>
      </c>
      <c r="C349" s="5" t="s">
        <v>168</v>
      </c>
      <c r="D349" s="5" t="s">
        <v>3003</v>
      </c>
      <c r="E349" s="5" t="s">
        <v>3004</v>
      </c>
      <c r="F349" s="5" t="s">
        <v>3005</v>
      </c>
      <c r="G349" s="5" t="s">
        <v>1544</v>
      </c>
      <c r="J349" s="5" t="s">
        <v>2787</v>
      </c>
    </row>
    <row r="350" spans="1:10">
      <c r="A350" s="5">
        <v>349</v>
      </c>
      <c r="B350" s="5" t="s">
        <v>1434</v>
      </c>
      <c r="C350" s="5" t="s">
        <v>168</v>
      </c>
      <c r="D350" s="5" t="s">
        <v>2576</v>
      </c>
      <c r="E350" s="5" t="s">
        <v>2577</v>
      </c>
      <c r="F350" s="5" t="s">
        <v>2578</v>
      </c>
      <c r="G350" s="5" t="s">
        <v>1533</v>
      </c>
      <c r="H350" s="5" t="s">
        <v>1985</v>
      </c>
      <c r="J350" s="5" t="s">
        <v>2787</v>
      </c>
    </row>
    <row r="351" spans="1:10">
      <c r="A351" s="5">
        <v>350</v>
      </c>
      <c r="B351" s="5" t="s">
        <v>1434</v>
      </c>
      <c r="C351" s="5" t="s">
        <v>168</v>
      </c>
      <c r="D351" s="5" t="s">
        <v>2579</v>
      </c>
      <c r="E351" s="5" t="s">
        <v>2580</v>
      </c>
      <c r="F351" s="5" t="s">
        <v>2581</v>
      </c>
      <c r="G351" s="5" t="s">
        <v>1461</v>
      </c>
      <c r="H351" s="5" t="s">
        <v>1985</v>
      </c>
      <c r="J351" s="5" t="s">
        <v>2787</v>
      </c>
    </row>
    <row r="352" spans="1:10">
      <c r="A352" s="5">
        <v>351</v>
      </c>
      <c r="B352" s="5" t="s">
        <v>1434</v>
      </c>
      <c r="C352" s="5" t="s">
        <v>168</v>
      </c>
      <c r="D352" s="5" t="s">
        <v>2582</v>
      </c>
      <c r="E352" s="5" t="s">
        <v>2583</v>
      </c>
      <c r="F352" s="5" t="s">
        <v>2584</v>
      </c>
      <c r="G352" s="5" t="s">
        <v>1482</v>
      </c>
      <c r="H352" s="5" t="s">
        <v>1672</v>
      </c>
      <c r="J352" s="5" t="s">
        <v>2787</v>
      </c>
    </row>
    <row r="353" spans="1:10">
      <c r="A353" s="5">
        <v>352</v>
      </c>
      <c r="B353" s="5" t="s">
        <v>1434</v>
      </c>
      <c r="C353" s="5" t="s">
        <v>168</v>
      </c>
      <c r="D353" s="5" t="s">
        <v>2585</v>
      </c>
      <c r="E353" s="5" t="s">
        <v>2586</v>
      </c>
      <c r="F353" s="5" t="s">
        <v>2587</v>
      </c>
      <c r="G353" s="5" t="s">
        <v>2588</v>
      </c>
      <c r="J353" s="5" t="s">
        <v>2787</v>
      </c>
    </row>
    <row r="354" spans="1:10">
      <c r="A354" s="5">
        <v>353</v>
      </c>
      <c r="B354" s="5" t="s">
        <v>1434</v>
      </c>
      <c r="C354" s="5" t="s">
        <v>168</v>
      </c>
      <c r="D354" s="5" t="s">
        <v>2589</v>
      </c>
      <c r="E354" s="5" t="s">
        <v>2590</v>
      </c>
      <c r="F354" s="5" t="s">
        <v>2591</v>
      </c>
      <c r="G354" s="5" t="s">
        <v>1528</v>
      </c>
      <c r="J354" s="5" t="s">
        <v>2787</v>
      </c>
    </row>
    <row r="355" spans="1:10">
      <c r="A355" s="5">
        <v>354</v>
      </c>
      <c r="B355" s="5" t="s">
        <v>1434</v>
      </c>
      <c r="C355" s="5" t="s">
        <v>168</v>
      </c>
      <c r="D355" s="5" t="s">
        <v>3006</v>
      </c>
      <c r="E355" s="5" t="s">
        <v>3007</v>
      </c>
      <c r="F355" s="5" t="s">
        <v>3008</v>
      </c>
      <c r="G355" s="5" t="s">
        <v>1533</v>
      </c>
      <c r="H355" s="5" t="s">
        <v>3009</v>
      </c>
      <c r="J355" s="5" t="s">
        <v>2787</v>
      </c>
    </row>
    <row r="356" spans="1:10">
      <c r="A356" s="5">
        <v>355</v>
      </c>
      <c r="B356" s="5" t="s">
        <v>1434</v>
      </c>
      <c r="C356" s="5" t="s">
        <v>168</v>
      </c>
      <c r="D356" s="5" t="s">
        <v>2592</v>
      </c>
      <c r="E356" s="5" t="s">
        <v>2593</v>
      </c>
      <c r="F356" s="5" t="s">
        <v>2594</v>
      </c>
      <c r="G356" s="5" t="s">
        <v>1642</v>
      </c>
      <c r="H356" s="5" t="s">
        <v>2595</v>
      </c>
      <c r="J356" s="5" t="s">
        <v>2787</v>
      </c>
    </row>
    <row r="357" spans="1:10">
      <c r="A357" s="5">
        <v>356</v>
      </c>
      <c r="B357" s="5" t="s">
        <v>1434</v>
      </c>
      <c r="C357" s="5" t="s">
        <v>168</v>
      </c>
      <c r="D357" s="5" t="s">
        <v>2596</v>
      </c>
      <c r="E357" s="5" t="s">
        <v>2597</v>
      </c>
      <c r="F357" s="5" t="s">
        <v>2598</v>
      </c>
      <c r="G357" s="5" t="s">
        <v>1642</v>
      </c>
      <c r="J357" s="5" t="s">
        <v>2787</v>
      </c>
    </row>
    <row r="358" spans="1:10">
      <c r="A358" s="5">
        <v>357</v>
      </c>
      <c r="B358" s="5" t="s">
        <v>1434</v>
      </c>
      <c r="C358" s="5" t="s">
        <v>168</v>
      </c>
      <c r="D358" s="5" t="s">
        <v>3010</v>
      </c>
      <c r="E358" s="5" t="s">
        <v>3011</v>
      </c>
      <c r="F358" s="5" t="s">
        <v>3012</v>
      </c>
      <c r="G358" s="5" t="s">
        <v>1549</v>
      </c>
      <c r="J358" s="5" t="s">
        <v>2787</v>
      </c>
    </row>
    <row r="359" spans="1:10">
      <c r="A359" s="5">
        <v>358</v>
      </c>
      <c r="B359" s="5" t="s">
        <v>1434</v>
      </c>
      <c r="C359" s="5" t="s">
        <v>168</v>
      </c>
      <c r="D359" s="5" t="s">
        <v>3013</v>
      </c>
      <c r="E359" s="5" t="s">
        <v>3014</v>
      </c>
      <c r="F359" s="5" t="s">
        <v>3015</v>
      </c>
      <c r="G359" s="5" t="s">
        <v>3016</v>
      </c>
      <c r="J359" s="5" t="s">
        <v>2787</v>
      </c>
    </row>
    <row r="360" spans="1:10">
      <c r="A360" s="5">
        <v>359</v>
      </c>
      <c r="B360" s="5" t="s">
        <v>1434</v>
      </c>
      <c r="C360" s="5" t="s">
        <v>168</v>
      </c>
      <c r="D360" s="5" t="s">
        <v>2599</v>
      </c>
      <c r="E360" s="5" t="s">
        <v>2600</v>
      </c>
      <c r="F360" s="5" t="s">
        <v>2601</v>
      </c>
      <c r="G360" s="5" t="s">
        <v>1544</v>
      </c>
      <c r="J360" s="5" t="s">
        <v>2787</v>
      </c>
    </row>
    <row r="361" spans="1:10">
      <c r="A361" s="5">
        <v>360</v>
      </c>
      <c r="B361" s="5" t="s">
        <v>1434</v>
      </c>
      <c r="C361" s="5" t="s">
        <v>168</v>
      </c>
      <c r="D361" s="5" t="s">
        <v>2602</v>
      </c>
      <c r="E361" s="5" t="s">
        <v>2603</v>
      </c>
      <c r="F361" s="5" t="s">
        <v>2604</v>
      </c>
      <c r="G361" s="5" t="s">
        <v>1684</v>
      </c>
      <c r="H361" s="5" t="s">
        <v>2605</v>
      </c>
      <c r="J361" s="5" t="s">
        <v>2787</v>
      </c>
    </row>
    <row r="362" spans="1:10">
      <c r="A362" s="5">
        <v>361</v>
      </c>
      <c r="B362" s="5" t="s">
        <v>1434</v>
      </c>
      <c r="C362" s="5" t="s">
        <v>168</v>
      </c>
      <c r="D362" s="5" t="s">
        <v>3017</v>
      </c>
      <c r="E362" s="5" t="s">
        <v>3018</v>
      </c>
      <c r="F362" s="5" t="s">
        <v>3019</v>
      </c>
      <c r="G362" s="5" t="s">
        <v>1461</v>
      </c>
      <c r="H362" s="5" t="s">
        <v>3020</v>
      </c>
      <c r="J362" s="5" t="s">
        <v>2787</v>
      </c>
    </row>
    <row r="363" spans="1:10">
      <c r="A363" s="5">
        <v>362</v>
      </c>
      <c r="B363" s="5" t="s">
        <v>1434</v>
      </c>
      <c r="C363" s="5" t="s">
        <v>168</v>
      </c>
      <c r="D363" s="5" t="s">
        <v>2606</v>
      </c>
      <c r="E363" s="5" t="s">
        <v>2607</v>
      </c>
      <c r="F363" s="5" t="s">
        <v>2608</v>
      </c>
      <c r="G363" s="5" t="s">
        <v>1544</v>
      </c>
      <c r="J363" s="5" t="s">
        <v>2787</v>
      </c>
    </row>
    <row r="364" spans="1:10">
      <c r="A364" s="5">
        <v>363</v>
      </c>
      <c r="B364" s="5" t="s">
        <v>1434</v>
      </c>
      <c r="C364" s="5" t="s">
        <v>168</v>
      </c>
      <c r="D364" s="5" t="s">
        <v>2609</v>
      </c>
      <c r="E364" s="5" t="s">
        <v>2610</v>
      </c>
      <c r="F364" s="5" t="s">
        <v>2611</v>
      </c>
      <c r="G364" s="5" t="s">
        <v>1528</v>
      </c>
      <c r="H364" s="5" t="s">
        <v>2612</v>
      </c>
      <c r="J364" s="5" t="s">
        <v>2787</v>
      </c>
    </row>
    <row r="365" spans="1:10">
      <c r="A365" s="5">
        <v>364</v>
      </c>
      <c r="B365" s="5" t="s">
        <v>1434</v>
      </c>
      <c r="C365" s="5" t="s">
        <v>168</v>
      </c>
      <c r="D365" s="5" t="s">
        <v>3021</v>
      </c>
      <c r="E365" s="5" t="s">
        <v>3022</v>
      </c>
      <c r="F365" s="5" t="s">
        <v>3023</v>
      </c>
      <c r="G365" s="5" t="s">
        <v>1544</v>
      </c>
      <c r="J365" s="5" t="s">
        <v>2787</v>
      </c>
    </row>
    <row r="366" spans="1:10">
      <c r="A366" s="5">
        <v>365</v>
      </c>
      <c r="B366" s="5" t="s">
        <v>1434</v>
      </c>
      <c r="C366" s="5" t="s">
        <v>168</v>
      </c>
      <c r="D366" s="5" t="s">
        <v>2613</v>
      </c>
      <c r="E366" s="5" t="s">
        <v>2614</v>
      </c>
      <c r="F366" s="5" t="s">
        <v>2615</v>
      </c>
      <c r="G366" s="5" t="s">
        <v>1533</v>
      </c>
      <c r="H366" s="5" t="s">
        <v>2616</v>
      </c>
      <c r="J366" s="5" t="s">
        <v>2787</v>
      </c>
    </row>
    <row r="367" spans="1:10">
      <c r="A367" s="5">
        <v>366</v>
      </c>
      <c r="B367" s="5" t="s">
        <v>1434</v>
      </c>
      <c r="C367" s="5" t="s">
        <v>168</v>
      </c>
      <c r="D367" s="5" t="s">
        <v>2617</v>
      </c>
      <c r="E367" s="5" t="s">
        <v>2618</v>
      </c>
      <c r="F367" s="5" t="s">
        <v>2619</v>
      </c>
      <c r="G367" s="5" t="s">
        <v>1544</v>
      </c>
      <c r="H367" s="5" t="s">
        <v>2620</v>
      </c>
      <c r="J367" s="5" t="s">
        <v>2787</v>
      </c>
    </row>
    <row r="368" spans="1:10">
      <c r="A368" s="5">
        <v>367</v>
      </c>
      <c r="B368" s="5" t="s">
        <v>1434</v>
      </c>
      <c r="C368" s="5" t="s">
        <v>168</v>
      </c>
      <c r="D368" s="5" t="s">
        <v>3024</v>
      </c>
      <c r="E368" s="5" t="s">
        <v>3025</v>
      </c>
      <c r="F368" s="5" t="s">
        <v>3026</v>
      </c>
      <c r="G368" s="5" t="s">
        <v>1451</v>
      </c>
      <c r="J368" s="5" t="s">
        <v>2787</v>
      </c>
    </row>
    <row r="369" spans="1:10">
      <c r="A369" s="5">
        <v>368</v>
      </c>
      <c r="B369" s="5" t="s">
        <v>1434</v>
      </c>
      <c r="C369" s="5" t="s">
        <v>168</v>
      </c>
      <c r="D369" s="5" t="s">
        <v>2621</v>
      </c>
      <c r="E369" s="5" t="s">
        <v>2622</v>
      </c>
      <c r="F369" s="5" t="s">
        <v>2623</v>
      </c>
      <c r="G369" s="5" t="s">
        <v>1607</v>
      </c>
      <c r="H369" s="5" t="s">
        <v>1768</v>
      </c>
      <c r="J369" s="5" t="s">
        <v>2787</v>
      </c>
    </row>
    <row r="370" spans="1:10">
      <c r="A370" s="5">
        <v>369</v>
      </c>
      <c r="B370" s="5" t="s">
        <v>1434</v>
      </c>
      <c r="C370" s="5" t="s">
        <v>168</v>
      </c>
      <c r="D370" s="5" t="s">
        <v>2624</v>
      </c>
      <c r="E370" s="5" t="s">
        <v>2625</v>
      </c>
      <c r="F370" s="5" t="s">
        <v>2626</v>
      </c>
      <c r="G370" s="5" t="s">
        <v>1544</v>
      </c>
      <c r="H370" s="5" t="s">
        <v>2627</v>
      </c>
      <c r="J370" s="5" t="s">
        <v>2787</v>
      </c>
    </row>
    <row r="371" spans="1:10">
      <c r="A371" s="5">
        <v>370</v>
      </c>
      <c r="B371" s="5" t="s">
        <v>1434</v>
      </c>
      <c r="C371" s="5" t="s">
        <v>168</v>
      </c>
      <c r="D371" s="5" t="s">
        <v>2628</v>
      </c>
      <c r="E371" s="5" t="s">
        <v>2629</v>
      </c>
      <c r="F371" s="5" t="s">
        <v>2630</v>
      </c>
      <c r="G371" s="5" t="s">
        <v>1447</v>
      </c>
      <c r="H371" s="5" t="s">
        <v>2631</v>
      </c>
      <c r="J371" s="5" t="s">
        <v>2787</v>
      </c>
    </row>
    <row r="372" spans="1:10">
      <c r="A372" s="5">
        <v>371</v>
      </c>
      <c r="B372" s="5" t="s">
        <v>1434</v>
      </c>
      <c r="C372" s="5" t="s">
        <v>168</v>
      </c>
      <c r="D372" s="5" t="s">
        <v>3027</v>
      </c>
      <c r="E372" s="5" t="s">
        <v>3028</v>
      </c>
      <c r="F372" s="5" t="s">
        <v>3029</v>
      </c>
      <c r="G372" s="5" t="s">
        <v>1482</v>
      </c>
      <c r="H372" s="5" t="s">
        <v>3030</v>
      </c>
      <c r="J372" s="5" t="s">
        <v>2787</v>
      </c>
    </row>
    <row r="373" spans="1:10">
      <c r="A373" s="5">
        <v>372</v>
      </c>
      <c r="B373" s="5" t="s">
        <v>1434</v>
      </c>
      <c r="C373" s="5" t="s">
        <v>168</v>
      </c>
      <c r="D373" s="5" t="s">
        <v>2632</v>
      </c>
      <c r="E373" s="5" t="s">
        <v>2633</v>
      </c>
      <c r="F373" s="5" t="s">
        <v>2634</v>
      </c>
      <c r="G373" s="5" t="s">
        <v>1447</v>
      </c>
      <c r="J373" s="5" t="s">
        <v>2787</v>
      </c>
    </row>
    <row r="374" spans="1:10">
      <c r="A374" s="5">
        <v>373</v>
      </c>
      <c r="B374" s="5" t="s">
        <v>1434</v>
      </c>
      <c r="C374" s="5" t="s">
        <v>168</v>
      </c>
      <c r="D374" s="5" t="s">
        <v>2635</v>
      </c>
      <c r="E374" s="5" t="s">
        <v>2636</v>
      </c>
      <c r="F374" s="5" t="s">
        <v>2637</v>
      </c>
      <c r="G374" s="5" t="s">
        <v>1642</v>
      </c>
      <c r="J374" s="5" t="s">
        <v>2787</v>
      </c>
    </row>
    <row r="375" spans="1:10">
      <c r="A375" s="5">
        <v>374</v>
      </c>
      <c r="B375" s="5" t="s">
        <v>1434</v>
      </c>
      <c r="C375" s="5" t="s">
        <v>168</v>
      </c>
      <c r="D375" s="5" t="s">
        <v>2638</v>
      </c>
      <c r="E375" s="5" t="s">
        <v>2639</v>
      </c>
      <c r="F375" s="5" t="s">
        <v>2640</v>
      </c>
      <c r="G375" s="5" t="s">
        <v>1642</v>
      </c>
      <c r="H375" s="5" t="s">
        <v>2641</v>
      </c>
      <c r="I375" s="5" t="s">
        <v>3031</v>
      </c>
      <c r="J375" s="5" t="s">
        <v>2787</v>
      </c>
    </row>
    <row r="376" spans="1:10">
      <c r="A376" s="5">
        <v>375</v>
      </c>
      <c r="B376" s="5" t="s">
        <v>1434</v>
      </c>
      <c r="C376" s="5" t="s">
        <v>168</v>
      </c>
      <c r="D376" s="5" t="s">
        <v>2642</v>
      </c>
      <c r="E376" s="5" t="s">
        <v>2643</v>
      </c>
      <c r="F376" s="5" t="s">
        <v>2644</v>
      </c>
      <c r="G376" s="5" t="s">
        <v>1482</v>
      </c>
      <c r="J376" s="5" t="s">
        <v>2787</v>
      </c>
    </row>
    <row r="377" spans="1:10">
      <c r="A377" s="5">
        <v>376</v>
      </c>
      <c r="B377" s="5" t="s">
        <v>1434</v>
      </c>
      <c r="C377" s="5" t="s">
        <v>168</v>
      </c>
      <c r="D377" s="5" t="s">
        <v>3032</v>
      </c>
      <c r="E377" s="5" t="s">
        <v>3033</v>
      </c>
      <c r="F377" s="5" t="s">
        <v>3034</v>
      </c>
      <c r="G377" s="5" t="s">
        <v>1528</v>
      </c>
      <c r="H377" s="5" t="s">
        <v>3035</v>
      </c>
      <c r="J377" s="5" t="s">
        <v>2787</v>
      </c>
    </row>
    <row r="378" spans="1:10">
      <c r="A378" s="5">
        <v>377</v>
      </c>
      <c r="B378" s="5" t="s">
        <v>1434</v>
      </c>
      <c r="C378" s="5" t="s">
        <v>168</v>
      </c>
      <c r="D378" s="5" t="s">
        <v>2645</v>
      </c>
      <c r="E378" s="5" t="s">
        <v>2646</v>
      </c>
      <c r="F378" s="5" t="s">
        <v>2647</v>
      </c>
      <c r="G378" s="5" t="s">
        <v>1461</v>
      </c>
      <c r="J378" s="5" t="s">
        <v>2787</v>
      </c>
    </row>
    <row r="379" spans="1:10">
      <c r="A379" s="5">
        <v>378</v>
      </c>
      <c r="B379" s="5" t="s">
        <v>1434</v>
      </c>
      <c r="C379" s="5" t="s">
        <v>168</v>
      </c>
      <c r="D379" s="5" t="s">
        <v>2648</v>
      </c>
      <c r="E379" s="5" t="s">
        <v>2649</v>
      </c>
      <c r="F379" s="5" t="s">
        <v>2650</v>
      </c>
      <c r="G379" s="5" t="s">
        <v>1721</v>
      </c>
      <c r="H379" s="5" t="s">
        <v>2651</v>
      </c>
      <c r="J379" s="5" t="s">
        <v>2787</v>
      </c>
    </row>
    <row r="380" spans="1:10">
      <c r="A380" s="5">
        <v>379</v>
      </c>
      <c r="B380" s="5" t="s">
        <v>1434</v>
      </c>
      <c r="C380" s="5" t="s">
        <v>168</v>
      </c>
      <c r="D380" s="5" t="s">
        <v>3036</v>
      </c>
      <c r="E380" s="5" t="s">
        <v>3037</v>
      </c>
      <c r="F380" s="5" t="s">
        <v>3038</v>
      </c>
      <c r="G380" s="5" t="s">
        <v>1451</v>
      </c>
      <c r="J380" s="5" t="s">
        <v>2787</v>
      </c>
    </row>
    <row r="381" spans="1:10">
      <c r="A381" s="5">
        <v>380</v>
      </c>
      <c r="B381" s="5" t="s">
        <v>1434</v>
      </c>
      <c r="C381" s="5" t="s">
        <v>168</v>
      </c>
      <c r="D381" s="5" t="s">
        <v>2652</v>
      </c>
      <c r="E381" s="5" t="s">
        <v>2653</v>
      </c>
      <c r="F381" s="5" t="s">
        <v>2654</v>
      </c>
      <c r="G381" s="5" t="s">
        <v>1549</v>
      </c>
      <c r="J381" s="5" t="s">
        <v>2787</v>
      </c>
    </row>
    <row r="382" spans="1:10">
      <c r="A382" s="5">
        <v>381</v>
      </c>
      <c r="B382" s="5" t="s">
        <v>1434</v>
      </c>
      <c r="C382" s="5" t="s">
        <v>168</v>
      </c>
      <c r="D382" s="5" t="s">
        <v>2655</v>
      </c>
      <c r="E382" s="5" t="s">
        <v>2656</v>
      </c>
      <c r="F382" s="5" t="s">
        <v>2657</v>
      </c>
      <c r="G382" s="5" t="s">
        <v>2658</v>
      </c>
      <c r="J382" s="5" t="s">
        <v>2787</v>
      </c>
    </row>
    <row r="383" spans="1:10">
      <c r="A383" s="5">
        <v>382</v>
      </c>
      <c r="B383" s="5" t="s">
        <v>1434</v>
      </c>
      <c r="C383" s="5" t="s">
        <v>168</v>
      </c>
      <c r="D383" s="5" t="s">
        <v>2659</v>
      </c>
      <c r="E383" s="5" t="s">
        <v>2660</v>
      </c>
      <c r="F383" s="5" t="s">
        <v>2661</v>
      </c>
      <c r="G383" s="5" t="s">
        <v>1549</v>
      </c>
      <c r="H383" s="5" t="s">
        <v>2662</v>
      </c>
      <c r="J383" s="5" t="s">
        <v>2787</v>
      </c>
    </row>
    <row r="384" spans="1:10">
      <c r="A384" s="5">
        <v>383</v>
      </c>
      <c r="B384" s="5" t="s">
        <v>1434</v>
      </c>
      <c r="C384" s="5" t="s">
        <v>168</v>
      </c>
      <c r="D384" s="5" t="s">
        <v>2663</v>
      </c>
      <c r="E384" s="5" t="s">
        <v>2664</v>
      </c>
      <c r="F384" s="5" t="s">
        <v>2665</v>
      </c>
      <c r="G384" s="5" t="s">
        <v>1721</v>
      </c>
      <c r="H384" s="5" t="s">
        <v>2666</v>
      </c>
      <c r="J384" s="5" t="s">
        <v>2787</v>
      </c>
    </row>
    <row r="385" spans="1:10">
      <c r="A385" s="5">
        <v>384</v>
      </c>
      <c r="B385" s="5" t="s">
        <v>1434</v>
      </c>
      <c r="C385" s="5" t="s">
        <v>168</v>
      </c>
      <c r="D385" s="5" t="s">
        <v>2667</v>
      </c>
      <c r="E385" s="5" t="s">
        <v>2668</v>
      </c>
      <c r="F385" s="5" t="s">
        <v>2669</v>
      </c>
      <c r="G385" s="5" t="s">
        <v>1533</v>
      </c>
      <c r="J385" s="5" t="s">
        <v>2787</v>
      </c>
    </row>
    <row r="386" spans="1:10">
      <c r="A386" s="5">
        <v>385</v>
      </c>
      <c r="B386" s="5" t="s">
        <v>1434</v>
      </c>
      <c r="C386" s="5" t="s">
        <v>168</v>
      </c>
      <c r="D386" s="5" t="s">
        <v>3039</v>
      </c>
      <c r="E386" s="5" t="s">
        <v>3040</v>
      </c>
      <c r="F386" s="5" t="s">
        <v>3041</v>
      </c>
      <c r="G386" s="5" t="s">
        <v>1461</v>
      </c>
      <c r="J386" s="5" t="s">
        <v>2787</v>
      </c>
    </row>
    <row r="387" spans="1:10">
      <c r="A387" s="5">
        <v>386</v>
      </c>
      <c r="B387" s="5" t="s">
        <v>1434</v>
      </c>
      <c r="C387" s="5" t="s">
        <v>168</v>
      </c>
      <c r="D387" s="5" t="s">
        <v>2670</v>
      </c>
      <c r="E387" s="5" t="s">
        <v>2671</v>
      </c>
      <c r="F387" s="5" t="s">
        <v>2672</v>
      </c>
      <c r="G387" s="5" t="s">
        <v>1461</v>
      </c>
      <c r="H387" s="5" t="s">
        <v>2673</v>
      </c>
      <c r="J387" s="5" t="s">
        <v>2787</v>
      </c>
    </row>
    <row r="388" spans="1:10">
      <c r="A388" s="5">
        <v>387</v>
      </c>
      <c r="B388" s="5" t="s">
        <v>1434</v>
      </c>
      <c r="C388" s="5" t="s">
        <v>168</v>
      </c>
      <c r="D388" s="5" t="s">
        <v>2674</v>
      </c>
      <c r="E388" s="5" t="s">
        <v>2675</v>
      </c>
      <c r="F388" s="5" t="s">
        <v>2676</v>
      </c>
      <c r="G388" s="5" t="s">
        <v>1495</v>
      </c>
      <c r="H388" s="5" t="s">
        <v>2677</v>
      </c>
      <c r="J388" s="5" t="s">
        <v>2787</v>
      </c>
    </row>
    <row r="389" spans="1:10">
      <c r="A389" s="5">
        <v>388</v>
      </c>
      <c r="B389" s="5" t="s">
        <v>1434</v>
      </c>
      <c r="C389" s="5" t="s">
        <v>168</v>
      </c>
      <c r="D389" s="5" t="s">
        <v>2678</v>
      </c>
      <c r="E389" s="5" t="s">
        <v>2679</v>
      </c>
      <c r="F389" s="5" t="s">
        <v>2680</v>
      </c>
      <c r="G389" s="5" t="s">
        <v>1515</v>
      </c>
      <c r="H389" s="5" t="s">
        <v>2681</v>
      </c>
      <c r="J389" s="5" t="s">
        <v>2787</v>
      </c>
    </row>
    <row r="390" spans="1:10">
      <c r="A390" s="5">
        <v>389</v>
      </c>
      <c r="B390" s="5" t="s">
        <v>1434</v>
      </c>
      <c r="C390" s="5" t="s">
        <v>168</v>
      </c>
      <c r="D390" s="5" t="s">
        <v>2682</v>
      </c>
      <c r="E390" s="5" t="s">
        <v>2683</v>
      </c>
      <c r="F390" s="5" t="s">
        <v>2684</v>
      </c>
      <c r="G390" s="5" t="s">
        <v>3042</v>
      </c>
      <c r="H390" s="5" t="s">
        <v>2685</v>
      </c>
      <c r="J390" s="5" t="s">
        <v>2787</v>
      </c>
    </row>
    <row r="391" spans="1:10">
      <c r="A391" s="5">
        <v>390</v>
      </c>
      <c r="B391" s="5" t="s">
        <v>1434</v>
      </c>
      <c r="C391" s="5" t="s">
        <v>168</v>
      </c>
      <c r="D391" s="5" t="s">
        <v>2690</v>
      </c>
      <c r="E391" s="5" t="s">
        <v>3043</v>
      </c>
      <c r="F391" s="5" t="s">
        <v>2687</v>
      </c>
      <c r="G391" s="5" t="s">
        <v>2691</v>
      </c>
      <c r="J391" s="5" t="s">
        <v>2787</v>
      </c>
    </row>
    <row r="392" spans="1:10">
      <c r="A392" s="5">
        <v>391</v>
      </c>
      <c r="B392" s="5" t="s">
        <v>1434</v>
      </c>
      <c r="C392" s="5" t="s">
        <v>168</v>
      </c>
      <c r="D392" s="5" t="s">
        <v>2686</v>
      </c>
      <c r="E392" s="5" t="s">
        <v>3043</v>
      </c>
      <c r="F392" s="5" t="s">
        <v>2687</v>
      </c>
      <c r="G392" s="5" t="s">
        <v>2688</v>
      </c>
      <c r="H392" s="5" t="s">
        <v>2689</v>
      </c>
      <c r="J392" s="5" t="s">
        <v>2787</v>
      </c>
    </row>
    <row r="393" spans="1:10">
      <c r="A393" s="5">
        <v>392</v>
      </c>
      <c r="B393" s="5" t="s">
        <v>1434</v>
      </c>
      <c r="C393" s="5" t="s">
        <v>168</v>
      </c>
      <c r="D393" s="5" t="s">
        <v>2692</v>
      </c>
      <c r="E393" s="5" t="s">
        <v>2693</v>
      </c>
      <c r="F393" s="5" t="s">
        <v>2694</v>
      </c>
      <c r="G393" s="5" t="s">
        <v>1533</v>
      </c>
      <c r="H393" s="5" t="s">
        <v>2695</v>
      </c>
      <c r="J393" s="5" t="s">
        <v>2787</v>
      </c>
    </row>
    <row r="394" spans="1:10">
      <c r="A394" s="5">
        <v>393</v>
      </c>
      <c r="B394" s="5" t="s">
        <v>1434</v>
      </c>
      <c r="C394" s="5" t="s">
        <v>168</v>
      </c>
      <c r="D394" s="5" t="s">
        <v>3044</v>
      </c>
      <c r="E394" s="5" t="s">
        <v>3045</v>
      </c>
      <c r="F394" s="5" t="s">
        <v>3046</v>
      </c>
      <c r="G394" s="5" t="s">
        <v>1544</v>
      </c>
      <c r="H394" s="5" t="s">
        <v>1672</v>
      </c>
      <c r="J394" s="5" t="s">
        <v>2787</v>
      </c>
    </row>
    <row r="395" spans="1:10">
      <c r="A395" s="5">
        <v>394</v>
      </c>
      <c r="B395" s="5" t="s">
        <v>1434</v>
      </c>
      <c r="C395" s="5" t="s">
        <v>168</v>
      </c>
      <c r="D395" s="5" t="s">
        <v>2696</v>
      </c>
      <c r="E395" s="5" t="s">
        <v>2697</v>
      </c>
      <c r="F395" s="5" t="s">
        <v>2698</v>
      </c>
      <c r="G395" s="5" t="s">
        <v>2699</v>
      </c>
      <c r="J395" s="5" t="s">
        <v>2787</v>
      </c>
    </row>
    <row r="396" spans="1:10">
      <c r="A396" s="5">
        <v>395</v>
      </c>
      <c r="B396" s="5" t="s">
        <v>1434</v>
      </c>
      <c r="C396" s="5" t="s">
        <v>168</v>
      </c>
      <c r="D396" s="5" t="s">
        <v>2700</v>
      </c>
      <c r="E396" s="5" t="s">
        <v>2701</v>
      </c>
      <c r="F396" s="5" t="s">
        <v>1437</v>
      </c>
      <c r="G396" s="5" t="s">
        <v>2702</v>
      </c>
      <c r="H396" s="5" t="s">
        <v>1443</v>
      </c>
      <c r="J396" s="5" t="s">
        <v>2787</v>
      </c>
    </row>
    <row r="397" spans="1:10">
      <c r="A397" s="5">
        <v>396</v>
      </c>
      <c r="B397" s="5" t="s">
        <v>1434</v>
      </c>
      <c r="C397" s="5" t="s">
        <v>168</v>
      </c>
      <c r="D397" s="5" t="s">
        <v>2703</v>
      </c>
      <c r="E397" s="5" t="s">
        <v>2704</v>
      </c>
      <c r="F397" s="5" t="s">
        <v>2705</v>
      </c>
      <c r="G397" s="5" t="s">
        <v>1560</v>
      </c>
      <c r="H397" s="5" t="s">
        <v>2706</v>
      </c>
      <c r="J397" s="5" t="s">
        <v>2787</v>
      </c>
    </row>
    <row r="398" spans="1:10">
      <c r="A398" s="5">
        <v>397</v>
      </c>
      <c r="B398" s="5" t="s">
        <v>1434</v>
      </c>
      <c r="C398" s="5" t="s">
        <v>168</v>
      </c>
      <c r="D398" s="5" t="s">
        <v>2707</v>
      </c>
      <c r="E398" s="5" t="s">
        <v>2708</v>
      </c>
      <c r="F398" s="5" t="s">
        <v>2709</v>
      </c>
      <c r="G398" s="5" t="s">
        <v>2710</v>
      </c>
      <c r="H398" s="5" t="s">
        <v>1779</v>
      </c>
      <c r="J398" s="5" t="s">
        <v>2787</v>
      </c>
    </row>
    <row r="399" spans="1:10">
      <c r="A399" s="5">
        <v>398</v>
      </c>
      <c r="B399" s="5" t="s">
        <v>1434</v>
      </c>
      <c r="C399" s="5" t="s">
        <v>168</v>
      </c>
      <c r="D399" s="5" t="s">
        <v>2711</v>
      </c>
      <c r="E399" s="5" t="s">
        <v>2712</v>
      </c>
      <c r="F399" s="5" t="s">
        <v>2713</v>
      </c>
      <c r="G399" s="5" t="s">
        <v>1600</v>
      </c>
      <c r="J399" s="5" t="s">
        <v>2787</v>
      </c>
    </row>
    <row r="400" spans="1:10">
      <c r="A400" s="5">
        <v>399</v>
      </c>
      <c r="B400" s="5" t="s">
        <v>1434</v>
      </c>
      <c r="C400" s="5" t="s">
        <v>168</v>
      </c>
      <c r="D400" s="5" t="s">
        <v>2714</v>
      </c>
      <c r="E400" s="5" t="s">
        <v>2715</v>
      </c>
      <c r="F400" s="5" t="s">
        <v>2716</v>
      </c>
      <c r="G400" s="5" t="s">
        <v>1824</v>
      </c>
      <c r="H400" s="5" t="s">
        <v>2717</v>
      </c>
      <c r="J400" s="5" t="s">
        <v>2787</v>
      </c>
    </row>
    <row r="401" spans="1:10">
      <c r="A401" s="5">
        <v>400</v>
      </c>
      <c r="B401" s="5" t="s">
        <v>1434</v>
      </c>
      <c r="C401" s="5" t="s">
        <v>168</v>
      </c>
      <c r="D401" s="5" t="s">
        <v>2721</v>
      </c>
      <c r="E401" s="5" t="s">
        <v>2722</v>
      </c>
      <c r="F401" s="5" t="s">
        <v>2723</v>
      </c>
      <c r="G401" s="5" t="s">
        <v>1447</v>
      </c>
      <c r="H401" s="5" t="s">
        <v>2724</v>
      </c>
      <c r="J401" s="5" t="s">
        <v>2787</v>
      </c>
    </row>
    <row r="402" spans="1:10">
      <c r="A402" s="5">
        <v>401</v>
      </c>
      <c r="B402" s="5" t="s">
        <v>1434</v>
      </c>
      <c r="C402" s="5" t="s">
        <v>168</v>
      </c>
      <c r="D402" s="5" t="s">
        <v>2725</v>
      </c>
      <c r="E402" s="5" t="s">
        <v>2726</v>
      </c>
      <c r="F402" s="5" t="s">
        <v>2727</v>
      </c>
      <c r="G402" s="5" t="s">
        <v>2728</v>
      </c>
      <c r="H402" s="5" t="s">
        <v>2729</v>
      </c>
      <c r="J402" s="5" t="s">
        <v>2787</v>
      </c>
    </row>
    <row r="403" spans="1:10">
      <c r="A403" s="5">
        <v>402</v>
      </c>
      <c r="B403" s="5" t="s">
        <v>1434</v>
      </c>
      <c r="C403" s="5" t="s">
        <v>168</v>
      </c>
      <c r="D403" s="5" t="s">
        <v>2730</v>
      </c>
      <c r="E403" s="5" t="s">
        <v>2731</v>
      </c>
      <c r="F403" s="5" t="s">
        <v>2732</v>
      </c>
      <c r="G403" s="5" t="s">
        <v>1716</v>
      </c>
      <c r="H403" s="5" t="s">
        <v>2733</v>
      </c>
      <c r="J403" s="5" t="s">
        <v>2787</v>
      </c>
    </row>
    <row r="404" spans="1:10">
      <c r="A404" s="5">
        <v>403</v>
      </c>
      <c r="B404" s="5" t="s">
        <v>1434</v>
      </c>
      <c r="C404" s="5" t="s">
        <v>168</v>
      </c>
      <c r="D404" s="5" t="s">
        <v>2734</v>
      </c>
      <c r="E404" s="5" t="s">
        <v>2735</v>
      </c>
      <c r="F404" s="5" t="s">
        <v>2736</v>
      </c>
      <c r="G404" s="5" t="s">
        <v>1549</v>
      </c>
      <c r="H404" s="5" t="s">
        <v>2737</v>
      </c>
      <c r="J404" s="5" t="s">
        <v>2787</v>
      </c>
    </row>
    <row r="405" spans="1:10">
      <c r="A405" s="5">
        <v>404</v>
      </c>
      <c r="B405" s="5" t="s">
        <v>1434</v>
      </c>
      <c r="C405" s="5" t="s">
        <v>168</v>
      </c>
      <c r="D405" s="5" t="s">
        <v>2738</v>
      </c>
      <c r="E405" s="5" t="s">
        <v>2739</v>
      </c>
      <c r="F405" s="5" t="s">
        <v>2740</v>
      </c>
      <c r="G405" s="5" t="s">
        <v>1666</v>
      </c>
      <c r="H405" s="5" t="s">
        <v>2741</v>
      </c>
      <c r="J405" s="5" t="s">
        <v>2787</v>
      </c>
    </row>
    <row r="406" spans="1:10">
      <c r="A406" s="5">
        <v>405</v>
      </c>
      <c r="B406" s="5" t="s">
        <v>1434</v>
      </c>
      <c r="C406" s="5" t="s">
        <v>168</v>
      </c>
      <c r="D406" s="5" t="s">
        <v>2742</v>
      </c>
      <c r="E406" s="5" t="s">
        <v>2743</v>
      </c>
      <c r="F406" s="5" t="s">
        <v>2744</v>
      </c>
      <c r="G406" s="5" t="s">
        <v>1758</v>
      </c>
      <c r="H406" s="5" t="s">
        <v>2745</v>
      </c>
      <c r="J406" s="5" t="s">
        <v>2787</v>
      </c>
    </row>
    <row r="407" spans="1:10">
      <c r="A407" s="5">
        <v>406</v>
      </c>
      <c r="B407" s="5" t="s">
        <v>1434</v>
      </c>
      <c r="C407" s="5" t="s">
        <v>168</v>
      </c>
      <c r="D407" s="5" t="s">
        <v>2746</v>
      </c>
      <c r="E407" s="5" t="s">
        <v>2747</v>
      </c>
      <c r="F407" s="5" t="s">
        <v>2748</v>
      </c>
      <c r="G407" s="5" t="s">
        <v>1451</v>
      </c>
      <c r="H407" s="5" t="s">
        <v>2749</v>
      </c>
      <c r="J407" s="5" t="s">
        <v>2787</v>
      </c>
    </row>
    <row r="408" spans="1:10">
      <c r="A408" s="5">
        <v>407</v>
      </c>
      <c r="B408" s="5" t="s">
        <v>1434</v>
      </c>
      <c r="C408" s="5" t="s">
        <v>168</v>
      </c>
      <c r="D408" s="5" t="s">
        <v>2750</v>
      </c>
      <c r="E408" s="5" t="s">
        <v>2751</v>
      </c>
      <c r="F408" s="5" t="s">
        <v>2752</v>
      </c>
      <c r="G408" s="5" t="s">
        <v>2067</v>
      </c>
      <c r="H408" s="5" t="s">
        <v>2457</v>
      </c>
      <c r="J408" s="5" t="s">
        <v>2787</v>
      </c>
    </row>
    <row r="409" spans="1:10">
      <c r="A409" s="5">
        <v>408</v>
      </c>
      <c r="B409" s="5" t="s">
        <v>1434</v>
      </c>
      <c r="C409" s="5" t="s">
        <v>168</v>
      </c>
      <c r="D409" s="5" t="s">
        <v>2753</v>
      </c>
      <c r="E409" s="5" t="s">
        <v>2754</v>
      </c>
      <c r="F409" s="5" t="s">
        <v>2755</v>
      </c>
      <c r="G409" s="5" t="s">
        <v>1684</v>
      </c>
      <c r="H409" s="5" t="s">
        <v>2756</v>
      </c>
      <c r="J409" s="5" t="s">
        <v>2787</v>
      </c>
    </row>
    <row r="410" spans="1:10">
      <c r="A410" s="5">
        <v>409</v>
      </c>
      <c r="B410" s="5" t="s">
        <v>1434</v>
      </c>
      <c r="C410" s="5" t="s">
        <v>168</v>
      </c>
      <c r="D410" s="5" t="s">
        <v>2757</v>
      </c>
      <c r="E410" s="5" t="s">
        <v>2758</v>
      </c>
      <c r="F410" s="5" t="s">
        <v>2759</v>
      </c>
      <c r="G410" s="5" t="s">
        <v>1671</v>
      </c>
      <c r="H410" s="5" t="s">
        <v>2760</v>
      </c>
      <c r="J410" s="5" t="s">
        <v>2787</v>
      </c>
    </row>
    <row r="411" spans="1:10">
      <c r="A411" s="5">
        <v>410</v>
      </c>
      <c r="B411" s="5" t="s">
        <v>1434</v>
      </c>
      <c r="C411" s="5" t="s">
        <v>168</v>
      </c>
      <c r="D411" s="5" t="s">
        <v>2761</v>
      </c>
      <c r="E411" s="5" t="s">
        <v>2762</v>
      </c>
      <c r="F411" s="5" t="s">
        <v>2763</v>
      </c>
      <c r="G411" s="5" t="s">
        <v>1447</v>
      </c>
      <c r="H411" s="5" t="s">
        <v>2764</v>
      </c>
      <c r="J411" s="5" t="s">
        <v>2787</v>
      </c>
    </row>
    <row r="412" spans="1:10">
      <c r="A412" s="5">
        <v>411</v>
      </c>
      <c r="B412" s="5" t="s">
        <v>1434</v>
      </c>
      <c r="C412" s="5" t="s">
        <v>168</v>
      </c>
      <c r="D412" s="5" t="s">
        <v>2765</v>
      </c>
      <c r="E412" s="5" t="s">
        <v>2766</v>
      </c>
      <c r="F412" s="5" t="s">
        <v>2767</v>
      </c>
      <c r="G412" s="5" t="s">
        <v>1447</v>
      </c>
      <c r="H412" s="5" t="s">
        <v>1612</v>
      </c>
      <c r="J412" s="5" t="s">
        <v>2787</v>
      </c>
    </row>
    <row r="413" spans="1:10">
      <c r="A413" s="5">
        <v>412</v>
      </c>
      <c r="B413" s="5" t="s">
        <v>1434</v>
      </c>
      <c r="C413" s="5" t="s">
        <v>168</v>
      </c>
      <c r="D413" s="5" t="s">
        <v>2718</v>
      </c>
      <c r="E413" s="5" t="s">
        <v>3047</v>
      </c>
      <c r="F413" s="5" t="s">
        <v>2719</v>
      </c>
      <c r="G413" s="5" t="s">
        <v>1616</v>
      </c>
      <c r="H413" s="5" t="s">
        <v>2720</v>
      </c>
      <c r="J413" s="5" t="s">
        <v>2787</v>
      </c>
    </row>
    <row r="414" spans="1:10">
      <c r="A414" s="5">
        <v>413</v>
      </c>
      <c r="B414" s="5" t="s">
        <v>1434</v>
      </c>
      <c r="C414" s="5" t="s">
        <v>168</v>
      </c>
      <c r="D414" s="5" t="s">
        <v>3048</v>
      </c>
      <c r="E414" s="5" t="s">
        <v>3049</v>
      </c>
      <c r="F414" s="5" t="s">
        <v>2813</v>
      </c>
      <c r="G414" s="5" t="s">
        <v>3050</v>
      </c>
      <c r="J414" s="5" t="s">
        <v>2787</v>
      </c>
    </row>
    <row r="415" spans="1:10">
      <c r="A415" s="5">
        <v>414</v>
      </c>
      <c r="B415" s="5" t="s">
        <v>1434</v>
      </c>
      <c r="C415" s="5" t="s">
        <v>168</v>
      </c>
      <c r="D415" s="5" t="s">
        <v>2768</v>
      </c>
      <c r="E415" s="5" t="s">
        <v>2769</v>
      </c>
      <c r="F415" s="5" t="s">
        <v>2770</v>
      </c>
      <c r="G415" s="5" t="s">
        <v>2771</v>
      </c>
      <c r="J415" s="5" t="s">
        <v>2787</v>
      </c>
    </row>
    <row r="416" spans="1:10">
      <c r="A416" s="5">
        <v>415</v>
      </c>
      <c r="B416" s="5" t="s">
        <v>1434</v>
      </c>
      <c r="C416" s="5" t="s">
        <v>168</v>
      </c>
      <c r="D416" s="5" t="s">
        <v>3051</v>
      </c>
      <c r="E416" s="5" t="s">
        <v>3052</v>
      </c>
      <c r="F416" s="5" t="s">
        <v>3053</v>
      </c>
      <c r="G416" s="5" t="s">
        <v>1565</v>
      </c>
      <c r="J416" s="5" t="s">
        <v>2787</v>
      </c>
    </row>
    <row r="417" spans="1:10">
      <c r="A417" s="5">
        <v>416</v>
      </c>
      <c r="B417" s="5" t="s">
        <v>1434</v>
      </c>
      <c r="C417" s="5" t="s">
        <v>168</v>
      </c>
      <c r="D417" s="5" t="s">
        <v>2772</v>
      </c>
      <c r="E417" s="5" t="s">
        <v>2773</v>
      </c>
      <c r="F417" s="5" t="s">
        <v>2774</v>
      </c>
      <c r="G417" s="5" t="s">
        <v>1482</v>
      </c>
      <c r="H417" s="5" t="s">
        <v>2775</v>
      </c>
      <c r="J417" s="5" t="s">
        <v>2787</v>
      </c>
    </row>
    <row r="418" spans="1:10">
      <c r="A418" s="5">
        <v>417</v>
      </c>
      <c r="B418" s="5" t="s">
        <v>1434</v>
      </c>
      <c r="C418" s="5" t="s">
        <v>168</v>
      </c>
      <c r="D418" s="5" t="s">
        <v>2776</v>
      </c>
      <c r="E418" s="5" t="s">
        <v>2777</v>
      </c>
      <c r="F418" s="5" t="s">
        <v>2698</v>
      </c>
      <c r="G418" s="5" t="s">
        <v>2778</v>
      </c>
      <c r="J418" s="5" t="s">
        <v>2787</v>
      </c>
    </row>
    <row r="419" spans="1:10">
      <c r="A419" s="5">
        <v>418</v>
      </c>
      <c r="B419" s="5" t="s">
        <v>1434</v>
      </c>
      <c r="C419" s="5" t="s">
        <v>168</v>
      </c>
      <c r="D419" s="5" t="s">
        <v>2779</v>
      </c>
      <c r="E419" s="5" t="s">
        <v>2780</v>
      </c>
      <c r="F419" s="5" t="s">
        <v>1437</v>
      </c>
      <c r="G419" s="5" t="s">
        <v>2781</v>
      </c>
      <c r="H419" s="5" t="s">
        <v>1443</v>
      </c>
      <c r="J419" s="5" t="s">
        <v>2787</v>
      </c>
    </row>
    <row r="420" spans="1:10">
      <c r="A420" s="5">
        <v>419</v>
      </c>
      <c r="B420" s="5" t="s">
        <v>1434</v>
      </c>
      <c r="C420" s="5" t="s">
        <v>168</v>
      </c>
      <c r="D420" s="5" t="s">
        <v>2782</v>
      </c>
      <c r="E420" s="5" t="s">
        <v>2783</v>
      </c>
      <c r="F420" s="5" t="s">
        <v>2784</v>
      </c>
      <c r="G420" s="5" t="s">
        <v>2785</v>
      </c>
      <c r="H420" s="5" t="s">
        <v>2786</v>
      </c>
      <c r="J420" s="5" t="s">
        <v>2787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1409</v>
      </c>
      <c r="B1" t="s">
        <v>492</v>
      </c>
      <c r="C1" t="s">
        <v>493</v>
      </c>
      <c r="D1" t="s">
        <v>1408</v>
      </c>
    </row>
    <row r="2" spans="1:4">
      <c r="A2" s="1071">
        <v>1</v>
      </c>
      <c r="B2" t="s">
        <v>774</v>
      </c>
      <c r="C2" t="s">
        <v>774</v>
      </c>
      <c r="D2" t="s">
        <v>775</v>
      </c>
    </row>
    <row r="3" spans="1:4">
      <c r="A3" s="1071">
        <v>2</v>
      </c>
      <c r="B3" t="s">
        <v>774</v>
      </c>
      <c r="C3" t="s">
        <v>776</v>
      </c>
      <c r="D3" t="s">
        <v>777</v>
      </c>
    </row>
    <row r="4" spans="1:4">
      <c r="A4" s="1071">
        <v>3</v>
      </c>
      <c r="B4" t="s">
        <v>774</v>
      </c>
      <c r="C4" t="s">
        <v>778</v>
      </c>
      <c r="D4" t="s">
        <v>779</v>
      </c>
    </row>
    <row r="5" spans="1:4">
      <c r="A5" s="1071">
        <v>4</v>
      </c>
      <c r="B5" t="s">
        <v>774</v>
      </c>
      <c r="C5" t="s">
        <v>780</v>
      </c>
      <c r="D5" t="s">
        <v>781</v>
      </c>
    </row>
    <row r="6" spans="1:4">
      <c r="A6" s="1071">
        <v>5</v>
      </c>
      <c r="B6" t="s">
        <v>774</v>
      </c>
      <c r="C6" t="s">
        <v>782</v>
      </c>
      <c r="D6" t="s">
        <v>783</v>
      </c>
    </row>
    <row r="7" spans="1:4">
      <c r="A7" s="1071">
        <v>6</v>
      </c>
      <c r="B7" t="s">
        <v>774</v>
      </c>
      <c r="C7" t="s">
        <v>784</v>
      </c>
      <c r="D7" t="s">
        <v>785</v>
      </c>
    </row>
    <row r="8" spans="1:4">
      <c r="A8" s="1071">
        <v>7</v>
      </c>
      <c r="B8" t="s">
        <v>774</v>
      </c>
      <c r="C8" t="s">
        <v>786</v>
      </c>
      <c r="D8" t="s">
        <v>787</v>
      </c>
    </row>
    <row r="9" spans="1:4">
      <c r="A9" s="1071">
        <v>8</v>
      </c>
      <c r="B9" t="s">
        <v>774</v>
      </c>
      <c r="C9" t="s">
        <v>788</v>
      </c>
      <c r="D9" t="s">
        <v>789</v>
      </c>
    </row>
    <row r="10" spans="1:4">
      <c r="A10" s="1071">
        <v>9</v>
      </c>
      <c r="B10" t="s">
        <v>774</v>
      </c>
      <c r="C10" t="s">
        <v>790</v>
      </c>
      <c r="D10" t="s">
        <v>791</v>
      </c>
    </row>
    <row r="11" spans="1:4">
      <c r="A11" s="1071">
        <v>10</v>
      </c>
      <c r="B11" t="s">
        <v>774</v>
      </c>
      <c r="C11" t="s">
        <v>792</v>
      </c>
      <c r="D11" t="s">
        <v>793</v>
      </c>
    </row>
    <row r="12" spans="1:4">
      <c r="A12" s="1071">
        <v>11</v>
      </c>
      <c r="B12" t="s">
        <v>774</v>
      </c>
      <c r="C12" t="s">
        <v>794</v>
      </c>
      <c r="D12" t="s">
        <v>795</v>
      </c>
    </row>
    <row r="13" spans="1:4">
      <c r="A13" s="1071">
        <v>12</v>
      </c>
      <c r="B13" t="s">
        <v>796</v>
      </c>
      <c r="C13" t="s">
        <v>798</v>
      </c>
      <c r="D13" t="s">
        <v>799</v>
      </c>
    </row>
    <row r="14" spans="1:4">
      <c r="A14" s="1071">
        <v>13</v>
      </c>
      <c r="B14" t="s">
        <v>796</v>
      </c>
      <c r="C14" t="s">
        <v>796</v>
      </c>
      <c r="D14" t="s">
        <v>797</v>
      </c>
    </row>
    <row r="15" spans="1:4">
      <c r="A15" s="1071">
        <v>14</v>
      </c>
      <c r="B15" t="s">
        <v>796</v>
      </c>
      <c r="C15" t="s">
        <v>800</v>
      </c>
      <c r="D15" t="s">
        <v>801</v>
      </c>
    </row>
    <row r="16" spans="1:4">
      <c r="A16" s="1071">
        <v>15</v>
      </c>
      <c r="B16" t="s">
        <v>796</v>
      </c>
      <c r="C16" t="s">
        <v>802</v>
      </c>
      <c r="D16" t="s">
        <v>803</v>
      </c>
    </row>
    <row r="17" spans="1:4">
      <c r="A17" s="1071">
        <v>16</v>
      </c>
      <c r="B17" t="s">
        <v>796</v>
      </c>
      <c r="C17" t="s">
        <v>804</v>
      </c>
      <c r="D17" t="s">
        <v>805</v>
      </c>
    </row>
    <row r="18" spans="1:4">
      <c r="A18" s="1071">
        <v>17</v>
      </c>
      <c r="B18" t="s">
        <v>796</v>
      </c>
      <c r="C18" t="s">
        <v>806</v>
      </c>
      <c r="D18" t="s">
        <v>807</v>
      </c>
    </row>
    <row r="19" spans="1:4">
      <c r="A19" s="1071">
        <v>18</v>
      </c>
      <c r="B19" t="s">
        <v>796</v>
      </c>
      <c r="C19" t="s">
        <v>808</v>
      </c>
      <c r="D19" t="s">
        <v>809</v>
      </c>
    </row>
    <row r="20" spans="1:4">
      <c r="A20" s="1071">
        <v>19</v>
      </c>
      <c r="B20" t="s">
        <v>796</v>
      </c>
      <c r="C20" t="s">
        <v>810</v>
      </c>
      <c r="D20" t="s">
        <v>811</v>
      </c>
    </row>
    <row r="21" spans="1:4">
      <c r="A21" s="1071">
        <v>20</v>
      </c>
      <c r="B21" t="s">
        <v>796</v>
      </c>
      <c r="C21" t="s">
        <v>812</v>
      </c>
      <c r="D21" t="s">
        <v>813</v>
      </c>
    </row>
    <row r="22" spans="1:4">
      <c r="A22" s="1071">
        <v>21</v>
      </c>
      <c r="B22" t="s">
        <v>796</v>
      </c>
      <c r="C22" t="s">
        <v>814</v>
      </c>
      <c r="D22" t="s">
        <v>815</v>
      </c>
    </row>
    <row r="23" spans="1:4">
      <c r="A23" s="1071">
        <v>22</v>
      </c>
      <c r="B23" t="s">
        <v>796</v>
      </c>
      <c r="C23" t="s">
        <v>816</v>
      </c>
      <c r="D23" t="s">
        <v>817</v>
      </c>
    </row>
    <row r="24" spans="1:4">
      <c r="A24" s="1071">
        <v>23</v>
      </c>
      <c r="B24" t="s">
        <v>796</v>
      </c>
      <c r="C24" t="s">
        <v>818</v>
      </c>
      <c r="D24" t="s">
        <v>819</v>
      </c>
    </row>
    <row r="25" spans="1:4">
      <c r="A25" s="1071">
        <v>24</v>
      </c>
      <c r="B25" t="s">
        <v>796</v>
      </c>
      <c r="C25" t="s">
        <v>820</v>
      </c>
      <c r="D25" t="s">
        <v>821</v>
      </c>
    </row>
    <row r="26" spans="1:4">
      <c r="A26" s="1071">
        <v>25</v>
      </c>
      <c r="B26" t="s">
        <v>822</v>
      </c>
      <c r="C26" t="s">
        <v>822</v>
      </c>
      <c r="D26" t="s">
        <v>823</v>
      </c>
    </row>
    <row r="27" spans="1:4">
      <c r="A27" s="1071">
        <v>26</v>
      </c>
      <c r="B27" t="s">
        <v>822</v>
      </c>
      <c r="C27" t="s">
        <v>824</v>
      </c>
      <c r="D27" t="s">
        <v>825</v>
      </c>
    </row>
    <row r="28" spans="1:4">
      <c r="A28" s="1071">
        <v>27</v>
      </c>
      <c r="B28" t="s">
        <v>822</v>
      </c>
      <c r="C28" t="s">
        <v>826</v>
      </c>
      <c r="D28" t="s">
        <v>827</v>
      </c>
    </row>
    <row r="29" spans="1:4">
      <c r="A29" s="1071">
        <v>28</v>
      </c>
      <c r="B29" t="s">
        <v>822</v>
      </c>
      <c r="C29" t="s">
        <v>828</v>
      </c>
      <c r="D29" t="s">
        <v>829</v>
      </c>
    </row>
    <row r="30" spans="1:4">
      <c r="A30" s="1071">
        <v>29</v>
      </c>
      <c r="B30" t="s">
        <v>822</v>
      </c>
      <c r="C30" t="s">
        <v>830</v>
      </c>
      <c r="D30" t="s">
        <v>831</v>
      </c>
    </row>
    <row r="31" spans="1:4">
      <c r="A31" s="1071">
        <v>30</v>
      </c>
      <c r="B31" t="s">
        <v>822</v>
      </c>
      <c r="C31" t="s">
        <v>832</v>
      </c>
      <c r="D31" t="s">
        <v>833</v>
      </c>
    </row>
    <row r="32" spans="1:4">
      <c r="A32" s="1071">
        <v>31</v>
      </c>
      <c r="B32" t="s">
        <v>822</v>
      </c>
      <c r="C32" t="s">
        <v>834</v>
      </c>
      <c r="D32" t="s">
        <v>835</v>
      </c>
    </row>
    <row r="33" spans="1:4">
      <c r="A33" s="1071">
        <v>32</v>
      </c>
      <c r="B33" t="s">
        <v>822</v>
      </c>
      <c r="C33" t="s">
        <v>836</v>
      </c>
      <c r="D33" t="s">
        <v>837</v>
      </c>
    </row>
    <row r="34" spans="1:4">
      <c r="A34" s="1071">
        <v>33</v>
      </c>
      <c r="B34" t="s">
        <v>822</v>
      </c>
      <c r="C34" t="s">
        <v>838</v>
      </c>
      <c r="D34" t="s">
        <v>839</v>
      </c>
    </row>
    <row r="35" spans="1:4">
      <c r="A35" s="1071">
        <v>34</v>
      </c>
      <c r="B35" t="s">
        <v>822</v>
      </c>
      <c r="C35" t="s">
        <v>840</v>
      </c>
      <c r="D35" t="s">
        <v>841</v>
      </c>
    </row>
    <row r="36" spans="1:4">
      <c r="A36" s="1071">
        <v>35</v>
      </c>
      <c r="B36" t="s">
        <v>842</v>
      </c>
      <c r="C36" t="s">
        <v>844</v>
      </c>
      <c r="D36" t="s">
        <v>845</v>
      </c>
    </row>
    <row r="37" spans="1:4">
      <c r="A37" s="1071">
        <v>36</v>
      </c>
      <c r="B37" t="s">
        <v>842</v>
      </c>
      <c r="C37" t="s">
        <v>846</v>
      </c>
      <c r="D37" t="s">
        <v>847</v>
      </c>
    </row>
    <row r="38" spans="1:4">
      <c r="A38" s="1071">
        <v>37</v>
      </c>
      <c r="B38" t="s">
        <v>842</v>
      </c>
      <c r="C38" t="s">
        <v>848</v>
      </c>
      <c r="D38" t="s">
        <v>849</v>
      </c>
    </row>
    <row r="39" spans="1:4">
      <c r="A39" s="1071">
        <v>38</v>
      </c>
      <c r="B39" t="s">
        <v>842</v>
      </c>
      <c r="C39" t="s">
        <v>850</v>
      </c>
      <c r="D39" t="s">
        <v>851</v>
      </c>
    </row>
    <row r="40" spans="1:4">
      <c r="A40" s="1071">
        <v>39</v>
      </c>
      <c r="B40" t="s">
        <v>842</v>
      </c>
      <c r="C40" t="s">
        <v>842</v>
      </c>
      <c r="D40" t="s">
        <v>843</v>
      </c>
    </row>
    <row r="41" spans="1:4">
      <c r="A41" s="1071">
        <v>40</v>
      </c>
      <c r="B41" t="s">
        <v>842</v>
      </c>
      <c r="C41" t="s">
        <v>852</v>
      </c>
      <c r="D41" t="s">
        <v>853</v>
      </c>
    </row>
    <row r="42" spans="1:4">
      <c r="A42" s="1071">
        <v>41</v>
      </c>
      <c r="B42" t="s">
        <v>842</v>
      </c>
      <c r="C42" t="s">
        <v>854</v>
      </c>
      <c r="D42" t="s">
        <v>855</v>
      </c>
    </row>
    <row r="43" spans="1:4">
      <c r="A43" s="1071">
        <v>42</v>
      </c>
      <c r="B43" t="s">
        <v>842</v>
      </c>
      <c r="C43" t="s">
        <v>856</v>
      </c>
      <c r="D43" t="s">
        <v>857</v>
      </c>
    </row>
    <row r="44" spans="1:4">
      <c r="A44" s="1071">
        <v>43</v>
      </c>
      <c r="B44" t="s">
        <v>842</v>
      </c>
      <c r="C44" t="s">
        <v>858</v>
      </c>
      <c r="D44" t="s">
        <v>859</v>
      </c>
    </row>
    <row r="45" spans="1:4">
      <c r="A45" s="1071">
        <v>44</v>
      </c>
      <c r="B45" t="s">
        <v>842</v>
      </c>
      <c r="C45" t="s">
        <v>860</v>
      </c>
      <c r="D45" t="s">
        <v>861</v>
      </c>
    </row>
    <row r="46" spans="1:4">
      <c r="A46" s="1071">
        <v>45</v>
      </c>
      <c r="B46" t="s">
        <v>842</v>
      </c>
      <c r="C46" t="s">
        <v>862</v>
      </c>
      <c r="D46" t="s">
        <v>863</v>
      </c>
    </row>
    <row r="47" spans="1:4">
      <c r="A47" s="1071">
        <v>46</v>
      </c>
      <c r="B47" t="s">
        <v>842</v>
      </c>
      <c r="C47" t="s">
        <v>864</v>
      </c>
      <c r="D47" t="s">
        <v>865</v>
      </c>
    </row>
    <row r="48" spans="1:4">
      <c r="A48" s="1071">
        <v>47</v>
      </c>
      <c r="B48" t="s">
        <v>866</v>
      </c>
      <c r="C48" t="s">
        <v>868</v>
      </c>
      <c r="D48" t="s">
        <v>869</v>
      </c>
    </row>
    <row r="49" spans="1:4">
      <c r="A49" s="1071">
        <v>48</v>
      </c>
      <c r="B49" t="s">
        <v>866</v>
      </c>
      <c r="C49" t="s">
        <v>870</v>
      </c>
      <c r="D49" t="s">
        <v>871</v>
      </c>
    </row>
    <row r="50" spans="1:4">
      <c r="A50" s="1071">
        <v>49</v>
      </c>
      <c r="B50" t="s">
        <v>866</v>
      </c>
      <c r="C50" t="s">
        <v>872</v>
      </c>
      <c r="D50" t="s">
        <v>873</v>
      </c>
    </row>
    <row r="51" spans="1:4">
      <c r="A51" s="1071">
        <v>50</v>
      </c>
      <c r="B51" t="s">
        <v>866</v>
      </c>
      <c r="C51" t="s">
        <v>866</v>
      </c>
      <c r="D51" t="s">
        <v>867</v>
      </c>
    </row>
    <row r="52" spans="1:4">
      <c r="A52" s="1071">
        <v>51</v>
      </c>
      <c r="B52" t="s">
        <v>866</v>
      </c>
      <c r="C52" t="s">
        <v>874</v>
      </c>
      <c r="D52" t="s">
        <v>875</v>
      </c>
    </row>
    <row r="53" spans="1:4">
      <c r="A53" s="1071">
        <v>52</v>
      </c>
      <c r="B53" t="s">
        <v>866</v>
      </c>
      <c r="C53" t="s">
        <v>876</v>
      </c>
      <c r="D53" t="s">
        <v>877</v>
      </c>
    </row>
    <row r="54" spans="1:4">
      <c r="A54" s="1071">
        <v>53</v>
      </c>
      <c r="B54" t="s">
        <v>866</v>
      </c>
      <c r="C54" t="s">
        <v>878</v>
      </c>
      <c r="D54" t="s">
        <v>879</v>
      </c>
    </row>
    <row r="55" spans="1:4">
      <c r="A55" s="1071">
        <v>54</v>
      </c>
      <c r="B55" t="s">
        <v>866</v>
      </c>
      <c r="C55" t="s">
        <v>880</v>
      </c>
      <c r="D55" t="s">
        <v>881</v>
      </c>
    </row>
    <row r="56" spans="1:4">
      <c r="A56" s="1071">
        <v>55</v>
      </c>
      <c r="B56" t="s">
        <v>866</v>
      </c>
      <c r="C56" t="s">
        <v>882</v>
      </c>
      <c r="D56" t="s">
        <v>883</v>
      </c>
    </row>
    <row r="57" spans="1:4">
      <c r="A57" s="1071">
        <v>56</v>
      </c>
      <c r="B57" t="s">
        <v>866</v>
      </c>
      <c r="C57" t="s">
        <v>884</v>
      </c>
      <c r="D57" t="s">
        <v>885</v>
      </c>
    </row>
    <row r="58" spans="1:4">
      <c r="A58" s="1071">
        <v>57</v>
      </c>
      <c r="B58" t="s">
        <v>866</v>
      </c>
      <c r="C58" t="s">
        <v>886</v>
      </c>
      <c r="D58" t="s">
        <v>887</v>
      </c>
    </row>
    <row r="59" spans="1:4">
      <c r="A59" s="1071">
        <v>58</v>
      </c>
      <c r="B59" t="s">
        <v>866</v>
      </c>
      <c r="C59" t="s">
        <v>888</v>
      </c>
      <c r="D59" t="s">
        <v>889</v>
      </c>
    </row>
    <row r="60" spans="1:4">
      <c r="A60" s="1071">
        <v>59</v>
      </c>
      <c r="B60" t="s">
        <v>866</v>
      </c>
      <c r="C60" t="s">
        <v>890</v>
      </c>
      <c r="D60" t="s">
        <v>891</v>
      </c>
    </row>
    <row r="61" spans="1:4">
      <c r="A61" s="1071">
        <v>60</v>
      </c>
      <c r="B61" t="s">
        <v>866</v>
      </c>
      <c r="C61" t="s">
        <v>892</v>
      </c>
      <c r="D61" t="s">
        <v>893</v>
      </c>
    </row>
    <row r="62" spans="1:4">
      <c r="A62" s="1071">
        <v>61</v>
      </c>
      <c r="B62" t="s">
        <v>894</v>
      </c>
      <c r="C62" t="s">
        <v>894</v>
      </c>
      <c r="D62" t="s">
        <v>895</v>
      </c>
    </row>
    <row r="63" spans="1:4">
      <c r="A63" s="1071">
        <v>62</v>
      </c>
      <c r="B63" t="s">
        <v>894</v>
      </c>
      <c r="C63" t="s">
        <v>896</v>
      </c>
      <c r="D63" t="s">
        <v>897</v>
      </c>
    </row>
    <row r="64" spans="1:4">
      <c r="A64" s="1071">
        <v>63</v>
      </c>
      <c r="B64" t="s">
        <v>894</v>
      </c>
      <c r="C64" t="s">
        <v>898</v>
      </c>
      <c r="D64" t="s">
        <v>899</v>
      </c>
    </row>
    <row r="65" spans="1:4">
      <c r="A65" s="1071">
        <v>64</v>
      </c>
      <c r="B65" t="s">
        <v>894</v>
      </c>
      <c r="C65" t="s">
        <v>900</v>
      </c>
      <c r="D65" t="s">
        <v>901</v>
      </c>
    </row>
    <row r="66" spans="1:4">
      <c r="A66" s="1071">
        <v>65</v>
      </c>
      <c r="B66" t="s">
        <v>894</v>
      </c>
      <c r="C66" t="s">
        <v>902</v>
      </c>
      <c r="D66" t="s">
        <v>903</v>
      </c>
    </row>
    <row r="67" spans="1:4">
      <c r="A67" s="1071">
        <v>66</v>
      </c>
      <c r="B67" t="s">
        <v>894</v>
      </c>
      <c r="C67" t="s">
        <v>904</v>
      </c>
      <c r="D67" t="s">
        <v>905</v>
      </c>
    </row>
    <row r="68" spans="1:4">
      <c r="A68" s="1071">
        <v>67</v>
      </c>
      <c r="B68" t="s">
        <v>894</v>
      </c>
      <c r="C68" t="s">
        <v>906</v>
      </c>
      <c r="D68" t="s">
        <v>907</v>
      </c>
    </row>
    <row r="69" spans="1:4">
      <c r="A69" s="1071">
        <v>68</v>
      </c>
      <c r="B69" t="s">
        <v>894</v>
      </c>
      <c r="C69" t="s">
        <v>908</v>
      </c>
      <c r="D69" t="s">
        <v>909</v>
      </c>
    </row>
    <row r="70" spans="1:4">
      <c r="A70" s="1071">
        <v>69</v>
      </c>
      <c r="B70" t="s">
        <v>894</v>
      </c>
      <c r="C70" t="s">
        <v>910</v>
      </c>
      <c r="D70" t="s">
        <v>911</v>
      </c>
    </row>
    <row r="71" spans="1:4">
      <c r="A71" s="1071">
        <v>70</v>
      </c>
      <c r="B71" t="s">
        <v>894</v>
      </c>
      <c r="C71" t="s">
        <v>912</v>
      </c>
      <c r="D71" t="s">
        <v>913</v>
      </c>
    </row>
    <row r="72" spans="1:4">
      <c r="A72" s="1071">
        <v>71</v>
      </c>
      <c r="B72" t="s">
        <v>894</v>
      </c>
      <c r="C72" t="s">
        <v>914</v>
      </c>
      <c r="D72" t="s">
        <v>915</v>
      </c>
    </row>
    <row r="73" spans="1:4">
      <c r="A73" s="1071">
        <v>72</v>
      </c>
      <c r="B73" t="s">
        <v>916</v>
      </c>
      <c r="C73" t="s">
        <v>916</v>
      </c>
      <c r="D73" t="s">
        <v>917</v>
      </c>
    </row>
    <row r="74" spans="1:4">
      <c r="A74" s="1071">
        <v>73</v>
      </c>
      <c r="B74" t="s">
        <v>918</v>
      </c>
      <c r="C74" t="s">
        <v>918</v>
      </c>
      <c r="D74" t="s">
        <v>919</v>
      </c>
    </row>
    <row r="75" spans="1:4">
      <c r="A75" s="1071">
        <v>74</v>
      </c>
      <c r="B75" t="s">
        <v>920</v>
      </c>
      <c r="C75" t="s">
        <v>920</v>
      </c>
      <c r="D75" t="s">
        <v>921</v>
      </c>
    </row>
    <row r="76" spans="1:4">
      <c r="A76" s="1071">
        <v>75</v>
      </c>
      <c r="B76" t="s">
        <v>922</v>
      </c>
      <c r="C76" t="s">
        <v>922</v>
      </c>
      <c r="D76" t="s">
        <v>923</v>
      </c>
    </row>
    <row r="77" spans="1:4">
      <c r="A77" s="1071">
        <v>76</v>
      </c>
      <c r="B77" t="s">
        <v>924</v>
      </c>
      <c r="C77" t="s">
        <v>924</v>
      </c>
      <c r="D77" t="s">
        <v>925</v>
      </c>
    </row>
    <row r="78" spans="1:4">
      <c r="A78" s="1071">
        <v>77</v>
      </c>
      <c r="B78" t="s">
        <v>926</v>
      </c>
      <c r="C78" t="s">
        <v>926</v>
      </c>
      <c r="D78" t="s">
        <v>927</v>
      </c>
    </row>
    <row r="79" spans="1:4">
      <c r="A79" s="1071">
        <v>78</v>
      </c>
      <c r="B79" t="s">
        <v>928</v>
      </c>
      <c r="C79" t="s">
        <v>928</v>
      </c>
      <c r="D79" t="s">
        <v>929</v>
      </c>
    </row>
    <row r="80" spans="1:4">
      <c r="A80" s="1071">
        <v>79</v>
      </c>
      <c r="B80" t="s">
        <v>930</v>
      </c>
      <c r="C80" t="s">
        <v>930</v>
      </c>
      <c r="D80" t="s">
        <v>931</v>
      </c>
    </row>
    <row r="81" spans="1:4">
      <c r="A81" s="1071">
        <v>80</v>
      </c>
      <c r="B81" t="s">
        <v>932</v>
      </c>
      <c r="C81" t="s">
        <v>932</v>
      </c>
      <c r="D81" t="s">
        <v>933</v>
      </c>
    </row>
    <row r="82" spans="1:4">
      <c r="A82" s="1071">
        <v>81</v>
      </c>
      <c r="B82" t="s">
        <v>934</v>
      </c>
      <c r="C82" t="s">
        <v>934</v>
      </c>
      <c r="D82" t="s">
        <v>935</v>
      </c>
    </row>
    <row r="83" spans="1:4">
      <c r="A83" s="1071">
        <v>82</v>
      </c>
      <c r="B83" t="s">
        <v>936</v>
      </c>
      <c r="C83" t="s">
        <v>936</v>
      </c>
      <c r="D83" t="s">
        <v>937</v>
      </c>
    </row>
    <row r="84" spans="1:4">
      <c r="A84" s="1071">
        <v>83</v>
      </c>
      <c r="B84" t="s">
        <v>938</v>
      </c>
      <c r="C84" t="s">
        <v>938</v>
      </c>
      <c r="D84" t="s">
        <v>939</v>
      </c>
    </row>
    <row r="85" spans="1:4">
      <c r="A85" s="1071">
        <v>84</v>
      </c>
      <c r="B85" t="s">
        <v>940</v>
      </c>
      <c r="C85" t="s">
        <v>940</v>
      </c>
      <c r="D85" t="s">
        <v>941</v>
      </c>
    </row>
    <row r="86" spans="1:4">
      <c r="A86" s="1071">
        <v>85</v>
      </c>
      <c r="B86" t="s">
        <v>942</v>
      </c>
      <c r="C86" t="s">
        <v>942</v>
      </c>
      <c r="D86" t="s">
        <v>943</v>
      </c>
    </row>
    <row r="87" spans="1:4">
      <c r="A87" s="1071">
        <v>86</v>
      </c>
      <c r="B87" t="s">
        <v>942</v>
      </c>
      <c r="C87" t="s">
        <v>944</v>
      </c>
      <c r="D87" t="s">
        <v>945</v>
      </c>
    </row>
    <row r="88" spans="1:4">
      <c r="A88" s="1071">
        <v>87</v>
      </c>
      <c r="B88" t="s">
        <v>942</v>
      </c>
      <c r="C88" t="s">
        <v>946</v>
      </c>
      <c r="D88" t="s">
        <v>947</v>
      </c>
    </row>
    <row r="89" spans="1:4">
      <c r="A89" s="1071">
        <v>88</v>
      </c>
      <c r="B89" t="s">
        <v>942</v>
      </c>
      <c r="C89" t="s">
        <v>948</v>
      </c>
      <c r="D89" t="s">
        <v>949</v>
      </c>
    </row>
    <row r="90" spans="1:4">
      <c r="A90" s="1071">
        <v>89</v>
      </c>
      <c r="B90" t="s">
        <v>942</v>
      </c>
      <c r="C90" t="s">
        <v>950</v>
      </c>
      <c r="D90" t="s">
        <v>951</v>
      </c>
    </row>
    <row r="91" spans="1:4">
      <c r="A91" s="1071">
        <v>90</v>
      </c>
      <c r="B91" t="s">
        <v>942</v>
      </c>
      <c r="C91" t="s">
        <v>952</v>
      </c>
      <c r="D91" t="s">
        <v>953</v>
      </c>
    </row>
    <row r="92" spans="1:4">
      <c r="A92" s="1071">
        <v>91</v>
      </c>
      <c r="B92" t="s">
        <v>942</v>
      </c>
      <c r="C92" t="s">
        <v>954</v>
      </c>
      <c r="D92" t="s">
        <v>955</v>
      </c>
    </row>
    <row r="93" spans="1:4">
      <c r="A93" s="1071">
        <v>92</v>
      </c>
      <c r="B93" t="s">
        <v>942</v>
      </c>
      <c r="C93" t="s">
        <v>956</v>
      </c>
      <c r="D93" t="s">
        <v>957</v>
      </c>
    </row>
    <row r="94" spans="1:4">
      <c r="A94" s="1071">
        <v>93</v>
      </c>
      <c r="B94" t="s">
        <v>958</v>
      </c>
      <c r="C94" t="s">
        <v>958</v>
      </c>
      <c r="D94" t="s">
        <v>959</v>
      </c>
    </row>
    <row r="95" spans="1:4">
      <c r="A95" s="1071">
        <v>94</v>
      </c>
      <c r="B95" t="s">
        <v>960</v>
      </c>
      <c r="C95" t="s">
        <v>962</v>
      </c>
      <c r="D95" t="s">
        <v>963</v>
      </c>
    </row>
    <row r="96" spans="1:4">
      <c r="A96" s="1071">
        <v>95</v>
      </c>
      <c r="B96" t="s">
        <v>960</v>
      </c>
      <c r="C96" t="s">
        <v>960</v>
      </c>
      <c r="D96" t="s">
        <v>961</v>
      </c>
    </row>
    <row r="97" spans="1:4">
      <c r="A97" s="1071">
        <v>96</v>
      </c>
      <c r="B97" t="s">
        <v>960</v>
      </c>
      <c r="C97" t="s">
        <v>964</v>
      </c>
      <c r="D97" t="s">
        <v>965</v>
      </c>
    </row>
    <row r="98" spans="1:4">
      <c r="A98" s="1071">
        <v>97</v>
      </c>
      <c r="B98" t="s">
        <v>960</v>
      </c>
      <c r="C98" t="s">
        <v>966</v>
      </c>
      <c r="D98" t="s">
        <v>967</v>
      </c>
    </row>
    <row r="99" spans="1:4">
      <c r="A99" s="1071">
        <v>98</v>
      </c>
      <c r="B99" t="s">
        <v>968</v>
      </c>
      <c r="C99" t="s">
        <v>970</v>
      </c>
      <c r="D99" t="s">
        <v>971</v>
      </c>
    </row>
    <row r="100" spans="1:4">
      <c r="A100" s="1071">
        <v>99</v>
      </c>
      <c r="B100" t="s">
        <v>968</v>
      </c>
      <c r="C100" t="s">
        <v>972</v>
      </c>
      <c r="D100" t="s">
        <v>973</v>
      </c>
    </row>
    <row r="101" spans="1:4">
      <c r="A101" s="1071">
        <v>100</v>
      </c>
      <c r="B101" t="s">
        <v>968</v>
      </c>
      <c r="C101" t="s">
        <v>974</v>
      </c>
      <c r="D101" t="s">
        <v>975</v>
      </c>
    </row>
    <row r="102" spans="1:4">
      <c r="A102" s="1071">
        <v>101</v>
      </c>
      <c r="B102" t="s">
        <v>968</v>
      </c>
      <c r="C102" t="s">
        <v>976</v>
      </c>
      <c r="D102" t="s">
        <v>977</v>
      </c>
    </row>
    <row r="103" spans="1:4">
      <c r="A103" s="1071">
        <v>102</v>
      </c>
      <c r="B103" t="s">
        <v>968</v>
      </c>
      <c r="C103" t="s">
        <v>968</v>
      </c>
      <c r="D103" t="s">
        <v>969</v>
      </c>
    </row>
    <row r="104" spans="1:4">
      <c r="A104" s="1071">
        <v>103</v>
      </c>
      <c r="B104" t="s">
        <v>968</v>
      </c>
      <c r="C104" t="s">
        <v>978</v>
      </c>
      <c r="D104" t="s">
        <v>979</v>
      </c>
    </row>
    <row r="105" spans="1:4">
      <c r="A105" s="1071">
        <v>104</v>
      </c>
      <c r="B105" t="s">
        <v>968</v>
      </c>
      <c r="C105" t="s">
        <v>980</v>
      </c>
      <c r="D105" t="s">
        <v>981</v>
      </c>
    </row>
    <row r="106" spans="1:4">
      <c r="A106" s="1071">
        <v>105</v>
      </c>
      <c r="B106" t="s">
        <v>968</v>
      </c>
      <c r="C106" t="s">
        <v>982</v>
      </c>
      <c r="D106" t="s">
        <v>983</v>
      </c>
    </row>
    <row r="107" spans="1:4">
      <c r="A107" s="1071">
        <v>106</v>
      </c>
      <c r="B107" t="s">
        <v>968</v>
      </c>
      <c r="C107" t="s">
        <v>984</v>
      </c>
      <c r="D107" t="s">
        <v>985</v>
      </c>
    </row>
    <row r="108" spans="1:4">
      <c r="A108" s="1071">
        <v>107</v>
      </c>
      <c r="B108" t="s">
        <v>968</v>
      </c>
      <c r="C108" t="s">
        <v>986</v>
      </c>
      <c r="D108" t="s">
        <v>987</v>
      </c>
    </row>
    <row r="109" spans="1:4">
      <c r="A109" s="1071">
        <v>108</v>
      </c>
      <c r="B109" t="s">
        <v>968</v>
      </c>
      <c r="C109" t="s">
        <v>988</v>
      </c>
      <c r="D109" t="s">
        <v>989</v>
      </c>
    </row>
    <row r="110" spans="1:4">
      <c r="A110" s="1071">
        <v>109</v>
      </c>
      <c r="B110" t="s">
        <v>968</v>
      </c>
      <c r="C110" t="s">
        <v>990</v>
      </c>
      <c r="D110" t="s">
        <v>991</v>
      </c>
    </row>
    <row r="111" spans="1:4">
      <c r="A111" s="1071">
        <v>110</v>
      </c>
      <c r="B111" t="s">
        <v>968</v>
      </c>
      <c r="C111" t="s">
        <v>992</v>
      </c>
      <c r="D111" t="s">
        <v>993</v>
      </c>
    </row>
    <row r="112" spans="1:4">
      <c r="A112" s="1071">
        <v>111</v>
      </c>
      <c r="B112" t="s">
        <v>994</v>
      </c>
      <c r="C112" t="s">
        <v>996</v>
      </c>
      <c r="D112" t="s">
        <v>997</v>
      </c>
    </row>
    <row r="113" spans="1:4">
      <c r="A113" s="1071">
        <v>112</v>
      </c>
      <c r="B113" t="s">
        <v>994</v>
      </c>
      <c r="C113" t="s">
        <v>998</v>
      </c>
      <c r="D113" t="s">
        <v>999</v>
      </c>
    </row>
    <row r="114" spans="1:4">
      <c r="A114" s="1071">
        <v>113</v>
      </c>
      <c r="B114" t="s">
        <v>994</v>
      </c>
      <c r="C114" t="s">
        <v>1000</v>
      </c>
      <c r="D114" t="s">
        <v>1001</v>
      </c>
    </row>
    <row r="115" spans="1:4">
      <c r="A115" s="1071">
        <v>114</v>
      </c>
      <c r="B115" t="s">
        <v>994</v>
      </c>
      <c r="C115" t="s">
        <v>1002</v>
      </c>
      <c r="D115" t="s">
        <v>1003</v>
      </c>
    </row>
    <row r="116" spans="1:4">
      <c r="A116" s="1071">
        <v>115</v>
      </c>
      <c r="B116" t="s">
        <v>994</v>
      </c>
      <c r="C116" t="s">
        <v>1004</v>
      </c>
      <c r="D116" t="s">
        <v>1005</v>
      </c>
    </row>
    <row r="117" spans="1:4">
      <c r="A117" s="1071">
        <v>116</v>
      </c>
      <c r="B117" t="s">
        <v>994</v>
      </c>
      <c r="C117" t="s">
        <v>994</v>
      </c>
      <c r="D117" t="s">
        <v>995</v>
      </c>
    </row>
    <row r="118" spans="1:4">
      <c r="A118" s="1071">
        <v>117</v>
      </c>
      <c r="B118" t="s">
        <v>994</v>
      </c>
      <c r="C118" t="s">
        <v>1006</v>
      </c>
      <c r="D118" t="s">
        <v>1007</v>
      </c>
    </row>
    <row r="119" spans="1:4">
      <c r="A119" s="1071">
        <v>118</v>
      </c>
      <c r="B119" t="s">
        <v>994</v>
      </c>
      <c r="C119" t="s">
        <v>1008</v>
      </c>
      <c r="D119" t="s">
        <v>1009</v>
      </c>
    </row>
    <row r="120" spans="1:4">
      <c r="A120" s="1071">
        <v>119</v>
      </c>
      <c r="B120" t="s">
        <v>994</v>
      </c>
      <c r="C120" t="s">
        <v>1010</v>
      </c>
      <c r="D120" t="s">
        <v>1011</v>
      </c>
    </row>
    <row r="121" spans="1:4">
      <c r="A121" s="1071">
        <v>120</v>
      </c>
      <c r="B121" t="s">
        <v>994</v>
      </c>
      <c r="C121" t="s">
        <v>1012</v>
      </c>
      <c r="D121" t="s">
        <v>1013</v>
      </c>
    </row>
    <row r="122" spans="1:4">
      <c r="A122" s="1071">
        <v>121</v>
      </c>
      <c r="B122" t="s">
        <v>994</v>
      </c>
      <c r="C122" t="s">
        <v>1014</v>
      </c>
      <c r="D122" t="s">
        <v>1015</v>
      </c>
    </row>
    <row r="123" spans="1:4">
      <c r="A123" s="1071">
        <v>122</v>
      </c>
      <c r="B123" t="s">
        <v>994</v>
      </c>
      <c r="C123" t="s">
        <v>1016</v>
      </c>
      <c r="D123" t="s">
        <v>1017</v>
      </c>
    </row>
    <row r="124" spans="1:4">
      <c r="A124" s="1071">
        <v>123</v>
      </c>
      <c r="B124" t="s">
        <v>1018</v>
      </c>
      <c r="C124" t="s">
        <v>1020</v>
      </c>
      <c r="D124" t="s">
        <v>1021</v>
      </c>
    </row>
    <row r="125" spans="1:4">
      <c r="A125" s="1071">
        <v>124</v>
      </c>
      <c r="B125" t="s">
        <v>1018</v>
      </c>
      <c r="C125" t="s">
        <v>1022</v>
      </c>
      <c r="D125" t="s">
        <v>1023</v>
      </c>
    </row>
    <row r="126" spans="1:4">
      <c r="A126" s="1071">
        <v>125</v>
      </c>
      <c r="B126" t="s">
        <v>1018</v>
      </c>
      <c r="C126" t="s">
        <v>1024</v>
      </c>
      <c r="D126" t="s">
        <v>1025</v>
      </c>
    </row>
    <row r="127" spans="1:4">
      <c r="A127" s="1071">
        <v>126</v>
      </c>
      <c r="B127" t="s">
        <v>1018</v>
      </c>
      <c r="C127" t="s">
        <v>1026</v>
      </c>
      <c r="D127" t="s">
        <v>1027</v>
      </c>
    </row>
    <row r="128" spans="1:4">
      <c r="A128" s="1071">
        <v>127</v>
      </c>
      <c r="B128" t="s">
        <v>1018</v>
      </c>
      <c r="C128" t="s">
        <v>1028</v>
      </c>
      <c r="D128" t="s">
        <v>1029</v>
      </c>
    </row>
    <row r="129" spans="1:4">
      <c r="A129" s="1071">
        <v>128</v>
      </c>
      <c r="B129" t="s">
        <v>1018</v>
      </c>
      <c r="C129" t="s">
        <v>1030</v>
      </c>
      <c r="D129" t="s">
        <v>1031</v>
      </c>
    </row>
    <row r="130" spans="1:4">
      <c r="A130" s="1071">
        <v>129</v>
      </c>
      <c r="B130" t="s">
        <v>1018</v>
      </c>
      <c r="C130" t="s">
        <v>1018</v>
      </c>
      <c r="D130" t="s">
        <v>1019</v>
      </c>
    </row>
    <row r="131" spans="1:4">
      <c r="A131" s="1071">
        <v>130</v>
      </c>
      <c r="B131" t="s">
        <v>1018</v>
      </c>
      <c r="C131" t="s">
        <v>1032</v>
      </c>
      <c r="D131" t="s">
        <v>1033</v>
      </c>
    </row>
    <row r="132" spans="1:4">
      <c r="A132" s="1071">
        <v>131</v>
      </c>
      <c r="B132" t="s">
        <v>1018</v>
      </c>
      <c r="C132" t="s">
        <v>1034</v>
      </c>
      <c r="D132" t="s">
        <v>1035</v>
      </c>
    </row>
    <row r="133" spans="1:4">
      <c r="A133" s="1071">
        <v>132</v>
      </c>
      <c r="B133" t="s">
        <v>1018</v>
      </c>
      <c r="C133" t="s">
        <v>1036</v>
      </c>
      <c r="D133" t="s">
        <v>1037</v>
      </c>
    </row>
    <row r="134" spans="1:4">
      <c r="A134" s="1071">
        <v>133</v>
      </c>
      <c r="B134" t="s">
        <v>1018</v>
      </c>
      <c r="C134" t="s">
        <v>1038</v>
      </c>
      <c r="D134" t="s">
        <v>1039</v>
      </c>
    </row>
    <row r="135" spans="1:4">
      <c r="A135" s="1071">
        <v>134</v>
      </c>
      <c r="B135" t="s">
        <v>1018</v>
      </c>
      <c r="C135" t="s">
        <v>1040</v>
      </c>
      <c r="D135" t="s">
        <v>1041</v>
      </c>
    </row>
    <row r="136" spans="1:4">
      <c r="A136" s="1071">
        <v>135</v>
      </c>
      <c r="B136" t="s">
        <v>1042</v>
      </c>
      <c r="C136" t="s">
        <v>1044</v>
      </c>
      <c r="D136" t="s">
        <v>1045</v>
      </c>
    </row>
    <row r="137" spans="1:4">
      <c r="A137" s="1071">
        <v>136</v>
      </c>
      <c r="B137" t="s">
        <v>1042</v>
      </c>
      <c r="C137" t="s">
        <v>1046</v>
      </c>
      <c r="D137" t="s">
        <v>1047</v>
      </c>
    </row>
    <row r="138" spans="1:4">
      <c r="A138" s="1071">
        <v>137</v>
      </c>
      <c r="B138" t="s">
        <v>1042</v>
      </c>
      <c r="C138" t="s">
        <v>1048</v>
      </c>
      <c r="D138" t="s">
        <v>1049</v>
      </c>
    </row>
    <row r="139" spans="1:4">
      <c r="A139" s="1071">
        <v>138</v>
      </c>
      <c r="B139" t="s">
        <v>1042</v>
      </c>
      <c r="C139" t="s">
        <v>1050</v>
      </c>
      <c r="D139" t="s">
        <v>1051</v>
      </c>
    </row>
    <row r="140" spans="1:4">
      <c r="A140" s="1071">
        <v>139</v>
      </c>
      <c r="B140" t="s">
        <v>1042</v>
      </c>
      <c r="C140" t="s">
        <v>1042</v>
      </c>
      <c r="D140" t="s">
        <v>1043</v>
      </c>
    </row>
    <row r="141" spans="1:4">
      <c r="A141" s="1071">
        <v>140</v>
      </c>
      <c r="B141" t="s">
        <v>1042</v>
      </c>
      <c r="C141" t="s">
        <v>1052</v>
      </c>
      <c r="D141" t="s">
        <v>1053</v>
      </c>
    </row>
    <row r="142" spans="1:4">
      <c r="A142" s="1071">
        <v>141</v>
      </c>
      <c r="B142" t="s">
        <v>1042</v>
      </c>
      <c r="C142" t="s">
        <v>1054</v>
      </c>
      <c r="D142" t="s">
        <v>1055</v>
      </c>
    </row>
    <row r="143" spans="1:4">
      <c r="A143" s="1071">
        <v>142</v>
      </c>
      <c r="B143" t="s">
        <v>1042</v>
      </c>
      <c r="C143" t="s">
        <v>1056</v>
      </c>
      <c r="D143" t="s">
        <v>1057</v>
      </c>
    </row>
    <row r="144" spans="1:4">
      <c r="A144" s="1071">
        <v>143</v>
      </c>
      <c r="B144" t="s">
        <v>1042</v>
      </c>
      <c r="C144" t="s">
        <v>1058</v>
      </c>
      <c r="D144" t="s">
        <v>1059</v>
      </c>
    </row>
    <row r="145" spans="1:4">
      <c r="A145" s="1071">
        <v>144</v>
      </c>
      <c r="B145" t="s">
        <v>1042</v>
      </c>
      <c r="C145" t="s">
        <v>1060</v>
      </c>
      <c r="D145" t="s">
        <v>1061</v>
      </c>
    </row>
    <row r="146" spans="1:4">
      <c r="A146" s="1071">
        <v>145</v>
      </c>
      <c r="B146" t="s">
        <v>1062</v>
      </c>
      <c r="C146" t="s">
        <v>1064</v>
      </c>
      <c r="D146" t="s">
        <v>1065</v>
      </c>
    </row>
    <row r="147" spans="1:4">
      <c r="A147" s="1071">
        <v>146</v>
      </c>
      <c r="B147" t="s">
        <v>1062</v>
      </c>
      <c r="C147" t="s">
        <v>1066</v>
      </c>
      <c r="D147" t="s">
        <v>1067</v>
      </c>
    </row>
    <row r="148" spans="1:4">
      <c r="A148" s="1071">
        <v>147</v>
      </c>
      <c r="B148" t="s">
        <v>1062</v>
      </c>
      <c r="C148" t="s">
        <v>1068</v>
      </c>
      <c r="D148" t="s">
        <v>1069</v>
      </c>
    </row>
    <row r="149" spans="1:4">
      <c r="A149" s="1071">
        <v>148</v>
      </c>
      <c r="B149" t="s">
        <v>1062</v>
      </c>
      <c r="C149" t="s">
        <v>1070</v>
      </c>
      <c r="D149" t="s">
        <v>1071</v>
      </c>
    </row>
    <row r="150" spans="1:4">
      <c r="A150" s="1071">
        <v>149</v>
      </c>
      <c r="B150" t="s">
        <v>1062</v>
      </c>
      <c r="C150" t="s">
        <v>1072</v>
      </c>
      <c r="D150" t="s">
        <v>1073</v>
      </c>
    </row>
    <row r="151" spans="1:4">
      <c r="A151" s="1071">
        <v>150</v>
      </c>
      <c r="B151" t="s">
        <v>1062</v>
      </c>
      <c r="C151" t="s">
        <v>1074</v>
      </c>
      <c r="D151" t="s">
        <v>1075</v>
      </c>
    </row>
    <row r="152" spans="1:4">
      <c r="A152" s="1071">
        <v>151</v>
      </c>
      <c r="B152" t="s">
        <v>1062</v>
      </c>
      <c r="C152" t="s">
        <v>1062</v>
      </c>
      <c r="D152" t="s">
        <v>1063</v>
      </c>
    </row>
    <row r="153" spans="1:4">
      <c r="A153" s="1071">
        <v>152</v>
      </c>
      <c r="B153" t="s">
        <v>1062</v>
      </c>
      <c r="C153" t="s">
        <v>1076</v>
      </c>
      <c r="D153" t="s">
        <v>1077</v>
      </c>
    </row>
    <row r="154" spans="1:4">
      <c r="A154" s="1071">
        <v>153</v>
      </c>
      <c r="B154" t="s">
        <v>1062</v>
      </c>
      <c r="C154" t="s">
        <v>1078</v>
      </c>
      <c r="D154" t="s">
        <v>1079</v>
      </c>
    </row>
    <row r="155" spans="1:4">
      <c r="A155" s="1071">
        <v>154</v>
      </c>
      <c r="B155" t="s">
        <v>1062</v>
      </c>
      <c r="C155" t="s">
        <v>1080</v>
      </c>
      <c r="D155" t="s">
        <v>1081</v>
      </c>
    </row>
    <row r="156" spans="1:4">
      <c r="A156" s="1071">
        <v>155</v>
      </c>
      <c r="B156" t="s">
        <v>1062</v>
      </c>
      <c r="C156" t="s">
        <v>1082</v>
      </c>
      <c r="D156" t="s">
        <v>1083</v>
      </c>
    </row>
    <row r="157" spans="1:4">
      <c r="A157" s="1071">
        <v>156</v>
      </c>
      <c r="B157" t="s">
        <v>1062</v>
      </c>
      <c r="C157" t="s">
        <v>1084</v>
      </c>
      <c r="D157" t="s">
        <v>1085</v>
      </c>
    </row>
    <row r="158" spans="1:4">
      <c r="A158" s="1071">
        <v>157</v>
      </c>
      <c r="B158" t="s">
        <v>1062</v>
      </c>
      <c r="C158" t="s">
        <v>1086</v>
      </c>
      <c r="D158" t="s">
        <v>1087</v>
      </c>
    </row>
    <row r="159" spans="1:4">
      <c r="A159" s="1071">
        <v>158</v>
      </c>
      <c r="B159" t="s">
        <v>1062</v>
      </c>
      <c r="C159" t="s">
        <v>1088</v>
      </c>
      <c r="D159" t="s">
        <v>1089</v>
      </c>
    </row>
    <row r="160" spans="1:4">
      <c r="A160" s="1071">
        <v>159</v>
      </c>
      <c r="B160" t="s">
        <v>1062</v>
      </c>
      <c r="C160" t="s">
        <v>1090</v>
      </c>
      <c r="D160" t="s">
        <v>1091</v>
      </c>
    </row>
    <row r="161" spans="1:4">
      <c r="A161" s="1071">
        <v>160</v>
      </c>
      <c r="B161" t="s">
        <v>3054</v>
      </c>
      <c r="C161" t="s">
        <v>3054</v>
      </c>
      <c r="D161" t="s">
        <v>3055</v>
      </c>
    </row>
    <row r="162" spans="1:4">
      <c r="A162" s="1071">
        <v>161</v>
      </c>
      <c r="B162" t="s">
        <v>1092</v>
      </c>
      <c r="C162" t="s">
        <v>1094</v>
      </c>
      <c r="D162" t="s">
        <v>1095</v>
      </c>
    </row>
    <row r="163" spans="1:4">
      <c r="A163" s="1071">
        <v>162</v>
      </c>
      <c r="B163" t="s">
        <v>1092</v>
      </c>
      <c r="C163" t="s">
        <v>1092</v>
      </c>
      <c r="D163" t="s">
        <v>1093</v>
      </c>
    </row>
    <row r="164" spans="1:4">
      <c r="A164" s="1071">
        <v>163</v>
      </c>
      <c r="B164" t="s">
        <v>1092</v>
      </c>
      <c r="C164" t="s">
        <v>1096</v>
      </c>
      <c r="D164" t="s">
        <v>1097</v>
      </c>
    </row>
    <row r="165" spans="1:4">
      <c r="A165" s="1071">
        <v>164</v>
      </c>
      <c r="B165" t="s">
        <v>1092</v>
      </c>
      <c r="C165" t="s">
        <v>1098</v>
      </c>
      <c r="D165" t="s">
        <v>1099</v>
      </c>
    </row>
    <row r="166" spans="1:4">
      <c r="A166" s="1071">
        <v>165</v>
      </c>
      <c r="B166" t="s">
        <v>1100</v>
      </c>
      <c r="C166" t="s">
        <v>1102</v>
      </c>
      <c r="D166" t="s">
        <v>1103</v>
      </c>
    </row>
    <row r="167" spans="1:4">
      <c r="A167" s="1071">
        <v>166</v>
      </c>
      <c r="B167" t="s">
        <v>1100</v>
      </c>
      <c r="C167" t="s">
        <v>1104</v>
      </c>
      <c r="D167" t="s">
        <v>1105</v>
      </c>
    </row>
    <row r="168" spans="1:4">
      <c r="A168" s="1071">
        <v>167</v>
      </c>
      <c r="B168" t="s">
        <v>1100</v>
      </c>
      <c r="C168" t="s">
        <v>1106</v>
      </c>
      <c r="D168" t="s">
        <v>1107</v>
      </c>
    </row>
    <row r="169" spans="1:4">
      <c r="A169" s="1071">
        <v>168</v>
      </c>
      <c r="B169" t="s">
        <v>1100</v>
      </c>
      <c r="C169" t="s">
        <v>1108</v>
      </c>
      <c r="D169" t="s">
        <v>1109</v>
      </c>
    </row>
    <row r="170" spans="1:4">
      <c r="A170" s="1071">
        <v>169</v>
      </c>
      <c r="B170" t="s">
        <v>1100</v>
      </c>
      <c r="C170" t="s">
        <v>1110</v>
      </c>
      <c r="D170" t="s">
        <v>1111</v>
      </c>
    </row>
    <row r="171" spans="1:4">
      <c r="A171" s="1071">
        <v>170</v>
      </c>
      <c r="B171" t="s">
        <v>1100</v>
      </c>
      <c r="C171" t="s">
        <v>1112</v>
      </c>
      <c r="D171" t="s">
        <v>1113</v>
      </c>
    </row>
    <row r="172" spans="1:4">
      <c r="A172" s="1071">
        <v>171</v>
      </c>
      <c r="B172" t="s">
        <v>1100</v>
      </c>
      <c r="C172" t="s">
        <v>1114</v>
      </c>
      <c r="D172" t="s">
        <v>1115</v>
      </c>
    </row>
    <row r="173" spans="1:4">
      <c r="A173" s="1071">
        <v>172</v>
      </c>
      <c r="B173" t="s">
        <v>1100</v>
      </c>
      <c r="C173" t="s">
        <v>1100</v>
      </c>
      <c r="D173" t="s">
        <v>1101</v>
      </c>
    </row>
    <row r="174" spans="1:4">
      <c r="A174" s="1071">
        <v>173</v>
      </c>
      <c r="B174" t="s">
        <v>1100</v>
      </c>
      <c r="C174" t="s">
        <v>1116</v>
      </c>
      <c r="D174" t="s">
        <v>1117</v>
      </c>
    </row>
    <row r="175" spans="1:4">
      <c r="A175" s="1071">
        <v>174</v>
      </c>
      <c r="B175" t="s">
        <v>1100</v>
      </c>
      <c r="C175" t="s">
        <v>1118</v>
      </c>
      <c r="D175" t="s">
        <v>1119</v>
      </c>
    </row>
    <row r="176" spans="1:4">
      <c r="A176" s="1071">
        <v>175</v>
      </c>
      <c r="B176" t="s">
        <v>1100</v>
      </c>
      <c r="C176" t="s">
        <v>1120</v>
      </c>
      <c r="D176" t="s">
        <v>1121</v>
      </c>
    </row>
    <row r="177" spans="1:4">
      <c r="A177" s="1071">
        <v>176</v>
      </c>
      <c r="B177" t="s">
        <v>1100</v>
      </c>
      <c r="C177" t="s">
        <v>1122</v>
      </c>
      <c r="D177" t="s">
        <v>1123</v>
      </c>
    </row>
    <row r="178" spans="1:4">
      <c r="A178" s="1071">
        <v>177</v>
      </c>
      <c r="B178" t="s">
        <v>1100</v>
      </c>
      <c r="C178" t="s">
        <v>1124</v>
      </c>
      <c r="D178" t="s">
        <v>1125</v>
      </c>
    </row>
    <row r="179" spans="1:4">
      <c r="A179" s="1071">
        <v>178</v>
      </c>
      <c r="B179" t="s">
        <v>1100</v>
      </c>
      <c r="C179" t="s">
        <v>1126</v>
      </c>
      <c r="D179" t="s">
        <v>1127</v>
      </c>
    </row>
    <row r="180" spans="1:4">
      <c r="A180" s="1071">
        <v>179</v>
      </c>
      <c r="B180" t="s">
        <v>1100</v>
      </c>
      <c r="C180" t="s">
        <v>1128</v>
      </c>
      <c r="D180" t="s">
        <v>1129</v>
      </c>
    </row>
    <row r="181" spans="1:4">
      <c r="A181" s="1071">
        <v>180</v>
      </c>
      <c r="B181" t="s">
        <v>1100</v>
      </c>
      <c r="C181" t="s">
        <v>1130</v>
      </c>
      <c r="D181" t="s">
        <v>1131</v>
      </c>
    </row>
    <row r="182" spans="1:4">
      <c r="A182" s="1071">
        <v>181</v>
      </c>
      <c r="B182" t="s">
        <v>1132</v>
      </c>
      <c r="C182" t="s">
        <v>1134</v>
      </c>
      <c r="D182" t="s">
        <v>1135</v>
      </c>
    </row>
    <row r="183" spans="1:4">
      <c r="A183" s="1071">
        <v>182</v>
      </c>
      <c r="B183" t="s">
        <v>1132</v>
      </c>
      <c r="C183" t="s">
        <v>1136</v>
      </c>
      <c r="D183" t="s">
        <v>1137</v>
      </c>
    </row>
    <row r="184" spans="1:4">
      <c r="A184" s="1071">
        <v>183</v>
      </c>
      <c r="B184" t="s">
        <v>1132</v>
      </c>
      <c r="C184" t="s">
        <v>1132</v>
      </c>
      <c r="D184" t="s">
        <v>1133</v>
      </c>
    </row>
    <row r="185" spans="1:4">
      <c r="A185" s="1071">
        <v>184</v>
      </c>
      <c r="B185" t="s">
        <v>1132</v>
      </c>
      <c r="C185" t="s">
        <v>1138</v>
      </c>
      <c r="D185" t="s">
        <v>1139</v>
      </c>
    </row>
    <row r="186" spans="1:4">
      <c r="A186" s="1071">
        <v>185</v>
      </c>
      <c r="B186" t="s">
        <v>1132</v>
      </c>
      <c r="C186" t="s">
        <v>1140</v>
      </c>
      <c r="D186" t="s">
        <v>1141</v>
      </c>
    </row>
    <row r="187" spans="1:4">
      <c r="A187" s="1071">
        <v>186</v>
      </c>
      <c r="B187" t="s">
        <v>1132</v>
      </c>
      <c r="C187" t="s">
        <v>1142</v>
      </c>
      <c r="D187" t="s">
        <v>1143</v>
      </c>
    </row>
    <row r="188" spans="1:4">
      <c r="A188" s="1071">
        <v>187</v>
      </c>
      <c r="B188" t="s">
        <v>1132</v>
      </c>
      <c r="C188" t="s">
        <v>1144</v>
      </c>
      <c r="D188" t="s">
        <v>1145</v>
      </c>
    </row>
    <row r="189" spans="1:4">
      <c r="A189" s="1071">
        <v>188</v>
      </c>
      <c r="B189" t="s">
        <v>1132</v>
      </c>
      <c r="C189" t="s">
        <v>1146</v>
      </c>
      <c r="D189" t="s">
        <v>1147</v>
      </c>
    </row>
    <row r="190" spans="1:4">
      <c r="A190" s="1071">
        <v>189</v>
      </c>
      <c r="B190" t="s">
        <v>1132</v>
      </c>
      <c r="C190" t="s">
        <v>1148</v>
      </c>
      <c r="D190" t="s">
        <v>1149</v>
      </c>
    </row>
    <row r="191" spans="1:4">
      <c r="A191" s="1071">
        <v>190</v>
      </c>
      <c r="B191" t="s">
        <v>1132</v>
      </c>
      <c r="C191" t="s">
        <v>1150</v>
      </c>
      <c r="D191" t="s">
        <v>1151</v>
      </c>
    </row>
    <row r="192" spans="1:4">
      <c r="A192" s="1071">
        <v>191</v>
      </c>
      <c r="B192" t="s">
        <v>1152</v>
      </c>
      <c r="C192" t="s">
        <v>1154</v>
      </c>
      <c r="D192" t="s">
        <v>1155</v>
      </c>
    </row>
    <row r="193" spans="1:4">
      <c r="A193" s="1071">
        <v>192</v>
      </c>
      <c r="B193" t="s">
        <v>1152</v>
      </c>
      <c r="C193" t="s">
        <v>1156</v>
      </c>
      <c r="D193" t="s">
        <v>1157</v>
      </c>
    </row>
    <row r="194" spans="1:4">
      <c r="A194" s="1071">
        <v>193</v>
      </c>
      <c r="B194" t="s">
        <v>1152</v>
      </c>
      <c r="C194" t="s">
        <v>1152</v>
      </c>
      <c r="D194" t="s">
        <v>1153</v>
      </c>
    </row>
    <row r="195" spans="1:4">
      <c r="A195" s="1071">
        <v>194</v>
      </c>
      <c r="B195" t="s">
        <v>1152</v>
      </c>
      <c r="C195" t="s">
        <v>1158</v>
      </c>
      <c r="D195" t="s">
        <v>1159</v>
      </c>
    </row>
    <row r="196" spans="1:4">
      <c r="A196" s="1071">
        <v>195</v>
      </c>
      <c r="B196" t="s">
        <v>1152</v>
      </c>
      <c r="C196" t="s">
        <v>904</v>
      </c>
      <c r="D196" t="s">
        <v>1160</v>
      </c>
    </row>
    <row r="197" spans="1:4">
      <c r="A197" s="1071">
        <v>196</v>
      </c>
      <c r="B197" t="s">
        <v>1152</v>
      </c>
      <c r="C197" t="s">
        <v>1161</v>
      </c>
      <c r="D197" t="s">
        <v>1162</v>
      </c>
    </row>
    <row r="198" spans="1:4">
      <c r="A198" s="1071">
        <v>197</v>
      </c>
      <c r="B198" t="s">
        <v>3056</v>
      </c>
      <c r="C198" t="s">
        <v>3056</v>
      </c>
      <c r="D198" t="s">
        <v>1237</v>
      </c>
    </row>
    <row r="199" spans="1:4">
      <c r="A199" s="1071">
        <v>198</v>
      </c>
      <c r="B199" t="s">
        <v>1163</v>
      </c>
      <c r="C199" t="s">
        <v>1165</v>
      </c>
      <c r="D199" t="s">
        <v>1166</v>
      </c>
    </row>
    <row r="200" spans="1:4">
      <c r="A200" s="1071">
        <v>199</v>
      </c>
      <c r="B200" t="s">
        <v>1163</v>
      </c>
      <c r="C200" t="s">
        <v>1167</v>
      </c>
      <c r="D200" t="s">
        <v>1168</v>
      </c>
    </row>
    <row r="201" spans="1:4">
      <c r="A201" s="1071">
        <v>200</v>
      </c>
      <c r="B201" t="s">
        <v>1163</v>
      </c>
      <c r="C201" t="s">
        <v>1169</v>
      </c>
      <c r="D201" t="s">
        <v>1170</v>
      </c>
    </row>
    <row r="202" spans="1:4">
      <c r="A202" s="1071">
        <v>201</v>
      </c>
      <c r="B202" t="s">
        <v>1163</v>
      </c>
      <c r="C202" t="s">
        <v>1171</v>
      </c>
      <c r="D202" t="s">
        <v>1172</v>
      </c>
    </row>
    <row r="203" spans="1:4">
      <c r="A203" s="1071">
        <v>202</v>
      </c>
      <c r="B203" t="s">
        <v>1163</v>
      </c>
      <c r="C203" t="s">
        <v>1163</v>
      </c>
      <c r="D203" t="s">
        <v>1164</v>
      </c>
    </row>
    <row r="204" spans="1:4">
      <c r="A204" s="1071">
        <v>203</v>
      </c>
      <c r="B204" t="s">
        <v>1163</v>
      </c>
      <c r="C204" t="s">
        <v>1173</v>
      </c>
      <c r="D204" t="s">
        <v>1174</v>
      </c>
    </row>
    <row r="205" spans="1:4">
      <c r="A205" s="1071">
        <v>204</v>
      </c>
      <c r="B205" t="s">
        <v>1163</v>
      </c>
      <c r="C205" t="s">
        <v>1175</v>
      </c>
      <c r="D205" t="s">
        <v>1176</v>
      </c>
    </row>
    <row r="206" spans="1:4">
      <c r="A206" s="1071">
        <v>205</v>
      </c>
      <c r="B206" t="s">
        <v>1163</v>
      </c>
      <c r="C206" t="s">
        <v>1177</v>
      </c>
      <c r="D206" t="s">
        <v>1178</v>
      </c>
    </row>
    <row r="207" spans="1:4">
      <c r="A207" s="1071">
        <v>206</v>
      </c>
      <c r="B207" t="s">
        <v>1163</v>
      </c>
      <c r="C207" t="s">
        <v>1179</v>
      </c>
      <c r="D207" t="s">
        <v>1180</v>
      </c>
    </row>
    <row r="208" spans="1:4">
      <c r="A208" s="1071">
        <v>207</v>
      </c>
      <c r="B208" t="s">
        <v>1163</v>
      </c>
      <c r="C208" t="s">
        <v>1181</v>
      </c>
      <c r="D208" t="s">
        <v>1182</v>
      </c>
    </row>
    <row r="209" spans="1:4">
      <c r="A209" s="1071">
        <v>208</v>
      </c>
      <c r="B209" t="s">
        <v>1163</v>
      </c>
      <c r="C209" t="s">
        <v>1183</v>
      </c>
      <c r="D209" t="s">
        <v>1184</v>
      </c>
    </row>
    <row r="210" spans="1:4">
      <c r="A210" s="1071">
        <v>209</v>
      </c>
      <c r="B210" t="s">
        <v>1185</v>
      </c>
      <c r="C210" t="s">
        <v>1187</v>
      </c>
      <c r="D210" t="s">
        <v>1188</v>
      </c>
    </row>
    <row r="211" spans="1:4">
      <c r="A211" s="1071">
        <v>210</v>
      </c>
      <c r="B211" t="s">
        <v>1185</v>
      </c>
      <c r="C211" t="s">
        <v>1189</v>
      </c>
      <c r="D211" t="s">
        <v>1190</v>
      </c>
    </row>
    <row r="212" spans="1:4">
      <c r="A212" s="1071">
        <v>211</v>
      </c>
      <c r="B212" t="s">
        <v>1185</v>
      </c>
      <c r="C212" t="s">
        <v>1191</v>
      </c>
      <c r="D212" t="s">
        <v>1192</v>
      </c>
    </row>
    <row r="213" spans="1:4">
      <c r="A213" s="1071">
        <v>212</v>
      </c>
      <c r="B213" t="s">
        <v>1185</v>
      </c>
      <c r="C213" t="s">
        <v>1185</v>
      </c>
      <c r="D213" t="s">
        <v>1186</v>
      </c>
    </row>
    <row r="214" spans="1:4">
      <c r="A214" s="1071">
        <v>213</v>
      </c>
      <c r="B214" t="s">
        <v>1185</v>
      </c>
      <c r="C214" t="s">
        <v>1193</v>
      </c>
      <c r="D214" t="s">
        <v>1194</v>
      </c>
    </row>
    <row r="215" spans="1:4">
      <c r="A215" s="1071">
        <v>214</v>
      </c>
      <c r="B215" t="s">
        <v>1185</v>
      </c>
      <c r="C215" t="s">
        <v>1195</v>
      </c>
      <c r="D215" t="s">
        <v>1196</v>
      </c>
    </row>
    <row r="216" spans="1:4">
      <c r="A216" s="1071">
        <v>215</v>
      </c>
      <c r="B216" t="s">
        <v>1197</v>
      </c>
      <c r="C216" t="s">
        <v>1199</v>
      </c>
      <c r="D216" t="s">
        <v>1200</v>
      </c>
    </row>
    <row r="217" spans="1:4">
      <c r="A217" s="1071">
        <v>216</v>
      </c>
      <c r="B217" t="s">
        <v>1197</v>
      </c>
      <c r="C217" t="s">
        <v>1201</v>
      </c>
      <c r="D217" t="s">
        <v>1202</v>
      </c>
    </row>
    <row r="218" spans="1:4">
      <c r="A218" s="1071">
        <v>217</v>
      </c>
      <c r="B218" t="s">
        <v>1197</v>
      </c>
      <c r="C218" t="s">
        <v>1203</v>
      </c>
      <c r="D218" t="s">
        <v>1204</v>
      </c>
    </row>
    <row r="219" spans="1:4">
      <c r="A219" s="1071">
        <v>218</v>
      </c>
      <c r="B219" t="s">
        <v>1197</v>
      </c>
      <c r="C219" t="s">
        <v>1205</v>
      </c>
      <c r="D219" t="s">
        <v>1206</v>
      </c>
    </row>
    <row r="220" spans="1:4">
      <c r="A220" s="1071">
        <v>219</v>
      </c>
      <c r="B220" t="s">
        <v>1197</v>
      </c>
      <c r="C220" t="s">
        <v>1207</v>
      </c>
      <c r="D220" t="s">
        <v>1208</v>
      </c>
    </row>
    <row r="221" spans="1:4">
      <c r="A221" s="1071">
        <v>220</v>
      </c>
      <c r="B221" t="s">
        <v>1197</v>
      </c>
      <c r="C221" t="s">
        <v>1209</v>
      </c>
      <c r="D221" t="s">
        <v>1210</v>
      </c>
    </row>
    <row r="222" spans="1:4">
      <c r="A222" s="1071">
        <v>221</v>
      </c>
      <c r="B222" t="s">
        <v>1197</v>
      </c>
      <c r="C222" t="s">
        <v>1211</v>
      </c>
      <c r="D222" t="s">
        <v>1212</v>
      </c>
    </row>
    <row r="223" spans="1:4">
      <c r="A223" s="1071">
        <v>222</v>
      </c>
      <c r="B223" t="s">
        <v>1197</v>
      </c>
      <c r="C223" t="s">
        <v>1213</v>
      </c>
      <c r="D223" t="s">
        <v>1214</v>
      </c>
    </row>
    <row r="224" spans="1:4">
      <c r="A224" s="1071">
        <v>223</v>
      </c>
      <c r="B224" t="s">
        <v>1197</v>
      </c>
      <c r="C224" t="s">
        <v>1197</v>
      </c>
      <c r="D224" t="s">
        <v>1198</v>
      </c>
    </row>
    <row r="225" spans="1:4">
      <c r="A225" s="1071">
        <v>224</v>
      </c>
      <c r="B225" t="s">
        <v>1197</v>
      </c>
      <c r="C225" t="s">
        <v>1215</v>
      </c>
      <c r="D225" t="s">
        <v>1216</v>
      </c>
    </row>
    <row r="226" spans="1:4">
      <c r="A226" s="1071">
        <v>225</v>
      </c>
      <c r="B226" t="s">
        <v>1197</v>
      </c>
      <c r="C226" t="s">
        <v>1217</v>
      </c>
      <c r="D226" t="s">
        <v>1218</v>
      </c>
    </row>
    <row r="227" spans="1:4">
      <c r="A227" s="1071">
        <v>226</v>
      </c>
      <c r="B227" t="s">
        <v>1197</v>
      </c>
      <c r="C227" t="s">
        <v>1219</v>
      </c>
      <c r="D227" t="s">
        <v>1220</v>
      </c>
    </row>
    <row r="228" spans="1:4">
      <c r="A228" s="1071">
        <v>227</v>
      </c>
      <c r="B228" t="s">
        <v>1197</v>
      </c>
      <c r="C228" t="s">
        <v>1221</v>
      </c>
      <c r="D228" t="s">
        <v>1222</v>
      </c>
    </row>
    <row r="229" spans="1:4">
      <c r="A229" s="1071">
        <v>228</v>
      </c>
      <c r="B229" t="s">
        <v>1197</v>
      </c>
      <c r="C229" t="s">
        <v>1223</v>
      </c>
      <c r="D229" t="s">
        <v>1224</v>
      </c>
    </row>
    <row r="230" spans="1:4">
      <c r="A230" s="1071">
        <v>229</v>
      </c>
      <c r="B230" t="s">
        <v>1225</v>
      </c>
      <c r="C230" t="s">
        <v>1227</v>
      </c>
      <c r="D230" t="s">
        <v>1228</v>
      </c>
    </row>
    <row r="231" spans="1:4">
      <c r="A231" s="1071">
        <v>230</v>
      </c>
      <c r="B231" t="s">
        <v>1225</v>
      </c>
      <c r="C231" t="s">
        <v>1229</v>
      </c>
      <c r="D231" t="s">
        <v>1230</v>
      </c>
    </row>
    <row r="232" spans="1:4">
      <c r="A232" s="1071">
        <v>231</v>
      </c>
      <c r="B232" t="s">
        <v>1225</v>
      </c>
      <c r="C232" t="s">
        <v>1231</v>
      </c>
      <c r="D232" t="s">
        <v>1232</v>
      </c>
    </row>
    <row r="233" spans="1:4">
      <c r="A233" s="1071">
        <v>232</v>
      </c>
      <c r="B233" t="s">
        <v>1225</v>
      </c>
      <c r="C233" t="s">
        <v>1233</v>
      </c>
      <c r="D233" t="s">
        <v>1234</v>
      </c>
    </row>
    <row r="234" spans="1:4">
      <c r="A234" s="1071">
        <v>233</v>
      </c>
      <c r="B234" t="s">
        <v>1225</v>
      </c>
      <c r="C234" t="s">
        <v>1225</v>
      </c>
      <c r="D234" t="s">
        <v>1226</v>
      </c>
    </row>
    <row r="235" spans="1:4">
      <c r="A235" s="1071">
        <v>234</v>
      </c>
      <c r="B235" t="s">
        <v>1225</v>
      </c>
      <c r="C235" t="s">
        <v>1235</v>
      </c>
      <c r="D235" t="s">
        <v>1236</v>
      </c>
    </row>
    <row r="236" spans="1:4">
      <c r="A236" s="1071">
        <v>235</v>
      </c>
      <c r="B236" t="s">
        <v>1238</v>
      </c>
      <c r="C236" t="s">
        <v>1240</v>
      </c>
      <c r="D236" t="s">
        <v>1241</v>
      </c>
    </row>
    <row r="237" spans="1:4">
      <c r="A237" s="1071">
        <v>236</v>
      </c>
      <c r="B237" t="s">
        <v>1238</v>
      </c>
      <c r="C237" t="s">
        <v>1242</v>
      </c>
      <c r="D237" t="s">
        <v>1243</v>
      </c>
    </row>
    <row r="238" spans="1:4">
      <c r="A238" s="1071">
        <v>237</v>
      </c>
      <c r="B238" t="s">
        <v>1238</v>
      </c>
      <c r="C238" t="s">
        <v>1244</v>
      </c>
      <c r="D238" t="s">
        <v>1245</v>
      </c>
    </row>
    <row r="239" spans="1:4">
      <c r="A239" s="1071">
        <v>238</v>
      </c>
      <c r="B239" t="s">
        <v>1238</v>
      </c>
      <c r="C239" t="s">
        <v>1246</v>
      </c>
      <c r="D239" t="s">
        <v>1247</v>
      </c>
    </row>
    <row r="240" spans="1:4">
      <c r="A240" s="1071">
        <v>239</v>
      </c>
      <c r="B240" t="s">
        <v>1238</v>
      </c>
      <c r="C240" t="s">
        <v>1248</v>
      </c>
      <c r="D240" t="s">
        <v>1249</v>
      </c>
    </row>
    <row r="241" spans="1:4">
      <c r="A241" s="1071">
        <v>240</v>
      </c>
      <c r="B241" t="s">
        <v>1238</v>
      </c>
      <c r="C241" t="s">
        <v>1250</v>
      </c>
      <c r="D241" t="s">
        <v>1251</v>
      </c>
    </row>
    <row r="242" spans="1:4">
      <c r="A242" s="1071">
        <v>241</v>
      </c>
      <c r="B242" t="s">
        <v>1238</v>
      </c>
      <c r="C242" t="s">
        <v>1252</v>
      </c>
      <c r="D242" t="s">
        <v>1253</v>
      </c>
    </row>
    <row r="243" spans="1:4">
      <c r="A243" s="1071">
        <v>242</v>
      </c>
      <c r="B243" t="s">
        <v>1238</v>
      </c>
      <c r="C243" t="s">
        <v>1238</v>
      </c>
      <c r="D243" t="s">
        <v>1239</v>
      </c>
    </row>
    <row r="244" spans="1:4">
      <c r="A244" s="1071">
        <v>243</v>
      </c>
      <c r="B244" t="s">
        <v>1254</v>
      </c>
      <c r="C244" t="s">
        <v>1256</v>
      </c>
      <c r="D244" t="s">
        <v>1257</v>
      </c>
    </row>
    <row r="245" spans="1:4">
      <c r="A245" s="1071">
        <v>244</v>
      </c>
      <c r="B245" t="s">
        <v>1254</v>
      </c>
      <c r="C245" t="s">
        <v>1258</v>
      </c>
      <c r="D245" t="s">
        <v>1259</v>
      </c>
    </row>
    <row r="246" spans="1:4">
      <c r="A246" s="1071">
        <v>245</v>
      </c>
      <c r="B246" t="s">
        <v>1254</v>
      </c>
      <c r="C246" t="s">
        <v>1260</v>
      </c>
      <c r="D246" t="s">
        <v>1261</v>
      </c>
    </row>
    <row r="247" spans="1:4">
      <c r="A247" s="1071">
        <v>246</v>
      </c>
      <c r="B247" t="s">
        <v>1254</v>
      </c>
      <c r="C247" t="s">
        <v>1262</v>
      </c>
      <c r="D247" t="s">
        <v>1263</v>
      </c>
    </row>
    <row r="248" spans="1:4">
      <c r="A248" s="1071">
        <v>247</v>
      </c>
      <c r="B248" t="s">
        <v>1254</v>
      </c>
      <c r="C248" t="s">
        <v>1264</v>
      </c>
      <c r="D248" t="s">
        <v>1265</v>
      </c>
    </row>
    <row r="249" spans="1:4">
      <c r="A249" s="1071">
        <v>248</v>
      </c>
      <c r="B249" t="s">
        <v>1254</v>
      </c>
      <c r="C249" t="s">
        <v>1266</v>
      </c>
      <c r="D249" t="s">
        <v>1267</v>
      </c>
    </row>
    <row r="250" spans="1:4">
      <c r="A250" s="1071">
        <v>249</v>
      </c>
      <c r="B250" t="s">
        <v>1254</v>
      </c>
      <c r="C250" t="s">
        <v>1268</v>
      </c>
      <c r="D250" t="s">
        <v>1269</v>
      </c>
    </row>
    <row r="251" spans="1:4">
      <c r="A251" s="1071">
        <v>250</v>
      </c>
      <c r="B251" t="s">
        <v>1254</v>
      </c>
      <c r="C251" t="s">
        <v>1270</v>
      </c>
      <c r="D251" t="s">
        <v>1271</v>
      </c>
    </row>
    <row r="252" spans="1:4">
      <c r="A252" s="1071">
        <v>251</v>
      </c>
      <c r="B252" t="s">
        <v>1254</v>
      </c>
      <c r="C252" t="s">
        <v>1272</v>
      </c>
      <c r="D252" t="s">
        <v>1273</v>
      </c>
    </row>
    <row r="253" spans="1:4">
      <c r="A253" s="1071">
        <v>252</v>
      </c>
      <c r="B253" t="s">
        <v>1254</v>
      </c>
      <c r="C253" t="s">
        <v>1274</v>
      </c>
      <c r="D253" t="s">
        <v>1275</v>
      </c>
    </row>
    <row r="254" spans="1:4">
      <c r="A254" s="1071">
        <v>253</v>
      </c>
      <c r="B254" t="s">
        <v>1254</v>
      </c>
      <c r="C254" t="s">
        <v>1276</v>
      </c>
      <c r="D254" t="s">
        <v>1277</v>
      </c>
    </row>
    <row r="255" spans="1:4">
      <c r="A255" s="1071">
        <v>254</v>
      </c>
      <c r="B255" t="s">
        <v>1254</v>
      </c>
      <c r="C255" t="s">
        <v>1278</v>
      </c>
      <c r="D255" t="s">
        <v>1279</v>
      </c>
    </row>
    <row r="256" spans="1:4">
      <c r="A256" s="1071">
        <v>255</v>
      </c>
      <c r="B256" t="s">
        <v>1254</v>
      </c>
      <c r="C256" t="s">
        <v>1280</v>
      </c>
      <c r="D256" t="s">
        <v>1281</v>
      </c>
    </row>
    <row r="257" spans="1:4">
      <c r="A257" s="1071">
        <v>256</v>
      </c>
      <c r="B257" t="s">
        <v>1254</v>
      </c>
      <c r="C257" t="s">
        <v>1282</v>
      </c>
      <c r="D257" t="s">
        <v>1283</v>
      </c>
    </row>
    <row r="258" spans="1:4">
      <c r="A258" s="1071">
        <v>257</v>
      </c>
      <c r="B258" t="s">
        <v>1254</v>
      </c>
      <c r="C258" t="s">
        <v>1254</v>
      </c>
      <c r="D258" t="s">
        <v>1255</v>
      </c>
    </row>
    <row r="259" spans="1:4">
      <c r="A259" s="1071">
        <v>258</v>
      </c>
      <c r="B259" t="s">
        <v>1254</v>
      </c>
      <c r="C259" t="s">
        <v>1284</v>
      </c>
      <c r="D259" t="s">
        <v>1285</v>
      </c>
    </row>
    <row r="260" spans="1:4">
      <c r="A260" s="1071">
        <v>259</v>
      </c>
      <c r="B260" t="s">
        <v>1254</v>
      </c>
      <c r="C260" t="s">
        <v>1286</v>
      </c>
      <c r="D260" t="s">
        <v>1287</v>
      </c>
    </row>
    <row r="261" spans="1:4">
      <c r="A261" s="1071">
        <v>260</v>
      </c>
      <c r="B261" t="s">
        <v>1288</v>
      </c>
      <c r="C261" t="s">
        <v>1290</v>
      </c>
      <c r="D261" t="s">
        <v>1291</v>
      </c>
    </row>
    <row r="262" spans="1:4">
      <c r="A262" s="1071">
        <v>261</v>
      </c>
      <c r="B262" t="s">
        <v>1288</v>
      </c>
      <c r="C262" t="s">
        <v>1292</v>
      </c>
      <c r="D262" t="s">
        <v>1293</v>
      </c>
    </row>
    <row r="263" spans="1:4">
      <c r="A263" s="1071">
        <v>262</v>
      </c>
      <c r="B263" t="s">
        <v>1288</v>
      </c>
      <c r="C263" t="s">
        <v>1294</v>
      </c>
      <c r="D263" t="s">
        <v>1295</v>
      </c>
    </row>
    <row r="264" spans="1:4">
      <c r="A264" s="1071">
        <v>263</v>
      </c>
      <c r="B264" t="s">
        <v>1288</v>
      </c>
      <c r="C264" t="s">
        <v>1296</v>
      </c>
      <c r="D264" t="s">
        <v>1297</v>
      </c>
    </row>
    <row r="265" spans="1:4">
      <c r="A265" s="1071">
        <v>264</v>
      </c>
      <c r="B265" t="s">
        <v>1288</v>
      </c>
      <c r="C265" t="s">
        <v>1298</v>
      </c>
      <c r="D265" t="s">
        <v>1299</v>
      </c>
    </row>
    <row r="266" spans="1:4">
      <c r="A266" s="1071">
        <v>265</v>
      </c>
      <c r="B266" t="s">
        <v>1288</v>
      </c>
      <c r="C266" t="s">
        <v>1300</v>
      </c>
      <c r="D266" t="s">
        <v>1301</v>
      </c>
    </row>
    <row r="267" spans="1:4">
      <c r="A267" s="1071">
        <v>266</v>
      </c>
      <c r="B267" t="s">
        <v>1288</v>
      </c>
      <c r="C267" t="s">
        <v>1302</v>
      </c>
      <c r="D267" t="s">
        <v>1303</v>
      </c>
    </row>
    <row r="268" spans="1:4">
      <c r="A268" s="1071">
        <v>267</v>
      </c>
      <c r="B268" t="s">
        <v>1288</v>
      </c>
      <c r="C268" t="s">
        <v>1304</v>
      </c>
      <c r="D268" t="s">
        <v>1305</v>
      </c>
    </row>
    <row r="269" spans="1:4">
      <c r="A269" s="1071">
        <v>268</v>
      </c>
      <c r="B269" t="s">
        <v>1288</v>
      </c>
      <c r="C269" t="s">
        <v>1306</v>
      </c>
      <c r="D269" t="s">
        <v>1307</v>
      </c>
    </row>
    <row r="270" spans="1:4">
      <c r="A270" s="1071">
        <v>269</v>
      </c>
      <c r="B270" t="s">
        <v>1288</v>
      </c>
      <c r="C270" t="s">
        <v>1308</v>
      </c>
      <c r="D270" t="s">
        <v>1309</v>
      </c>
    </row>
    <row r="271" spans="1:4">
      <c r="A271" s="1071">
        <v>270</v>
      </c>
      <c r="B271" t="s">
        <v>1288</v>
      </c>
      <c r="C271" t="s">
        <v>1310</v>
      </c>
      <c r="D271" t="s">
        <v>1311</v>
      </c>
    </row>
    <row r="272" spans="1:4">
      <c r="A272" s="1071">
        <v>271</v>
      </c>
      <c r="B272" t="s">
        <v>1288</v>
      </c>
      <c r="C272" t="s">
        <v>1288</v>
      </c>
      <c r="D272" t="s">
        <v>1289</v>
      </c>
    </row>
    <row r="273" spans="1:4">
      <c r="A273" s="1071">
        <v>272</v>
      </c>
      <c r="B273" t="s">
        <v>1288</v>
      </c>
      <c r="C273" t="s">
        <v>1312</v>
      </c>
      <c r="D273" t="s">
        <v>1313</v>
      </c>
    </row>
    <row r="274" spans="1:4">
      <c r="A274" s="1071">
        <v>273</v>
      </c>
      <c r="B274" t="s">
        <v>1288</v>
      </c>
      <c r="C274" t="s">
        <v>3057</v>
      </c>
      <c r="D274" t="s">
        <v>3058</v>
      </c>
    </row>
    <row r="275" spans="1:4">
      <c r="A275" s="1071">
        <v>274</v>
      </c>
      <c r="B275" t="s">
        <v>1288</v>
      </c>
      <c r="C275" t="s">
        <v>1314</v>
      </c>
      <c r="D275" t="s">
        <v>1315</v>
      </c>
    </row>
    <row r="276" spans="1:4">
      <c r="A276" s="1071">
        <v>275</v>
      </c>
      <c r="B276" t="s">
        <v>1288</v>
      </c>
      <c r="C276" t="s">
        <v>1316</v>
      </c>
      <c r="D276" t="s">
        <v>1317</v>
      </c>
    </row>
    <row r="277" spans="1:4">
      <c r="A277" s="1071">
        <v>276</v>
      </c>
      <c r="B277" t="s">
        <v>1318</v>
      </c>
      <c r="C277" t="s">
        <v>1320</v>
      </c>
      <c r="D277" t="s">
        <v>1321</v>
      </c>
    </row>
    <row r="278" spans="1:4">
      <c r="A278" s="1071">
        <v>277</v>
      </c>
      <c r="B278" t="s">
        <v>1318</v>
      </c>
      <c r="C278" t="s">
        <v>1322</v>
      </c>
      <c r="D278" t="s">
        <v>1323</v>
      </c>
    </row>
    <row r="279" spans="1:4">
      <c r="A279" s="1071">
        <v>278</v>
      </c>
      <c r="B279" t="s">
        <v>1318</v>
      </c>
      <c r="C279" t="s">
        <v>1324</v>
      </c>
      <c r="D279" t="s">
        <v>1325</v>
      </c>
    </row>
    <row r="280" spans="1:4">
      <c r="A280" s="1071">
        <v>279</v>
      </c>
      <c r="B280" t="s">
        <v>1318</v>
      </c>
      <c r="C280" t="s">
        <v>1326</v>
      </c>
      <c r="D280" t="s">
        <v>1327</v>
      </c>
    </row>
    <row r="281" spans="1:4">
      <c r="A281" s="1071">
        <v>280</v>
      </c>
      <c r="B281" t="s">
        <v>1318</v>
      </c>
      <c r="C281" t="s">
        <v>1328</v>
      </c>
      <c r="D281" t="s">
        <v>1329</v>
      </c>
    </row>
    <row r="282" spans="1:4">
      <c r="A282" s="1071">
        <v>281</v>
      </c>
      <c r="B282" t="s">
        <v>1318</v>
      </c>
      <c r="C282" t="s">
        <v>1330</v>
      </c>
      <c r="D282" t="s">
        <v>1331</v>
      </c>
    </row>
    <row r="283" spans="1:4">
      <c r="A283" s="1071">
        <v>282</v>
      </c>
      <c r="B283" t="s">
        <v>1318</v>
      </c>
      <c r="C283" t="s">
        <v>1332</v>
      </c>
      <c r="D283" t="s">
        <v>1333</v>
      </c>
    </row>
    <row r="284" spans="1:4">
      <c r="A284" s="1071">
        <v>283</v>
      </c>
      <c r="B284" t="s">
        <v>1318</v>
      </c>
      <c r="C284" t="s">
        <v>1318</v>
      </c>
      <c r="D284" t="s">
        <v>1319</v>
      </c>
    </row>
    <row r="285" spans="1:4">
      <c r="A285" s="1071">
        <v>284</v>
      </c>
      <c r="B285" t="s">
        <v>1318</v>
      </c>
      <c r="C285" t="s">
        <v>1334</v>
      </c>
      <c r="D285" t="s">
        <v>1335</v>
      </c>
    </row>
    <row r="286" spans="1:4">
      <c r="A286" s="1071">
        <v>285</v>
      </c>
      <c r="B286" t="s">
        <v>1318</v>
      </c>
      <c r="C286" t="s">
        <v>1336</v>
      </c>
      <c r="D286" t="s">
        <v>1337</v>
      </c>
    </row>
    <row r="287" spans="1:4">
      <c r="A287" s="1071">
        <v>286</v>
      </c>
      <c r="B287" t="s">
        <v>1318</v>
      </c>
      <c r="C287" t="s">
        <v>1338</v>
      </c>
      <c r="D287" t="s">
        <v>1339</v>
      </c>
    </row>
    <row r="288" spans="1:4">
      <c r="A288" s="1071">
        <v>287</v>
      </c>
      <c r="B288" t="s">
        <v>1340</v>
      </c>
      <c r="C288" t="s">
        <v>1342</v>
      </c>
      <c r="D288" t="s">
        <v>1343</v>
      </c>
    </row>
    <row r="289" spans="1:4">
      <c r="A289" s="1071">
        <v>288</v>
      </c>
      <c r="B289" t="s">
        <v>1340</v>
      </c>
      <c r="C289" t="s">
        <v>1344</v>
      </c>
      <c r="D289" t="s">
        <v>1345</v>
      </c>
    </row>
    <row r="290" spans="1:4">
      <c r="A290" s="1071">
        <v>289</v>
      </c>
      <c r="B290" t="s">
        <v>1340</v>
      </c>
      <c r="C290" t="s">
        <v>1346</v>
      </c>
      <c r="D290" t="s">
        <v>1347</v>
      </c>
    </row>
    <row r="291" spans="1:4">
      <c r="A291" s="1071">
        <v>290</v>
      </c>
      <c r="B291" t="s">
        <v>1340</v>
      </c>
      <c r="C291" t="s">
        <v>1348</v>
      </c>
      <c r="D291" t="s">
        <v>1349</v>
      </c>
    </row>
    <row r="292" spans="1:4">
      <c r="A292" s="1071">
        <v>291</v>
      </c>
      <c r="B292" t="s">
        <v>1340</v>
      </c>
      <c r="C292" t="s">
        <v>1350</v>
      </c>
      <c r="D292" t="s">
        <v>1351</v>
      </c>
    </row>
    <row r="293" spans="1:4">
      <c r="A293" s="1071">
        <v>292</v>
      </c>
      <c r="B293" t="s">
        <v>1340</v>
      </c>
      <c r="C293" t="s">
        <v>1352</v>
      </c>
      <c r="D293" t="s">
        <v>1353</v>
      </c>
    </row>
    <row r="294" spans="1:4">
      <c r="A294" s="1071">
        <v>293</v>
      </c>
      <c r="B294" t="s">
        <v>1340</v>
      </c>
      <c r="C294" t="s">
        <v>1354</v>
      </c>
      <c r="D294" t="s">
        <v>1355</v>
      </c>
    </row>
    <row r="295" spans="1:4">
      <c r="A295" s="1071">
        <v>294</v>
      </c>
      <c r="B295" t="s">
        <v>1340</v>
      </c>
      <c r="C295" t="s">
        <v>1356</v>
      </c>
      <c r="D295" t="s">
        <v>1357</v>
      </c>
    </row>
    <row r="296" spans="1:4">
      <c r="A296" s="1071">
        <v>295</v>
      </c>
      <c r="B296" t="s">
        <v>1340</v>
      </c>
      <c r="C296" t="s">
        <v>904</v>
      </c>
      <c r="D296" t="s">
        <v>1358</v>
      </c>
    </row>
    <row r="297" spans="1:4">
      <c r="A297" s="1071">
        <v>296</v>
      </c>
      <c r="B297" t="s">
        <v>1340</v>
      </c>
      <c r="C297" t="s">
        <v>1359</v>
      </c>
      <c r="D297" t="s">
        <v>1360</v>
      </c>
    </row>
    <row r="298" spans="1:4">
      <c r="A298" s="1071">
        <v>297</v>
      </c>
      <c r="B298" t="s">
        <v>1340</v>
      </c>
      <c r="C298" t="s">
        <v>1340</v>
      </c>
      <c r="D298" t="s">
        <v>1341</v>
      </c>
    </row>
    <row r="299" spans="1:4">
      <c r="A299" s="1071">
        <v>298</v>
      </c>
      <c r="B299" t="s">
        <v>1340</v>
      </c>
      <c r="C299" t="s">
        <v>1361</v>
      </c>
      <c r="D299" t="s">
        <v>1362</v>
      </c>
    </row>
    <row r="300" spans="1:4">
      <c r="A300" s="1071">
        <v>299</v>
      </c>
      <c r="B300" t="s">
        <v>1363</v>
      </c>
      <c r="C300" t="s">
        <v>1365</v>
      </c>
      <c r="D300" t="s">
        <v>1366</v>
      </c>
    </row>
    <row r="301" spans="1:4">
      <c r="A301" s="1071">
        <v>300</v>
      </c>
      <c r="B301" t="s">
        <v>1363</v>
      </c>
      <c r="C301" t="s">
        <v>1367</v>
      </c>
      <c r="D301" t="s">
        <v>1368</v>
      </c>
    </row>
    <row r="302" spans="1:4">
      <c r="A302" s="1071">
        <v>301</v>
      </c>
      <c r="B302" t="s">
        <v>1363</v>
      </c>
      <c r="C302" t="s">
        <v>1369</v>
      </c>
      <c r="D302" t="s">
        <v>1370</v>
      </c>
    </row>
    <row r="303" spans="1:4">
      <c r="A303" s="1071">
        <v>302</v>
      </c>
      <c r="B303" t="s">
        <v>1363</v>
      </c>
      <c r="C303" t="s">
        <v>1371</v>
      </c>
      <c r="D303" t="s">
        <v>1372</v>
      </c>
    </row>
    <row r="304" spans="1:4">
      <c r="A304" s="1071">
        <v>303</v>
      </c>
      <c r="B304" t="s">
        <v>1363</v>
      </c>
      <c r="C304" t="s">
        <v>1373</v>
      </c>
      <c r="D304" t="s">
        <v>1374</v>
      </c>
    </row>
    <row r="305" spans="1:4">
      <c r="A305" s="1071">
        <v>304</v>
      </c>
      <c r="B305" t="s">
        <v>1363</v>
      </c>
      <c r="C305" t="s">
        <v>1375</v>
      </c>
      <c r="D305" t="s">
        <v>1376</v>
      </c>
    </row>
    <row r="306" spans="1:4">
      <c r="A306" s="1071">
        <v>305</v>
      </c>
      <c r="B306" t="s">
        <v>1363</v>
      </c>
      <c r="C306" t="s">
        <v>1377</v>
      </c>
      <c r="D306" t="s">
        <v>1378</v>
      </c>
    </row>
    <row r="307" spans="1:4">
      <c r="A307" s="1071">
        <v>306</v>
      </c>
      <c r="B307" t="s">
        <v>1363</v>
      </c>
      <c r="C307" t="s">
        <v>1379</v>
      </c>
      <c r="D307" t="s">
        <v>1380</v>
      </c>
    </row>
    <row r="308" spans="1:4">
      <c r="A308" s="1071">
        <v>307</v>
      </c>
      <c r="B308" t="s">
        <v>1363</v>
      </c>
      <c r="C308" t="s">
        <v>1363</v>
      </c>
      <c r="D308" t="s">
        <v>1364</v>
      </c>
    </row>
    <row r="309" spans="1:4">
      <c r="A309" s="1071">
        <v>308</v>
      </c>
      <c r="B309" t="s">
        <v>1363</v>
      </c>
      <c r="C309" t="s">
        <v>1381</v>
      </c>
      <c r="D309" t="s">
        <v>1382</v>
      </c>
    </row>
    <row r="310" spans="1:4">
      <c r="A310" s="1071">
        <v>309</v>
      </c>
      <c r="B310" t="s">
        <v>1383</v>
      </c>
      <c r="C310" t="s">
        <v>1385</v>
      </c>
      <c r="D310" t="s">
        <v>1386</v>
      </c>
    </row>
    <row r="311" spans="1:4">
      <c r="A311" s="1071">
        <v>310</v>
      </c>
      <c r="B311" t="s">
        <v>1383</v>
      </c>
      <c r="C311" t="s">
        <v>1387</v>
      </c>
      <c r="D311" t="s">
        <v>1388</v>
      </c>
    </row>
    <row r="312" spans="1:4">
      <c r="A312" s="1071">
        <v>311</v>
      </c>
      <c r="B312" t="s">
        <v>1383</v>
      </c>
      <c r="C312" t="s">
        <v>1306</v>
      </c>
      <c r="D312" t="s">
        <v>1389</v>
      </c>
    </row>
    <row r="313" spans="1:4">
      <c r="A313" s="1071">
        <v>312</v>
      </c>
      <c r="B313" t="s">
        <v>1383</v>
      </c>
      <c r="C313" t="s">
        <v>1390</v>
      </c>
      <c r="D313" t="s">
        <v>1391</v>
      </c>
    </row>
    <row r="314" spans="1:4">
      <c r="A314" s="1071">
        <v>313</v>
      </c>
      <c r="B314" t="s">
        <v>1383</v>
      </c>
      <c r="C314" t="s">
        <v>1392</v>
      </c>
      <c r="D314" t="s">
        <v>1393</v>
      </c>
    </row>
    <row r="315" spans="1:4">
      <c r="A315" s="1071">
        <v>314</v>
      </c>
      <c r="B315" t="s">
        <v>1383</v>
      </c>
      <c r="C315" t="s">
        <v>1394</v>
      </c>
      <c r="D315" t="s">
        <v>1395</v>
      </c>
    </row>
    <row r="316" spans="1:4">
      <c r="A316" s="1071">
        <v>315</v>
      </c>
      <c r="B316" t="s">
        <v>1383</v>
      </c>
      <c r="C316" t="s">
        <v>1396</v>
      </c>
      <c r="D316" t="s">
        <v>1397</v>
      </c>
    </row>
    <row r="317" spans="1:4">
      <c r="A317" s="1071">
        <v>316</v>
      </c>
      <c r="B317" t="s">
        <v>1383</v>
      </c>
      <c r="C317" t="s">
        <v>1398</v>
      </c>
      <c r="D317" t="s">
        <v>1399</v>
      </c>
    </row>
    <row r="318" spans="1:4">
      <c r="A318" s="1071">
        <v>317</v>
      </c>
      <c r="B318" t="s">
        <v>1383</v>
      </c>
      <c r="C318" t="s">
        <v>1400</v>
      </c>
      <c r="D318" t="s">
        <v>1401</v>
      </c>
    </row>
    <row r="319" spans="1:4">
      <c r="A319" s="1071">
        <v>318</v>
      </c>
      <c r="B319" t="s">
        <v>1383</v>
      </c>
      <c r="C319" t="s">
        <v>1402</v>
      </c>
      <c r="D319" t="s">
        <v>1403</v>
      </c>
    </row>
    <row r="320" spans="1:4">
      <c r="A320" s="1071">
        <v>319</v>
      </c>
      <c r="B320" t="s">
        <v>1383</v>
      </c>
      <c r="C320" t="s">
        <v>1404</v>
      </c>
      <c r="D320" t="s">
        <v>1405</v>
      </c>
    </row>
    <row r="321" spans="1:4">
      <c r="A321" s="1071">
        <v>320</v>
      </c>
      <c r="B321" t="s">
        <v>1383</v>
      </c>
      <c r="C321" t="s">
        <v>1383</v>
      </c>
      <c r="D321" t="s">
        <v>1384</v>
      </c>
    </row>
    <row r="322" spans="1:4">
      <c r="A322" s="1071">
        <v>321</v>
      </c>
      <c r="B322" t="s">
        <v>1383</v>
      </c>
      <c r="C322" t="s">
        <v>1406</v>
      </c>
      <c r="D322" t="s">
        <v>1407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5" t="s">
        <v>471</v>
      </c>
      <c r="G2" s="1276"/>
      <c r="H2" s="1277"/>
      <c r="I2" s="609"/>
    </row>
    <row r="3" spans="1:14" ht="3" customHeight="1"/>
    <row r="4" spans="1:14" s="539" customFormat="1" ht="11.25">
      <c r="A4" s="559"/>
      <c r="B4" s="559"/>
      <c r="C4" s="559"/>
      <c r="D4" s="559"/>
      <c r="F4" s="1227" t="s">
        <v>445</v>
      </c>
      <c r="G4" s="1227"/>
      <c r="H4" s="1227"/>
      <c r="I4" s="1278" t="s">
        <v>446</v>
      </c>
      <c r="J4" s="559"/>
      <c r="K4" s="559"/>
      <c r="L4" s="559"/>
      <c r="M4" s="559"/>
      <c r="N4" s="559"/>
    </row>
    <row r="5" spans="1:14" s="539" customFormat="1" ht="11.25" customHeight="1">
      <c r="A5" s="559"/>
      <c r="B5" s="559"/>
      <c r="C5" s="559"/>
      <c r="D5" s="559"/>
      <c r="F5" s="575" t="s">
        <v>91</v>
      </c>
      <c r="G5" s="587" t="s">
        <v>448</v>
      </c>
      <c r="H5" s="574" t="s">
        <v>439</v>
      </c>
      <c r="I5" s="1278"/>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06.05.2019</v>
      </c>
      <c r="I7" s="550" t="s">
        <v>473</v>
      </c>
      <c r="J7" s="584"/>
      <c r="K7" s="559"/>
      <c r="L7" s="559"/>
      <c r="M7" s="559"/>
      <c r="N7" s="559"/>
    </row>
    <row r="8" spans="1:14" s="539" customFormat="1" ht="45">
      <c r="A8" s="1279">
        <v>1</v>
      </c>
      <c r="B8" s="559"/>
      <c r="C8" s="559"/>
      <c r="D8" s="559"/>
      <c r="F8" s="585" t="str">
        <f>"2." &amp;mergeValue(A8)</f>
        <v>2.1</v>
      </c>
      <c r="G8" s="601" t="s">
        <v>474</v>
      </c>
      <c r="H8" s="573"/>
      <c r="I8" s="550" t="s">
        <v>569</v>
      </c>
      <c r="J8" s="584"/>
      <c r="K8" s="559"/>
      <c r="L8" s="559"/>
      <c r="M8" s="559"/>
      <c r="N8" s="559"/>
    </row>
    <row r="9" spans="1:14" s="539" customFormat="1" ht="22.5">
      <c r="A9" s="1279"/>
      <c r="B9" s="559"/>
      <c r="C9" s="559"/>
      <c r="D9" s="559"/>
      <c r="F9" s="585" t="str">
        <f>"3." &amp;mergeValue(A9)</f>
        <v>3.1</v>
      </c>
      <c r="G9" s="601" t="s">
        <v>475</v>
      </c>
      <c r="H9" s="573"/>
      <c r="I9" s="550" t="s">
        <v>567</v>
      </c>
      <c r="J9" s="584"/>
      <c r="K9" s="559"/>
      <c r="L9" s="559"/>
      <c r="M9" s="559"/>
      <c r="N9" s="559"/>
    </row>
    <row r="10" spans="1:14" s="539" customFormat="1" ht="22.5">
      <c r="A10" s="1279"/>
      <c r="B10" s="559"/>
      <c r="C10" s="559"/>
      <c r="D10" s="559"/>
      <c r="F10" s="585" t="str">
        <f>"4."&amp;mergeValue(A10)</f>
        <v>4.1</v>
      </c>
      <c r="G10" s="601" t="s">
        <v>476</v>
      </c>
      <c r="H10" s="574" t="s">
        <v>449</v>
      </c>
      <c r="I10" s="550"/>
      <c r="J10" s="584"/>
      <c r="K10" s="559"/>
      <c r="L10" s="559"/>
      <c r="M10" s="559"/>
      <c r="N10" s="559"/>
    </row>
    <row r="11" spans="1:14" s="539" customFormat="1" ht="18.75">
      <c r="A11" s="1279"/>
      <c r="B11" s="1279">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279"/>
      <c r="B12" s="1279"/>
      <c r="C12" s="1279">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79"/>
      <c r="B13" s="1279"/>
      <c r="C13" s="1279"/>
      <c r="D13" s="592">
        <v>1</v>
      </c>
      <c r="F13" s="585" t="str">
        <f>"4."&amp;mergeValue(A13) &amp;"."&amp;mergeValue(B13)&amp;"."&amp;mergeValue(C13)&amp;"."&amp;mergeValue(D13)</f>
        <v>4.1.1.1.1</v>
      </c>
      <c r="G13" s="602" t="s">
        <v>478</v>
      </c>
      <c r="H13" s="573"/>
      <c r="I13" s="1280" t="s">
        <v>570</v>
      </c>
      <c r="J13" s="584"/>
      <c r="K13" s="559"/>
      <c r="L13" s="559"/>
      <c r="M13" s="559"/>
      <c r="N13" s="559"/>
    </row>
    <row r="14" spans="1:14" s="539" customFormat="1" ht="18.75">
      <c r="A14" s="1279"/>
      <c r="B14" s="1279"/>
      <c r="C14" s="1279"/>
      <c r="D14" s="592"/>
      <c r="F14" s="588"/>
      <c r="G14" s="520" t="s">
        <v>4</v>
      </c>
      <c r="H14" s="593"/>
      <c r="I14" s="1280"/>
      <c r="J14" s="584"/>
      <c r="K14" s="559"/>
      <c r="L14" s="559"/>
      <c r="M14" s="559"/>
      <c r="N14" s="559"/>
    </row>
    <row r="15" spans="1:14" s="539" customFormat="1" ht="18.75">
      <c r="A15" s="1279"/>
      <c r="B15" s="1279"/>
      <c r="C15" s="592"/>
      <c r="D15" s="592"/>
      <c r="F15" s="603"/>
      <c r="G15" s="546" t="s">
        <v>401</v>
      </c>
      <c r="H15" s="604"/>
      <c r="I15" s="605"/>
      <c r="J15" s="584"/>
      <c r="K15" s="559"/>
      <c r="L15" s="559"/>
      <c r="M15" s="559"/>
      <c r="N15" s="559"/>
    </row>
    <row r="16" spans="1:14" s="539" customFormat="1" ht="18.75">
      <c r="A16" s="1279"/>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4" t="s">
        <v>572</v>
      </c>
      <c r="H19" s="1274"/>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8" t="s">
        <v>718</v>
      </c>
      <c r="M5" s="1308"/>
      <c r="N5" s="1308"/>
      <c r="O5" s="1308"/>
      <c r="P5" s="1308"/>
      <c r="Q5" s="1308"/>
      <c r="R5" s="1308"/>
      <c r="S5" s="1308"/>
      <c r="T5" s="1308"/>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4"/>
      <c r="P7" s="1284"/>
      <c r="Q7" s="1284"/>
      <c r="R7" s="1284"/>
      <c r="S7" s="1284"/>
      <c r="T7" s="128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5" t="str">
        <f>IF(datePr_ch="",IF(datePr="","",datePr),datePr_ch)</f>
        <v>26.04.2019</v>
      </c>
      <c r="P8" s="1285"/>
      <c r="Q8" s="1285"/>
      <c r="R8" s="1285"/>
      <c r="S8" s="1285"/>
      <c r="T8" s="128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5" t="str">
        <f>IF(numberPr_ch="",IF(numberPr="","",numberPr),numberPr_ch)</f>
        <v>3446</v>
      </c>
      <c r="P9" s="1285"/>
      <c r="Q9" s="1285"/>
      <c r="R9" s="1285"/>
      <c r="S9" s="1285"/>
      <c r="T9" s="128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4"/>
      <c r="P10" s="1284"/>
      <c r="Q10" s="1284"/>
      <c r="R10" s="1284"/>
      <c r="S10" s="1284"/>
      <c r="T10" s="1284"/>
      <c r="U10" s="780"/>
      <c r="V10" s="780"/>
      <c r="X10" s="1121"/>
      <c r="Y10" s="1121"/>
      <c r="Z10" s="1121"/>
      <c r="AA10" s="1121"/>
      <c r="AB10" s="1121"/>
    </row>
    <row r="11" spans="1:28" s="539" customFormat="1" ht="11.25" hidden="1">
      <c r="A11" s="559"/>
      <c r="B11" s="559"/>
      <c r="C11" s="559"/>
      <c r="D11" s="559"/>
      <c r="E11" s="559"/>
      <c r="F11" s="559"/>
      <c r="G11" s="559"/>
      <c r="H11" s="559"/>
      <c r="L11" s="1309"/>
      <c r="M11" s="1309"/>
      <c r="N11" s="536"/>
      <c r="O11" s="551"/>
      <c r="P11" s="551"/>
      <c r="Q11" s="551"/>
      <c r="R11" s="551"/>
      <c r="S11" s="551"/>
      <c r="T11" s="551"/>
      <c r="U11" s="557" t="s">
        <v>371</v>
      </c>
      <c r="X11" s="559"/>
      <c r="Y11" s="559"/>
      <c r="Z11" s="559"/>
      <c r="AA11" s="559"/>
      <c r="AB11" s="559"/>
    </row>
    <row r="12" spans="1:28">
      <c r="J12" s="499"/>
      <c r="K12" s="499"/>
      <c r="L12" s="494"/>
      <c r="M12" s="494"/>
      <c r="N12" s="472"/>
      <c r="O12" s="1286"/>
      <c r="P12" s="1286"/>
      <c r="Q12" s="1286"/>
      <c r="R12" s="1286"/>
      <c r="S12" s="1286"/>
      <c r="T12" s="1286"/>
      <c r="U12" s="1286"/>
    </row>
    <row r="13" spans="1:28">
      <c r="J13" s="499"/>
      <c r="K13" s="499"/>
      <c r="L13" s="1227" t="s">
        <v>445</v>
      </c>
      <c r="M13" s="1227"/>
      <c r="N13" s="1227"/>
      <c r="O13" s="1227"/>
      <c r="P13" s="1227"/>
      <c r="Q13" s="1227"/>
      <c r="R13" s="1227"/>
      <c r="S13" s="1227"/>
      <c r="T13" s="1227"/>
      <c r="U13" s="1227"/>
      <c r="V13" s="1227"/>
      <c r="W13" s="1227" t="s">
        <v>446</v>
      </c>
    </row>
    <row r="14" spans="1:28" ht="14.25" customHeight="1">
      <c r="J14" s="499"/>
      <c r="K14" s="499"/>
      <c r="L14" s="1292" t="s">
        <v>91</v>
      </c>
      <c r="M14" s="1292" t="s">
        <v>603</v>
      </c>
      <c r="N14" s="630"/>
      <c r="O14" s="1293" t="s">
        <v>605</v>
      </c>
      <c r="P14" s="1294"/>
      <c r="Q14" s="1294"/>
      <c r="R14" s="1294"/>
      <c r="S14" s="1294"/>
      <c r="T14" s="1295"/>
      <c r="U14" s="1303" t="s">
        <v>339</v>
      </c>
      <c r="V14" s="1289" t="s">
        <v>274</v>
      </c>
      <c r="W14" s="1227"/>
    </row>
    <row r="15" spans="1:28" ht="14.25" customHeight="1">
      <c r="J15" s="499"/>
      <c r="K15" s="499"/>
      <c r="L15" s="1292"/>
      <c r="M15" s="1292"/>
      <c r="N15" s="631"/>
      <c r="O15" s="1298" t="s">
        <v>579</v>
      </c>
      <c r="P15" s="1296" t="s">
        <v>270</v>
      </c>
      <c r="Q15" s="1297"/>
      <c r="R15" s="1300" t="s">
        <v>616</v>
      </c>
      <c r="S15" s="1301"/>
      <c r="T15" s="1302"/>
      <c r="U15" s="1304"/>
      <c r="V15" s="1290"/>
      <c r="W15" s="1227"/>
    </row>
    <row r="16" spans="1:28" ht="33.75" customHeight="1">
      <c r="J16" s="499"/>
      <c r="K16" s="499"/>
      <c r="L16" s="1292"/>
      <c r="M16" s="1292"/>
      <c r="N16" s="632"/>
      <c r="O16" s="1299"/>
      <c r="P16" s="505" t="s">
        <v>580</v>
      </c>
      <c r="Q16" s="505" t="s">
        <v>6</v>
      </c>
      <c r="R16" s="506" t="s">
        <v>273</v>
      </c>
      <c r="S16" s="1287" t="s">
        <v>272</v>
      </c>
      <c r="T16" s="1288"/>
      <c r="U16" s="1305"/>
      <c r="V16" s="1291"/>
      <c r="W16" s="122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0">
        <f ca="1">OFFSET(S17,0,-1)+1</f>
        <v>7</v>
      </c>
      <c r="T17" s="1310"/>
      <c r="U17" s="617">
        <f ca="1">OFFSET(U17,0,-2)+1</f>
        <v>8</v>
      </c>
      <c r="V17" s="618">
        <f ca="1">OFFSET(V17,0,-1)</f>
        <v>8</v>
      </c>
      <c r="W17" s="617">
        <f ca="1">OFFSET(W17,0,-1)+1</f>
        <v>9</v>
      </c>
    </row>
    <row r="18" spans="1:28" ht="22.5">
      <c r="A18" s="1311">
        <v>1</v>
      </c>
      <c r="B18" s="795"/>
      <c r="C18" s="795"/>
      <c r="D18" s="795"/>
      <c r="E18" s="796"/>
      <c r="F18" s="797"/>
      <c r="G18" s="797"/>
      <c r="H18" s="797"/>
      <c r="I18" s="798"/>
      <c r="J18" s="793"/>
      <c r="K18" s="800"/>
      <c r="L18" s="562">
        <f>mergeValue(A18)</f>
        <v>1</v>
      </c>
      <c r="M18" s="610" t="s">
        <v>19</v>
      </c>
      <c r="N18" s="615"/>
      <c r="O18" s="1312"/>
      <c r="P18" s="1312"/>
      <c r="Q18" s="1312"/>
      <c r="R18" s="1312"/>
      <c r="S18" s="1312"/>
      <c r="T18" s="1312"/>
      <c r="U18" s="1312"/>
      <c r="V18" s="1312"/>
      <c r="W18" s="599" t="s">
        <v>719</v>
      </c>
      <c r="Y18" s="558"/>
      <c r="Z18" s="558" t="str">
        <f t="shared" ref="Z18:Z31" si="0">IF(M18="","",M18 )</f>
        <v>Наименование тарифа</v>
      </c>
      <c r="AA18" s="558"/>
      <c r="AB18" s="558"/>
    </row>
    <row r="19" spans="1:28" ht="22.5">
      <c r="A19" s="1311"/>
      <c r="B19" s="1311">
        <v>1</v>
      </c>
      <c r="C19" s="795"/>
      <c r="D19" s="795"/>
      <c r="E19" s="797"/>
      <c r="F19" s="797"/>
      <c r="G19" s="797"/>
      <c r="H19" s="797"/>
      <c r="I19" s="792"/>
      <c r="J19" s="791"/>
      <c r="K19" s="794"/>
      <c r="L19" s="562" t="str">
        <f>mergeValue(A19) &amp;"."&amp; mergeValue(B19)</f>
        <v>1.1</v>
      </c>
      <c r="M19" s="516" t="s">
        <v>15</v>
      </c>
      <c r="N19" s="615"/>
      <c r="O19" s="1312"/>
      <c r="P19" s="1312"/>
      <c r="Q19" s="1312"/>
      <c r="R19" s="1312"/>
      <c r="S19" s="1312"/>
      <c r="T19" s="1312"/>
      <c r="U19" s="1312"/>
      <c r="V19" s="1312"/>
      <c r="W19" s="599" t="s">
        <v>460</v>
      </c>
      <c r="Y19" s="558"/>
      <c r="Z19" s="558" t="str">
        <f t="shared" si="0"/>
        <v>Территория действия тарифа</v>
      </c>
      <c r="AA19" s="558"/>
      <c r="AB19" s="558"/>
    </row>
    <row r="20" spans="1:28" ht="22.5">
      <c r="A20" s="1311"/>
      <c r="B20" s="1311"/>
      <c r="C20" s="1311">
        <v>1</v>
      </c>
      <c r="D20" s="795"/>
      <c r="E20" s="797"/>
      <c r="F20" s="797"/>
      <c r="G20" s="797"/>
      <c r="H20" s="797"/>
      <c r="I20" s="799"/>
      <c r="J20" s="791"/>
      <c r="K20" s="794"/>
      <c r="L20" s="562" t="str">
        <f>mergeValue(A20) &amp;"."&amp; mergeValue(B20)&amp;"."&amp; mergeValue(C20)</f>
        <v>1.1.1</v>
      </c>
      <c r="M20" s="517" t="s">
        <v>7</v>
      </c>
      <c r="N20" s="615"/>
      <c r="O20" s="1312"/>
      <c r="P20" s="1312"/>
      <c r="Q20" s="1312"/>
      <c r="R20" s="1312"/>
      <c r="S20" s="1312"/>
      <c r="T20" s="1312"/>
      <c r="U20" s="1312"/>
      <c r="V20" s="1312"/>
      <c r="W20" s="599" t="s">
        <v>601</v>
      </c>
      <c r="Y20" s="558"/>
      <c r="Z20" s="558" t="str">
        <f t="shared" si="0"/>
        <v xml:space="preserve">Наименование системы теплоснабжения </v>
      </c>
      <c r="AA20" s="558"/>
      <c r="AB20" s="558"/>
    </row>
    <row r="21" spans="1:28" ht="22.5">
      <c r="A21" s="1311"/>
      <c r="B21" s="1311"/>
      <c r="C21" s="1311"/>
      <c r="D21" s="1311">
        <v>1</v>
      </c>
      <c r="E21" s="797"/>
      <c r="F21" s="797"/>
      <c r="G21" s="797"/>
      <c r="H21" s="797"/>
      <c r="I21" s="799"/>
      <c r="J21" s="791"/>
      <c r="K21" s="794"/>
      <c r="L21" s="562" t="str">
        <f>mergeValue(A21) &amp;"."&amp; mergeValue(B21)&amp;"."&amp; mergeValue(C21)&amp;"."&amp; mergeValue(D21)</f>
        <v>1.1.1.1</v>
      </c>
      <c r="M21" s="518" t="s">
        <v>21</v>
      </c>
      <c r="N21" s="615"/>
      <c r="O21" s="1312"/>
      <c r="P21" s="1312"/>
      <c r="Q21" s="1312"/>
      <c r="R21" s="1312"/>
      <c r="S21" s="1312"/>
      <c r="T21" s="1312"/>
      <c r="U21" s="1312"/>
      <c r="V21" s="1312"/>
      <c r="W21" s="599" t="s">
        <v>602</v>
      </c>
      <c r="Y21" s="558"/>
      <c r="Z21" s="558" t="str">
        <f t="shared" si="0"/>
        <v xml:space="preserve">Источник тепловой энергии  </v>
      </c>
      <c r="AA21" s="558"/>
      <c r="AB21" s="558"/>
    </row>
    <row r="22" spans="1:28" ht="78.75">
      <c r="A22" s="1311"/>
      <c r="B22" s="1311"/>
      <c r="C22" s="1311"/>
      <c r="D22" s="1311"/>
      <c r="E22" s="1311">
        <v>1</v>
      </c>
      <c r="F22" s="797"/>
      <c r="G22" s="797"/>
      <c r="H22" s="795">
        <v>1</v>
      </c>
      <c r="I22" s="1311">
        <v>1</v>
      </c>
      <c r="J22" s="797"/>
      <c r="K22" s="802"/>
      <c r="L22" s="562" t="str">
        <f>mergeValue(A22) &amp;"."&amp; mergeValue(B22)&amp;"."&amp; mergeValue(C22)&amp;"."&amp; mergeValue(D22)&amp;"."&amp; mergeValue(E22)</f>
        <v>1.1.1.1.1</v>
      </c>
      <c r="M22" s="524" t="s">
        <v>8</v>
      </c>
      <c r="N22" s="615"/>
      <c r="O22" s="1313"/>
      <c r="P22" s="1313"/>
      <c r="Q22" s="1313"/>
      <c r="R22" s="1313"/>
      <c r="S22" s="1313"/>
      <c r="T22" s="1313"/>
      <c r="U22" s="1313"/>
      <c r="V22" s="1313"/>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311"/>
      <c r="B23" s="1311"/>
      <c r="C23" s="1311"/>
      <c r="D23" s="1311"/>
      <c r="E23" s="1311"/>
      <c r="F23" s="1311">
        <v>1</v>
      </c>
      <c r="G23" s="795"/>
      <c r="H23" s="795"/>
      <c r="I23" s="1311"/>
      <c r="J23" s="1311">
        <v>1</v>
      </c>
      <c r="K23" s="803"/>
      <c r="L23" s="562" t="str">
        <f>mergeValue(A23) &amp;"."&amp; mergeValue(B23)&amp;"."&amp; mergeValue(C23)&amp;"."&amp; mergeValue(D23)&amp;"."&amp; mergeValue(E23)&amp;"."&amp; mergeValue(F23)</f>
        <v>1.1.1.1.1.1</v>
      </c>
      <c r="M23" s="525" t="s">
        <v>9</v>
      </c>
      <c r="N23" s="615"/>
      <c r="O23" s="1314"/>
      <c r="P23" s="1315"/>
      <c r="Q23" s="1315"/>
      <c r="R23" s="1315"/>
      <c r="S23" s="1315"/>
      <c r="T23" s="1315"/>
      <c r="U23" s="1315"/>
      <c r="V23" s="1316"/>
      <c r="W23" s="599" t="s">
        <v>721</v>
      </c>
      <c r="Y23" s="558"/>
      <c r="Z23" s="558" t="str">
        <f t="shared" si="0"/>
        <v>Группа потребителей</v>
      </c>
      <c r="AA23" s="558"/>
      <c r="AB23" s="558"/>
    </row>
    <row r="24" spans="1:28" ht="122.1" customHeight="1">
      <c r="A24" s="1311"/>
      <c r="B24" s="1311"/>
      <c r="C24" s="1311"/>
      <c r="D24" s="1311"/>
      <c r="E24" s="1311"/>
      <c r="F24" s="1311"/>
      <c r="G24" s="795">
        <v>1</v>
      </c>
      <c r="H24" s="795"/>
      <c r="I24" s="1311"/>
      <c r="J24" s="1311"/>
      <c r="K24" s="803">
        <v>1</v>
      </c>
      <c r="L24" s="562" t="str">
        <f>mergeValue(A24) &amp;"."&amp; mergeValue(B24)&amp;"."&amp; mergeValue(C24)&amp;"."&amp; mergeValue(D24)&amp;"."&amp; mergeValue(E24)&amp;"."&amp; mergeValue(F24)&amp;"."&amp; mergeValue(G24)</f>
        <v>1.1.1.1.1.1.1</v>
      </c>
      <c r="M24" s="1088"/>
      <c r="N24" s="615"/>
      <c r="O24" s="532"/>
      <c r="P24" s="532"/>
      <c r="Q24" s="1040"/>
      <c r="R24" s="1317"/>
      <c r="S24" s="1307" t="s">
        <v>83</v>
      </c>
      <c r="T24" s="1306"/>
      <c r="U24" s="1307" t="s">
        <v>84</v>
      </c>
      <c r="V24" s="532"/>
      <c r="W24" s="1281" t="s">
        <v>722</v>
      </c>
      <c r="X24" s="554" t="str">
        <f>strCheckDate(O25:V25)</f>
        <v/>
      </c>
      <c r="Y24" s="558"/>
      <c r="Z24" s="558" t="str">
        <f t="shared" si="0"/>
        <v/>
      </c>
      <c r="AA24" s="558"/>
      <c r="AB24" s="558"/>
    </row>
    <row r="25" spans="1:28" ht="11.25" hidden="1">
      <c r="A25" s="1311"/>
      <c r="B25" s="1311"/>
      <c r="C25" s="1311"/>
      <c r="D25" s="1311"/>
      <c r="E25" s="1311"/>
      <c r="F25" s="1311"/>
      <c r="G25" s="795"/>
      <c r="H25" s="795"/>
      <c r="I25" s="1311"/>
      <c r="J25" s="1311"/>
      <c r="K25" s="803"/>
      <c r="L25" s="569"/>
      <c r="M25" s="615"/>
      <c r="N25" s="615"/>
      <c r="O25" s="532"/>
      <c r="P25" s="532"/>
      <c r="Q25" s="553" t="str">
        <f>R24 &amp; "-" &amp; T24</f>
        <v>-</v>
      </c>
      <c r="R25" s="1306"/>
      <c r="S25" s="1307"/>
      <c r="T25" s="1306"/>
      <c r="U25" s="1307"/>
      <c r="V25" s="532"/>
      <c r="W25" s="1282"/>
      <c r="Y25" s="558"/>
      <c r="Z25" s="558" t="str">
        <f t="shared" si="0"/>
        <v/>
      </c>
      <c r="AA25" s="558"/>
      <c r="AB25" s="558"/>
    </row>
    <row r="26" spans="1:28" ht="15" customHeight="1">
      <c r="A26" s="1311"/>
      <c r="B26" s="1311"/>
      <c r="C26" s="1311"/>
      <c r="D26" s="1311"/>
      <c r="E26" s="1311"/>
      <c r="F26" s="1311"/>
      <c r="G26" s="797"/>
      <c r="H26" s="795"/>
      <c r="I26" s="1311"/>
      <c r="J26" s="1311"/>
      <c r="K26" s="802"/>
      <c r="L26" s="508"/>
      <c r="M26" s="527" t="s">
        <v>24</v>
      </c>
      <c r="N26" s="534"/>
      <c r="O26" s="534"/>
      <c r="P26" s="534"/>
      <c r="Q26" s="534"/>
      <c r="R26" s="534"/>
      <c r="S26" s="534"/>
      <c r="T26" s="534"/>
      <c r="U26" s="534"/>
      <c r="V26" s="530"/>
      <c r="W26" s="1283"/>
      <c r="Y26" s="558"/>
      <c r="Z26" s="558" t="str">
        <f t="shared" si="0"/>
        <v>Добавить вид теплоносителя (параметры теплоносителя)</v>
      </c>
      <c r="AA26" s="558"/>
      <c r="AB26" s="558"/>
    </row>
    <row r="27" spans="1:28" ht="15" customHeight="1">
      <c r="A27" s="1311"/>
      <c r="B27" s="1311"/>
      <c r="C27" s="1311"/>
      <c r="D27" s="1311"/>
      <c r="E27" s="1311"/>
      <c r="F27" s="797"/>
      <c r="G27" s="797"/>
      <c r="H27" s="795"/>
      <c r="I27" s="1311"/>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1"/>
      <c r="B28" s="1311"/>
      <c r="C28" s="1311"/>
      <c r="D28" s="1311"/>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1"/>
      <c r="B29" s="1311"/>
      <c r="C29" s="1311"/>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1"/>
      <c r="B30" s="1311"/>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1"/>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4" t="s">
        <v>723</v>
      </c>
      <c r="N34" s="1274"/>
      <c r="O34" s="1274"/>
      <c r="P34" s="1274"/>
      <c r="Q34" s="1274"/>
      <c r="R34" s="1274"/>
      <c r="S34" s="1274"/>
      <c r="T34" s="1274"/>
      <c r="U34" s="1274"/>
      <c r="V34" s="1274"/>
      <c r="W34" s="1274"/>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5" t="s">
        <v>471</v>
      </c>
      <c r="G2" s="1276"/>
      <c r="H2" s="1277"/>
      <c r="I2" s="407"/>
    </row>
    <row r="3" spans="1:20" ht="3" customHeight="1"/>
    <row r="4" spans="1:20" s="182" customFormat="1" ht="11.25">
      <c r="A4" s="206"/>
      <c r="B4" s="206"/>
      <c r="C4" s="206"/>
      <c r="D4" s="206"/>
      <c r="F4" s="1227" t="s">
        <v>445</v>
      </c>
      <c r="G4" s="1227"/>
      <c r="H4" s="1227"/>
      <c r="I4" s="1278"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8"/>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9"/>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478</v>
      </c>
      <c r="H13" s="297"/>
      <c r="I13" s="1280" t="s">
        <v>570</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401</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572</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y fmtid="{D5CDD505-2E9C-101B-9397-08002B2CF9AE}" pid="20" name="_NewReviewCycle">
    <vt:lpwstr/>
  </property>
</Properties>
</file>