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0.15.192.19\d$\FileShares\COMMON\CHN_Tariffs\Раскрытие информации\Инвестиционная программа\2020\"/>
    </mc:Choice>
  </mc:AlternateContent>
  <bookViews>
    <workbookView xWindow="0" yWindow="60" windowWidth="16215" windowHeight="17265" tabRatio="886" activeTab="3"/>
  </bookViews>
  <sheets>
    <sheet name="Инструкция" sheetId="518" r:id="rId1"/>
    <sheet name="Лог обновления" sheetId="429" state="veryHidden" r:id="rId2"/>
    <sheet name="Титульный" sheetId="521" r:id="rId3"/>
    <sheet name="ИП" sheetId="522" r:id="rId4"/>
    <sheet name="Комментарии" sheetId="534" r:id="rId5"/>
    <sheet name="Проверка" sheetId="432" r:id="rId6"/>
    <sheet name="TEHSHEET" sheetId="205" state="veryHidden" r:id="rId7"/>
    <sheet name="AllSheetsInThisWorkbook" sheetId="389" state="veryHidden" r:id="rId8"/>
    <sheet name="et_union" sheetId="527" state="veryHidden" r:id="rId9"/>
    <sheet name="mod_00" sheetId="553" state="veryHidden" r:id="rId10"/>
    <sheet name="mod_01" sheetId="545" state="veryHidden" r:id="rId11"/>
    <sheet name="mod_com" sheetId="535" state="veryHidden" r:id="rId12"/>
    <sheet name="modProv" sheetId="547" state="veryHidden" r:id="rId13"/>
    <sheet name="modFill" sheetId="554" state="veryHidden" r:id="rId14"/>
    <sheet name="modHTTP" sheetId="556" state="veryHidden" r:id="rId15"/>
    <sheet name="modReestr" sheetId="555" state="veryHidden" r:id="rId16"/>
    <sheet name="modInstruction" sheetId="509" state="veryHidden" r:id="rId17"/>
    <sheet name="modUpdTemplMain" sheetId="510" state="veryHidden" r:id="rId18"/>
    <sheet name="modfrmCheckUpdates" sheetId="511" state="veryHidden" r:id="rId19"/>
    <sheet name="modfrmDateChoose" sheetId="514" state="veryHidden" r:id="rId20"/>
    <sheet name="modfrmRegion" sheetId="520" state="veryHidden" r:id="rId21"/>
    <sheet name="modfrmReestr" sheetId="548" state="veryHidden" r:id="rId22"/>
    <sheet name="REESTR_MO" sheetId="499" state="veryHidden" r:id="rId23"/>
    <sheet name="REESTR_ORG" sheetId="390" state="veryHidden" r:id="rId24"/>
    <sheet name="REESTR_IP" sheetId="538" state="veryHidden" r:id="rId25"/>
    <sheet name="modClassifierValidate" sheetId="400" state="veryHidden" r:id="rId26"/>
    <sheet name="modCheckCyan" sheetId="541" state="veryHidden" r:id="rId27"/>
    <sheet name="modHyp" sheetId="542" state="veryHidden" r:id="rId28"/>
  </sheet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_xlnm._FilterDatabase" localSheetId="5" hidden="1">Проверка!$B$4:$D$4</definedName>
    <definedName name="add_01_1">ИП!$E$121</definedName>
    <definedName name="add_01_2">ИП!$E$576</definedName>
    <definedName name="add_01_3">ИП!$E$583</definedName>
    <definedName name="add_01_ifin_col">ИП!$AJ$1</definedName>
    <definedName name="add_01_obj_col">ИП!$S$1</definedName>
    <definedName name="add_com">Комментарии!$E$9</definedName>
    <definedName name="all_year_list">TEHSHEET!$C$2:$C$52</definedName>
    <definedName name="anscount" hidden="1">1</definedName>
    <definedName name="CheckBC_ws_01">ИП!$D$10:$AJ$583</definedName>
    <definedName name="chkGetUpdatesValue">Инструкция!$AA$102</definedName>
    <definedName name="chkNoUpdatesValue">Инструкция!$AA$104</definedName>
    <definedName name="code">Инструкция!$B$2</definedName>
    <definedName name="concession">Титульный!$F$25</definedName>
    <definedName name="date_end">Титульный!$F$30</definedName>
    <definedName name="date_start">Титульный!$F$29</definedName>
    <definedName name="decision_date">Титульный!$F$38</definedName>
    <definedName name="decision_name">Титульный!$F$35</definedName>
    <definedName name="decision_nmbr">Титульный!$F$37</definedName>
    <definedName name="decision_type">Титульный!$F$36</definedName>
    <definedName name="et_com">et_union!$16:$16</definedName>
    <definedName name="et_ListComm">et_union!$2:$2</definedName>
    <definedName name="et_ws_01_ifin">et_union!$14:$14</definedName>
    <definedName name="et_ws_01_m">et_union!$4:$8</definedName>
    <definedName name="et_ws_01_obj">et_union!$10:$12</definedName>
    <definedName name="fil_name">Титульный!$F$18</definedName>
    <definedName name="FirstLine">Инструкция!$A$6</definedName>
    <definedName name="flag_ip">Титульный!$H$12</definedName>
    <definedName name="fp_url_ip1">ИП!$BD$50:$BD$121</definedName>
    <definedName name="fp_url_ip2">ИП!$BD$127:$BD$576</definedName>
    <definedName name="fp_url_ip3">ИП!$BD$582:$BD$583</definedName>
    <definedName name="god">Титульный!$F$9</definedName>
    <definedName name="inn">Титульный!$F$16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Инструкция!$70:$82</definedName>
    <definedName name="Instr_7">Инструкция!$83:$99</definedName>
    <definedName name="Instr_8">Инструкция!$100:$114</definedName>
    <definedName name="instr_hyp1">Инструкция!$K$58</definedName>
    <definedName name="instr_hyp5">Инструкция!$K$84</definedName>
    <definedName name="ip_id">Титульный!$J$12</definedName>
    <definedName name="ip_name">Титульный!$F$12</definedName>
    <definedName name="ip_url">Титульный!$F$39</definedName>
    <definedName name="IstFin_Range">ИП!$E$10:$F$26</definedName>
    <definedName name="kpp">Титульный!$F$17</definedName>
    <definedName name="kvartal">Титульный!$F$10</definedName>
    <definedName name="logical">TEHSHEET!$E$2:$E$3</definedName>
    <definedName name="MONTH">TEHSHEET!$D$2:$D$13</definedName>
    <definedName name="month_list">TEHSHEET!$D$2:$D$13</definedName>
    <definedName name="nds">Титульный!$F$23</definedName>
    <definedName name="nvv">Титульный!$F$26</definedName>
    <definedName name="org">Титульный!$F$15</definedName>
    <definedName name="Org_Address">Титульный!$F$42:$F$43</definedName>
    <definedName name="org_form">Титульный!$F$20</definedName>
    <definedName name="Org_otv_lico">Титульный!$F$45:$F$48</definedName>
    <definedName name="orgOtvDol">Титульный!$F$46</definedName>
    <definedName name="orgOtvFIO">Титульный!$F$45</definedName>
    <definedName name="orgOtvMail">Титульный!$F$48</definedName>
    <definedName name="orgOtvTel">Титульный!$F$47</definedName>
    <definedName name="orgPAddress">Титульный!$F$43</definedName>
    <definedName name="orgUAddress">Титульный!$F$42</definedName>
    <definedName name="pDel_Comm">Комментарии!$C$8:$C$9</definedName>
    <definedName name="period">Титульный!$F$32</definedName>
    <definedName name="plan_version">Титульный!$H$7</definedName>
    <definedName name="quality">Титульный!$F$24</definedName>
    <definedName name="REESTR_IP_RANGE">REESTR_IP!$A$2:$AF$14</definedName>
    <definedName name="REGION">TEHSHEET!$A$2:$A$87</definedName>
    <definedName name="region_name">Титульный!$F$7</definedName>
    <definedName name="rst_org_id_ip">Титульный!$I$12</definedName>
    <definedName name="rst_org_id_org">Титульный!$I$15</definedName>
    <definedName name="SAPBEXrevision" hidden="1">1</definedName>
    <definedName name="SAPBEXsysID" hidden="1">"BW2"</definedName>
    <definedName name="SAPBEXwbID" hidden="1">"479GSPMTNK9HM4ZSIVE5K2SH6"</definedName>
    <definedName name="spr_type">TEHSHEET!$G$2:$G$4</definedName>
    <definedName name="UpdStatus">Инструкция!$AA$1</definedName>
    <definedName name="vdet">Титульный!$F$21</definedName>
    <definedName name="version">Инструкция!$B$3</definedName>
    <definedName name="ws_01_at_length_cncsn">ИП!$AM:$AR</definedName>
    <definedName name="ws_01_at_length_event">ИП!$H:$P</definedName>
    <definedName name="ws_01_at_length_object">ИП!$U:$AG</definedName>
    <definedName name="ws_01_col_0_p">ИП!$AT$1</definedName>
    <definedName name="ws_01_col_1_p">ИП!$AW$1</definedName>
    <definedName name="ws_01_col_add_event">ИП!$E$1</definedName>
    <definedName name="ws_01_col_all_p">ИП!$AS$1</definedName>
    <definedName name="ws_01_col_cncsn">ИП!$AL$1</definedName>
    <definedName name="ws_01_col_cncsn_ok">ИП!$AK$1</definedName>
    <definedName name="ws_01_col_del_event">ИП!$C$1</definedName>
    <definedName name="ws_01_col_del_ifin">ИП!$AH$1</definedName>
    <definedName name="ws_01_col_del_obj">ИП!$Q$1</definedName>
    <definedName name="ws_01_col_deviation">ИП!$AX$1</definedName>
    <definedName name="ws_01_col_fq2_1">ИП!$AU$50:$AU$121</definedName>
    <definedName name="ws_01_col_fq2_2">ИП!$AU$127:$AU$576</definedName>
    <definedName name="ws_01_col_fq2_3">ИП!$AU$582:$AU$583</definedName>
    <definedName name="ws_01_col_fq4_1">ИП!$AV$50:$AV$121</definedName>
    <definedName name="ws_01_col_fq4_2">ИП!$AV$127:$AV$576</definedName>
    <definedName name="ws_01_col_fq4_3">ИП!$AV$582:$AV$583</definedName>
    <definedName name="ws_01_col_obj_1">ИП!$AY$1</definedName>
    <definedName name="ws_01_col_obj_lgl_id">ИП!$AZ$1</definedName>
    <definedName name="ws_01_col_obj_name">ИП!$T$1</definedName>
    <definedName name="ws_01_col_oktmo">ИП!$H$1</definedName>
    <definedName name="ws_01_col_url_plan">ИП!$BD$1</definedName>
    <definedName name="ws_01_fill">ИП!$E$1</definedName>
    <definedName name="ws_01_group_column">ИП!$E$49:$E$583</definedName>
    <definedName name="ws_01_planyear_column">ИП!$L$49:$L$583</definedName>
    <definedName name="ws_01_row_all_cncsn">ИП!$27:$44</definedName>
    <definedName name="ws_01_row_all_ip">ИП!$9:$26</definedName>
    <definedName name="ws_01_row_end">ИП!$A$583</definedName>
    <definedName name="ws_01_row_start">ИП!$A$45</definedName>
    <definedName name="year_list">TEHSHEET!$B$2:$B$18</definedName>
  </definedNames>
  <calcPr calcId="162913"/>
</workbook>
</file>

<file path=xl/calcChain.xml><?xml version="1.0" encoding="utf-8"?>
<calcChain xmlns="http://schemas.openxmlformats.org/spreadsheetml/2006/main">
  <c r="BX575" i="522" l="1"/>
  <c r="BI575" i="522"/>
  <c r="AX575" i="522"/>
  <c r="AW575" i="522"/>
  <c r="BX574" i="522"/>
  <c r="BI574" i="522"/>
  <c r="AX574" i="522"/>
  <c r="AW574" i="522"/>
  <c r="BX571" i="522"/>
  <c r="BI571" i="522"/>
  <c r="AX571" i="522"/>
  <c r="AW571" i="522"/>
  <c r="BX570" i="522"/>
  <c r="BI570" i="522"/>
  <c r="AX570" i="522"/>
  <c r="AW570" i="522"/>
  <c r="BX567" i="522"/>
  <c r="BI567" i="522"/>
  <c r="AX567" i="522"/>
  <c r="AW567" i="522"/>
  <c r="BX566" i="522"/>
  <c r="BI566" i="522"/>
  <c r="AX566" i="522"/>
  <c r="AW566" i="522"/>
  <c r="BX563" i="522"/>
  <c r="BI563" i="522"/>
  <c r="AX563" i="522"/>
  <c r="AW563" i="522"/>
  <c r="BX562" i="522"/>
  <c r="BI562" i="522"/>
  <c r="AX562" i="522"/>
  <c r="AW562" i="522"/>
  <c r="BX559" i="522"/>
  <c r="BI559" i="522"/>
  <c r="AX559" i="522"/>
  <c r="AW559" i="522"/>
  <c r="BX558" i="522"/>
  <c r="BI558" i="522"/>
  <c r="AX558" i="522"/>
  <c r="AW558" i="522"/>
  <c r="BX555" i="522"/>
  <c r="BI555" i="522"/>
  <c r="AX555" i="522"/>
  <c r="AW555" i="522"/>
  <c r="BX554" i="522"/>
  <c r="BI554" i="522"/>
  <c r="AX554" i="522"/>
  <c r="AW554" i="522"/>
  <c r="BX551" i="522"/>
  <c r="BI551" i="522"/>
  <c r="AX551" i="522"/>
  <c r="AW551" i="522"/>
  <c r="BX550" i="522"/>
  <c r="BI550" i="522"/>
  <c r="AX550" i="522"/>
  <c r="AW550" i="522"/>
  <c r="BX547" i="522"/>
  <c r="BI547" i="522"/>
  <c r="AX547" i="522"/>
  <c r="AW547" i="522"/>
  <c r="BX546" i="522"/>
  <c r="BI546" i="522"/>
  <c r="AX546" i="522"/>
  <c r="AW546" i="522"/>
  <c r="BX543" i="522"/>
  <c r="BI543" i="522"/>
  <c r="AX543" i="522"/>
  <c r="AW543" i="522"/>
  <c r="BX542" i="522"/>
  <c r="BI542" i="522"/>
  <c r="AX542" i="522"/>
  <c r="AW542" i="522"/>
  <c r="BX539" i="522"/>
  <c r="BI539" i="522"/>
  <c r="AX539" i="522"/>
  <c r="AW539" i="522"/>
  <c r="BX538" i="522"/>
  <c r="BI538" i="522"/>
  <c r="AX538" i="522"/>
  <c r="AW538" i="522"/>
  <c r="BX537" i="522"/>
  <c r="BI537" i="522"/>
  <c r="AX537" i="522"/>
  <c r="AW537" i="522"/>
  <c r="BX536" i="522"/>
  <c r="BI536" i="522"/>
  <c r="AX536" i="522"/>
  <c r="AW536" i="522"/>
  <c r="BX533" i="522"/>
  <c r="BI533" i="522"/>
  <c r="AX533" i="522"/>
  <c r="AW533" i="522"/>
  <c r="BX532" i="522"/>
  <c r="BI532" i="522"/>
  <c r="AX532" i="522"/>
  <c r="AW532" i="522"/>
  <c r="BX531" i="522"/>
  <c r="BI531" i="522"/>
  <c r="AX531" i="522"/>
  <c r="AW531" i="522"/>
  <c r="BX530" i="522"/>
  <c r="BI530" i="522"/>
  <c r="AX530" i="522"/>
  <c r="AW530" i="522"/>
  <c r="BX527" i="522"/>
  <c r="BI527" i="522"/>
  <c r="AX527" i="522"/>
  <c r="AW527" i="522"/>
  <c r="BX526" i="522"/>
  <c r="BI526" i="522"/>
  <c r="AX526" i="522"/>
  <c r="AW526" i="522"/>
  <c r="BX523" i="522"/>
  <c r="BI523" i="522"/>
  <c r="AX523" i="522"/>
  <c r="AW523" i="522"/>
  <c r="BX522" i="522"/>
  <c r="BI522" i="522"/>
  <c r="AX522" i="522"/>
  <c r="AW522" i="522"/>
  <c r="BX519" i="522"/>
  <c r="BI519" i="522"/>
  <c r="AX519" i="522"/>
  <c r="AW519" i="522"/>
  <c r="BX518" i="522"/>
  <c r="BI518" i="522"/>
  <c r="AX518" i="522"/>
  <c r="AW518" i="522"/>
  <c r="BX515" i="522"/>
  <c r="BI515" i="522"/>
  <c r="AX515" i="522"/>
  <c r="AW515" i="522"/>
  <c r="BX514" i="522"/>
  <c r="BI514" i="522"/>
  <c r="AX514" i="522"/>
  <c r="AW514" i="522"/>
  <c r="BX511" i="522"/>
  <c r="BI511" i="522"/>
  <c r="AX511" i="522"/>
  <c r="AW511" i="522"/>
  <c r="BX510" i="522"/>
  <c r="BI510" i="522"/>
  <c r="AX510" i="522"/>
  <c r="AW510" i="522"/>
  <c r="BX507" i="522"/>
  <c r="BI507" i="522"/>
  <c r="AX507" i="522"/>
  <c r="AW507" i="522"/>
  <c r="BX506" i="522"/>
  <c r="BI506" i="522"/>
  <c r="AX506" i="522"/>
  <c r="AW506" i="522"/>
  <c r="BX503" i="522"/>
  <c r="BI503" i="522"/>
  <c r="AX503" i="522"/>
  <c r="AW503" i="522"/>
  <c r="BX502" i="522"/>
  <c r="BI502" i="522"/>
  <c r="AX502" i="522"/>
  <c r="AW502" i="522"/>
  <c r="BX499" i="522"/>
  <c r="BI499" i="522"/>
  <c r="AX499" i="522"/>
  <c r="AW499" i="522"/>
  <c r="BX498" i="522"/>
  <c r="BI498" i="522"/>
  <c r="AX498" i="522"/>
  <c r="AW498" i="522"/>
  <c r="BX495" i="522"/>
  <c r="BI495" i="522"/>
  <c r="AX495" i="522"/>
  <c r="AW495" i="522"/>
  <c r="BX494" i="522"/>
  <c r="BI494" i="522"/>
  <c r="AX494" i="522"/>
  <c r="AW494" i="522"/>
  <c r="BX491" i="522"/>
  <c r="BI491" i="522"/>
  <c r="AX491" i="522"/>
  <c r="AW491" i="522"/>
  <c r="BX490" i="522"/>
  <c r="BI490" i="522"/>
  <c r="AX490" i="522"/>
  <c r="AW490" i="522"/>
  <c r="BX487" i="522"/>
  <c r="BI487" i="522"/>
  <c r="AX487" i="522"/>
  <c r="AW487" i="522"/>
  <c r="BX486" i="522"/>
  <c r="BI486" i="522"/>
  <c r="AX486" i="522"/>
  <c r="AW486" i="522"/>
  <c r="BX483" i="522"/>
  <c r="BI483" i="522"/>
  <c r="AX483" i="522"/>
  <c r="AW483" i="522"/>
  <c r="BX482" i="522"/>
  <c r="BI482" i="522"/>
  <c r="AX482" i="522"/>
  <c r="AW482" i="522"/>
  <c r="BX479" i="522"/>
  <c r="BI479" i="522"/>
  <c r="AX479" i="522"/>
  <c r="AW479" i="522"/>
  <c r="BX478" i="522"/>
  <c r="BI478" i="522"/>
  <c r="AX478" i="522"/>
  <c r="AW478" i="522"/>
  <c r="BX475" i="522"/>
  <c r="BI475" i="522"/>
  <c r="AX475" i="522"/>
  <c r="AW475" i="522"/>
  <c r="BX474" i="522"/>
  <c r="BI474" i="522"/>
  <c r="AX474" i="522"/>
  <c r="AW474" i="522"/>
  <c r="BX471" i="522"/>
  <c r="BI471" i="522"/>
  <c r="AX471" i="522"/>
  <c r="AW471" i="522"/>
  <c r="BX470" i="522"/>
  <c r="BI470" i="522"/>
  <c r="AX470" i="522"/>
  <c r="AW470" i="522"/>
  <c r="BX467" i="522"/>
  <c r="BI467" i="522"/>
  <c r="AX467" i="522"/>
  <c r="AW467" i="522"/>
  <c r="BX466" i="522"/>
  <c r="BI466" i="522"/>
  <c r="AX466" i="522"/>
  <c r="AW466" i="522"/>
  <c r="BX463" i="522"/>
  <c r="BI463" i="522"/>
  <c r="AX463" i="522"/>
  <c r="AW463" i="522"/>
  <c r="BX462" i="522"/>
  <c r="BI462" i="522"/>
  <c r="AX462" i="522"/>
  <c r="AW462" i="522"/>
  <c r="BX459" i="522"/>
  <c r="BI459" i="522"/>
  <c r="AX459" i="522"/>
  <c r="AW459" i="522"/>
  <c r="BX458" i="522"/>
  <c r="BI458" i="522"/>
  <c r="AX458" i="522"/>
  <c r="AW458" i="522"/>
  <c r="BX455" i="522"/>
  <c r="BI455" i="522"/>
  <c r="AX455" i="522"/>
  <c r="AW455" i="522"/>
  <c r="BX454" i="522"/>
  <c r="BI454" i="522"/>
  <c r="AX454" i="522"/>
  <c r="AW454" i="522"/>
  <c r="BX451" i="522"/>
  <c r="BI451" i="522"/>
  <c r="AX451" i="522"/>
  <c r="AW451" i="522"/>
  <c r="BX450" i="522"/>
  <c r="BI450" i="522"/>
  <c r="AX450" i="522"/>
  <c r="AW450" i="522"/>
  <c r="BX447" i="522"/>
  <c r="BI447" i="522"/>
  <c r="AX447" i="522"/>
  <c r="AW447" i="522"/>
  <c r="BX446" i="522"/>
  <c r="BI446" i="522"/>
  <c r="AX446" i="522"/>
  <c r="AW446" i="522"/>
  <c r="BX443" i="522"/>
  <c r="BI443" i="522"/>
  <c r="AX443" i="522"/>
  <c r="AW443" i="522"/>
  <c r="BX442" i="522"/>
  <c r="BI442" i="522"/>
  <c r="AX442" i="522"/>
  <c r="AW442" i="522"/>
  <c r="BX439" i="522"/>
  <c r="BI439" i="522"/>
  <c r="AX439" i="522"/>
  <c r="AW439" i="522"/>
  <c r="BX438" i="522"/>
  <c r="BI438" i="522"/>
  <c r="AX438" i="522"/>
  <c r="AW438" i="522"/>
  <c r="BX435" i="522"/>
  <c r="BI435" i="522"/>
  <c r="AX435" i="522"/>
  <c r="AW435" i="522"/>
  <c r="BX434" i="522"/>
  <c r="BI434" i="522"/>
  <c r="AX434" i="522"/>
  <c r="AW434" i="522"/>
  <c r="BX431" i="522"/>
  <c r="BI431" i="522"/>
  <c r="AX431" i="522"/>
  <c r="AW431" i="522"/>
  <c r="BX430" i="522"/>
  <c r="BI430" i="522"/>
  <c r="AX430" i="522"/>
  <c r="AW430" i="522"/>
  <c r="BX427" i="522"/>
  <c r="BI427" i="522"/>
  <c r="AX427" i="522"/>
  <c r="AW427" i="522"/>
  <c r="BX426" i="522"/>
  <c r="BI426" i="522"/>
  <c r="AX426" i="522"/>
  <c r="AW426" i="522"/>
  <c r="BX423" i="522"/>
  <c r="BI423" i="522"/>
  <c r="AX423" i="522"/>
  <c r="AW423" i="522"/>
  <c r="BX422" i="522"/>
  <c r="BI422" i="522"/>
  <c r="AX422" i="522"/>
  <c r="AW422" i="522"/>
  <c r="BX419" i="522"/>
  <c r="BI419" i="522"/>
  <c r="AX419" i="522"/>
  <c r="AW419" i="522"/>
  <c r="BX418" i="522"/>
  <c r="BI418" i="522"/>
  <c r="AX418" i="522"/>
  <c r="AW418" i="522"/>
  <c r="BX415" i="522"/>
  <c r="BI415" i="522"/>
  <c r="AX415" i="522"/>
  <c r="AW415" i="522"/>
  <c r="BX414" i="522"/>
  <c r="BI414" i="522"/>
  <c r="AX414" i="522"/>
  <c r="AW414" i="522"/>
  <c r="BX411" i="522"/>
  <c r="BI411" i="522"/>
  <c r="AX411" i="522"/>
  <c r="AW411" i="522"/>
  <c r="BX410" i="522"/>
  <c r="BI410" i="522"/>
  <c r="AX410" i="522"/>
  <c r="AW410" i="522"/>
  <c r="BX407" i="522"/>
  <c r="BI407" i="522"/>
  <c r="AX407" i="522"/>
  <c r="AW407" i="522"/>
  <c r="BX406" i="522"/>
  <c r="BI406" i="522"/>
  <c r="AX406" i="522"/>
  <c r="AW406" i="522"/>
  <c r="BX403" i="522"/>
  <c r="BI403" i="522"/>
  <c r="AX403" i="522"/>
  <c r="AW403" i="522"/>
  <c r="BX402" i="522"/>
  <c r="BI402" i="522"/>
  <c r="AX402" i="522"/>
  <c r="AW402" i="522"/>
  <c r="BX399" i="522"/>
  <c r="BI399" i="522"/>
  <c r="AX399" i="522"/>
  <c r="AW399" i="522"/>
  <c r="BX398" i="522"/>
  <c r="BI398" i="522"/>
  <c r="AX398" i="522"/>
  <c r="AW398" i="522"/>
  <c r="BX395" i="522"/>
  <c r="BI395" i="522"/>
  <c r="AX395" i="522"/>
  <c r="AW395" i="522"/>
  <c r="BX394" i="522"/>
  <c r="BI394" i="522"/>
  <c r="AX394" i="522"/>
  <c r="AW394" i="522"/>
  <c r="BX391" i="522"/>
  <c r="BI391" i="522"/>
  <c r="AX391" i="522"/>
  <c r="AW391" i="522"/>
  <c r="BX390" i="522"/>
  <c r="BI390" i="522"/>
  <c r="AX390" i="522"/>
  <c r="AW390" i="522"/>
  <c r="BX387" i="522"/>
  <c r="BI387" i="522"/>
  <c r="AX387" i="522"/>
  <c r="AW387" i="522"/>
  <c r="BX386" i="522"/>
  <c r="BI386" i="522"/>
  <c r="AX386" i="522"/>
  <c r="AW386" i="522"/>
  <c r="BX383" i="522"/>
  <c r="BI383" i="522"/>
  <c r="AX383" i="522"/>
  <c r="AW383" i="522"/>
  <c r="BX382" i="522"/>
  <c r="BI382" i="522"/>
  <c r="AX382" i="522"/>
  <c r="AW382" i="522"/>
  <c r="BX379" i="522"/>
  <c r="BI379" i="522"/>
  <c r="AX379" i="522"/>
  <c r="AW379" i="522"/>
  <c r="BX378" i="522"/>
  <c r="BI378" i="522"/>
  <c r="AX378" i="522"/>
  <c r="AW378" i="522"/>
  <c r="BX375" i="522"/>
  <c r="BI375" i="522"/>
  <c r="AX375" i="522"/>
  <c r="AW375" i="522"/>
  <c r="BX374" i="522"/>
  <c r="BI374" i="522"/>
  <c r="AX374" i="522"/>
  <c r="AW374" i="522"/>
  <c r="BX371" i="522"/>
  <c r="BI371" i="522"/>
  <c r="AX371" i="522"/>
  <c r="AW371" i="522"/>
  <c r="BX370" i="522"/>
  <c r="BI370" i="522"/>
  <c r="AX370" i="522"/>
  <c r="AW370" i="522"/>
  <c r="BX367" i="522"/>
  <c r="BI367" i="522"/>
  <c r="AX367" i="522"/>
  <c r="AW367" i="522"/>
  <c r="BX366" i="522"/>
  <c r="BI366" i="522"/>
  <c r="AX366" i="522"/>
  <c r="AW366" i="522"/>
  <c r="BX363" i="522"/>
  <c r="BI363" i="522"/>
  <c r="AX363" i="522"/>
  <c r="AW363" i="522"/>
  <c r="BX362" i="522"/>
  <c r="BI362" i="522"/>
  <c r="AX362" i="522"/>
  <c r="AW362" i="522"/>
  <c r="BX359" i="522"/>
  <c r="BI359" i="522"/>
  <c r="AX359" i="522"/>
  <c r="AW359" i="522"/>
  <c r="BX358" i="522"/>
  <c r="BI358" i="522"/>
  <c r="AX358" i="522"/>
  <c r="AW358" i="522"/>
  <c r="BX355" i="522"/>
  <c r="BI355" i="522"/>
  <c r="AX355" i="522"/>
  <c r="AW355" i="522"/>
  <c r="BX354" i="522"/>
  <c r="BI354" i="522"/>
  <c r="AX354" i="522"/>
  <c r="AW354" i="522"/>
  <c r="BX351" i="522"/>
  <c r="BI351" i="522"/>
  <c r="AX351" i="522"/>
  <c r="AW351" i="522"/>
  <c r="BX350" i="522"/>
  <c r="BI350" i="522"/>
  <c r="AX350" i="522"/>
  <c r="AW350" i="522"/>
  <c r="BX347" i="522"/>
  <c r="BI347" i="522"/>
  <c r="AX347" i="522"/>
  <c r="AW347" i="522"/>
  <c r="BX346" i="522"/>
  <c r="BI346" i="522"/>
  <c r="AX346" i="522"/>
  <c r="AW346" i="522"/>
  <c r="BX343" i="522"/>
  <c r="BI343" i="522"/>
  <c r="AX343" i="522"/>
  <c r="AW343" i="522"/>
  <c r="BX342" i="522"/>
  <c r="BI342" i="522"/>
  <c r="AX342" i="522"/>
  <c r="AW342" i="522"/>
  <c r="BX339" i="522"/>
  <c r="BI339" i="522"/>
  <c r="AX339" i="522"/>
  <c r="AW339" i="522"/>
  <c r="BX338" i="522"/>
  <c r="BI338" i="522"/>
  <c r="AX338" i="522"/>
  <c r="AW338" i="522"/>
  <c r="BX335" i="522"/>
  <c r="BI335" i="522"/>
  <c r="AX335" i="522"/>
  <c r="AW335" i="522"/>
  <c r="BX334" i="522"/>
  <c r="BI334" i="522"/>
  <c r="AX334" i="522"/>
  <c r="AW334" i="522"/>
  <c r="BX331" i="522"/>
  <c r="BI331" i="522"/>
  <c r="AX331" i="522"/>
  <c r="AW331" i="522"/>
  <c r="BX330" i="522"/>
  <c r="BI330" i="522"/>
  <c r="AX330" i="522"/>
  <c r="AW330" i="522"/>
  <c r="BX327" i="522"/>
  <c r="BI327" i="522"/>
  <c r="AX327" i="522"/>
  <c r="AW327" i="522"/>
  <c r="BX326" i="522"/>
  <c r="BI326" i="522"/>
  <c r="AX326" i="522"/>
  <c r="AW326" i="522"/>
  <c r="BX323" i="522"/>
  <c r="BI323" i="522"/>
  <c r="AX323" i="522"/>
  <c r="AW323" i="522"/>
  <c r="BX322" i="522"/>
  <c r="BI322" i="522"/>
  <c r="AX322" i="522"/>
  <c r="AW322" i="522"/>
  <c r="BX319" i="522"/>
  <c r="BI319" i="522"/>
  <c r="AX319" i="522"/>
  <c r="AW319" i="522"/>
  <c r="BX318" i="522"/>
  <c r="BI318" i="522"/>
  <c r="AX318" i="522"/>
  <c r="AW318" i="522"/>
  <c r="BX315" i="522"/>
  <c r="BI315" i="522"/>
  <c r="AX315" i="522"/>
  <c r="AW315" i="522"/>
  <c r="BX314" i="522"/>
  <c r="BI314" i="522"/>
  <c r="AX314" i="522"/>
  <c r="AW314" i="522"/>
  <c r="BX311" i="522"/>
  <c r="BI311" i="522"/>
  <c r="AX311" i="522"/>
  <c r="AW311" i="522"/>
  <c r="BX310" i="522"/>
  <c r="BI310" i="522"/>
  <c r="AX310" i="522"/>
  <c r="AW310" i="522"/>
  <c r="BX307" i="522"/>
  <c r="BI307" i="522"/>
  <c r="AX307" i="522"/>
  <c r="AW307" i="522"/>
  <c r="BX306" i="522"/>
  <c r="BI306" i="522"/>
  <c r="AX306" i="522"/>
  <c r="AW306" i="522"/>
  <c r="BX303" i="522"/>
  <c r="BI303" i="522"/>
  <c r="AX303" i="522"/>
  <c r="AW303" i="522"/>
  <c r="BX302" i="522"/>
  <c r="BI302" i="522"/>
  <c r="AX302" i="522"/>
  <c r="AW302" i="522"/>
  <c r="BX299" i="522"/>
  <c r="BI299" i="522"/>
  <c r="AX299" i="522"/>
  <c r="AW299" i="522"/>
  <c r="BX298" i="522"/>
  <c r="BI298" i="522"/>
  <c r="AX298" i="522"/>
  <c r="AW298" i="522"/>
  <c r="BX295" i="522"/>
  <c r="BI295" i="522"/>
  <c r="AX295" i="522"/>
  <c r="AW295" i="522"/>
  <c r="BX294" i="522"/>
  <c r="BI294" i="522"/>
  <c r="AX294" i="522"/>
  <c r="AW294" i="522"/>
  <c r="BX291" i="522"/>
  <c r="BI291" i="522"/>
  <c r="AX291" i="522"/>
  <c r="AW291" i="522"/>
  <c r="BX290" i="522"/>
  <c r="BI290" i="522"/>
  <c r="AX290" i="522"/>
  <c r="AW290" i="522"/>
  <c r="BX287" i="522"/>
  <c r="BI287" i="522"/>
  <c r="AX287" i="522"/>
  <c r="AW287" i="522"/>
  <c r="BX286" i="522"/>
  <c r="BI286" i="522"/>
  <c r="AX286" i="522"/>
  <c r="AW286" i="522"/>
  <c r="BX283" i="522"/>
  <c r="BI283" i="522"/>
  <c r="AX283" i="522"/>
  <c r="AW283" i="522"/>
  <c r="BX282" i="522"/>
  <c r="BI282" i="522"/>
  <c r="AX282" i="522"/>
  <c r="AW282" i="522"/>
  <c r="BX279" i="522"/>
  <c r="BI279" i="522"/>
  <c r="AX279" i="522"/>
  <c r="AW279" i="522"/>
  <c r="BX278" i="522"/>
  <c r="BI278" i="522"/>
  <c r="AX278" i="522"/>
  <c r="AW278" i="522"/>
  <c r="BX275" i="522"/>
  <c r="BI275" i="522"/>
  <c r="AX275" i="522"/>
  <c r="AW275" i="522"/>
  <c r="BX274" i="522"/>
  <c r="BI274" i="522"/>
  <c r="AX274" i="522"/>
  <c r="AW274" i="522"/>
  <c r="BX271" i="522"/>
  <c r="BI271" i="522"/>
  <c r="AX271" i="522"/>
  <c r="AW271" i="522"/>
  <c r="BX270" i="522"/>
  <c r="BI270" i="522"/>
  <c r="AX270" i="522"/>
  <c r="AW270" i="522"/>
  <c r="BX267" i="522"/>
  <c r="BI267" i="522"/>
  <c r="AX267" i="522"/>
  <c r="AW267" i="522"/>
  <c r="BX266" i="522"/>
  <c r="BI266" i="522"/>
  <c r="AX266" i="522"/>
  <c r="AW266" i="522"/>
  <c r="BX263" i="522"/>
  <c r="BI263" i="522"/>
  <c r="AX263" i="522"/>
  <c r="AW263" i="522"/>
  <c r="BX262" i="522"/>
  <c r="BI262" i="522"/>
  <c r="AX262" i="522"/>
  <c r="AW262" i="522"/>
  <c r="BX259" i="522"/>
  <c r="BI259" i="522"/>
  <c r="AX259" i="522"/>
  <c r="AW259" i="522"/>
  <c r="BX258" i="522"/>
  <c r="BI258" i="522"/>
  <c r="AX258" i="522"/>
  <c r="AW258" i="522"/>
  <c r="BX255" i="522"/>
  <c r="BI255" i="522"/>
  <c r="AX255" i="522"/>
  <c r="AW255" i="522"/>
  <c r="BX254" i="522"/>
  <c r="BI254" i="522"/>
  <c r="AX254" i="522"/>
  <c r="AW254" i="522"/>
  <c r="BX251" i="522"/>
  <c r="BI251" i="522"/>
  <c r="AX251" i="522"/>
  <c r="AW251" i="522"/>
  <c r="BX250" i="522"/>
  <c r="BI250" i="522"/>
  <c r="AX250" i="522"/>
  <c r="AW250" i="522"/>
  <c r="BX247" i="522"/>
  <c r="BI247" i="522"/>
  <c r="AX247" i="522"/>
  <c r="AW247" i="522"/>
  <c r="BX246" i="522"/>
  <c r="BI246" i="522"/>
  <c r="AX246" i="522"/>
  <c r="AW246" i="522"/>
  <c r="BX243" i="522"/>
  <c r="BI243" i="522"/>
  <c r="AX243" i="522"/>
  <c r="AW243" i="522"/>
  <c r="BX242" i="522"/>
  <c r="BI242" i="522"/>
  <c r="AX242" i="522"/>
  <c r="AW242" i="522"/>
  <c r="BX239" i="522"/>
  <c r="BI239" i="522"/>
  <c r="AX239" i="522"/>
  <c r="AW239" i="522"/>
  <c r="BX238" i="522"/>
  <c r="BI238" i="522"/>
  <c r="AX238" i="522"/>
  <c r="AW238" i="522"/>
  <c r="BX235" i="522"/>
  <c r="BI235" i="522"/>
  <c r="AX235" i="522"/>
  <c r="AW235" i="522"/>
  <c r="BX234" i="522"/>
  <c r="BI234" i="522"/>
  <c r="AX234" i="522"/>
  <c r="AW234" i="522"/>
  <c r="BX231" i="522"/>
  <c r="BI231" i="522"/>
  <c r="AX231" i="522"/>
  <c r="AW231" i="522"/>
  <c r="BX230" i="522"/>
  <c r="BI230" i="522"/>
  <c r="AX230" i="522"/>
  <c r="AW230" i="522"/>
  <c r="BX227" i="522"/>
  <c r="BI227" i="522"/>
  <c r="AX227" i="522"/>
  <c r="AW227" i="522"/>
  <c r="BX226" i="522"/>
  <c r="BI226" i="522"/>
  <c r="AX226" i="522"/>
  <c r="AW226" i="522"/>
  <c r="BX223" i="522"/>
  <c r="BI223" i="522"/>
  <c r="AX223" i="522"/>
  <c r="AW223" i="522"/>
  <c r="BX222" i="522"/>
  <c r="BI222" i="522"/>
  <c r="AX222" i="522"/>
  <c r="AW222" i="522"/>
  <c r="BX219" i="522"/>
  <c r="BI219" i="522"/>
  <c r="AX219" i="522"/>
  <c r="AW219" i="522"/>
  <c r="BX218" i="522"/>
  <c r="BI218" i="522"/>
  <c r="AX218" i="522"/>
  <c r="AW218" i="522"/>
  <c r="BX215" i="522"/>
  <c r="BI215" i="522"/>
  <c r="AX215" i="522"/>
  <c r="AW215" i="522"/>
  <c r="BX214" i="522"/>
  <c r="BI214" i="522"/>
  <c r="AX214" i="522"/>
  <c r="AW214" i="522"/>
  <c r="BX211" i="522"/>
  <c r="BI211" i="522"/>
  <c r="AX211" i="522"/>
  <c r="AW211" i="522"/>
  <c r="BX210" i="522"/>
  <c r="BI210" i="522"/>
  <c r="AX210" i="522"/>
  <c r="AW210" i="522"/>
  <c r="BX207" i="522"/>
  <c r="BI207" i="522"/>
  <c r="AX207" i="522"/>
  <c r="AW207" i="522"/>
  <c r="BX206" i="522"/>
  <c r="BI206" i="522"/>
  <c r="AX206" i="522"/>
  <c r="AW206" i="522"/>
  <c r="BX203" i="522"/>
  <c r="BI203" i="522"/>
  <c r="AX203" i="522"/>
  <c r="AW203" i="522"/>
  <c r="BX202" i="522"/>
  <c r="BI202" i="522"/>
  <c r="AX202" i="522"/>
  <c r="AW202" i="522"/>
  <c r="BX199" i="522"/>
  <c r="BI199" i="522"/>
  <c r="AX199" i="522"/>
  <c r="AW199" i="522"/>
  <c r="BX198" i="522"/>
  <c r="BI198" i="522"/>
  <c r="AX198" i="522"/>
  <c r="AW198" i="522"/>
  <c r="BX195" i="522"/>
  <c r="BI195" i="522"/>
  <c r="AX195" i="522"/>
  <c r="AW195" i="522"/>
  <c r="BX194" i="522"/>
  <c r="BI194" i="522"/>
  <c r="AX194" i="522"/>
  <c r="AW194" i="522"/>
  <c r="BX191" i="522"/>
  <c r="BI191" i="522"/>
  <c r="AX191" i="522"/>
  <c r="AW191" i="522"/>
  <c r="BX190" i="522"/>
  <c r="BI190" i="522"/>
  <c r="AX190" i="522"/>
  <c r="AW190" i="522"/>
  <c r="BX187" i="522"/>
  <c r="BI187" i="522"/>
  <c r="AX187" i="522"/>
  <c r="AW187" i="522"/>
  <c r="BX186" i="522"/>
  <c r="BI186" i="522"/>
  <c r="AX186" i="522"/>
  <c r="AW186" i="522"/>
  <c r="BX183" i="522"/>
  <c r="BI183" i="522"/>
  <c r="AX183" i="522"/>
  <c r="AW183" i="522"/>
  <c r="BX182" i="522"/>
  <c r="BI182" i="522"/>
  <c r="AX182" i="522"/>
  <c r="AW182" i="522"/>
  <c r="BX179" i="522"/>
  <c r="BI179" i="522"/>
  <c r="AX179" i="522"/>
  <c r="AW179" i="522"/>
  <c r="BX178" i="522"/>
  <c r="BI178" i="522"/>
  <c r="AX178" i="522"/>
  <c r="AW178" i="522"/>
  <c r="BX175" i="522"/>
  <c r="BI175" i="522"/>
  <c r="AX175" i="522"/>
  <c r="AW175" i="522"/>
  <c r="BX174" i="522"/>
  <c r="BI174" i="522"/>
  <c r="AX174" i="522"/>
  <c r="AW174" i="522"/>
  <c r="BX171" i="522"/>
  <c r="BI171" i="522"/>
  <c r="AX171" i="522"/>
  <c r="AW171" i="522"/>
  <c r="BX170" i="522"/>
  <c r="BI170" i="522"/>
  <c r="AX170" i="522"/>
  <c r="AW170" i="522"/>
  <c r="BX167" i="522"/>
  <c r="BI167" i="522"/>
  <c r="AX167" i="522"/>
  <c r="AW167" i="522"/>
  <c r="BX166" i="522"/>
  <c r="BI166" i="522"/>
  <c r="AX166" i="522"/>
  <c r="AW166" i="522"/>
  <c r="BX163" i="522"/>
  <c r="BI163" i="522"/>
  <c r="AX163" i="522"/>
  <c r="AW163" i="522"/>
  <c r="BX162" i="522"/>
  <c r="BI162" i="522"/>
  <c r="AX162" i="522"/>
  <c r="AW162" i="522"/>
  <c r="BX159" i="522"/>
  <c r="BI159" i="522"/>
  <c r="AX159" i="522"/>
  <c r="AW159" i="522"/>
  <c r="BX158" i="522"/>
  <c r="BI158" i="522"/>
  <c r="AX158" i="522"/>
  <c r="AW158" i="522"/>
  <c r="BX155" i="522"/>
  <c r="BI155" i="522"/>
  <c r="AX155" i="522"/>
  <c r="AW155" i="522"/>
  <c r="BX154" i="522"/>
  <c r="BI154" i="522"/>
  <c r="AX154" i="522"/>
  <c r="AW154" i="522"/>
  <c r="BX151" i="522"/>
  <c r="BI151" i="522"/>
  <c r="AX151" i="522"/>
  <c r="AW151" i="522"/>
  <c r="BX150" i="522"/>
  <c r="BI150" i="522"/>
  <c r="AX150" i="522"/>
  <c r="AW150" i="522"/>
  <c r="BX147" i="522"/>
  <c r="BI147" i="522"/>
  <c r="AX147" i="522"/>
  <c r="AW147" i="522"/>
  <c r="BX146" i="522"/>
  <c r="BI146" i="522"/>
  <c r="AX146" i="522"/>
  <c r="AW146" i="522"/>
  <c r="BX143" i="522"/>
  <c r="BI143" i="522"/>
  <c r="AX143" i="522"/>
  <c r="AW143" i="522"/>
  <c r="BX142" i="522"/>
  <c r="BI142" i="522"/>
  <c r="AX142" i="522"/>
  <c r="AW142" i="522"/>
  <c r="BX139" i="522"/>
  <c r="BI139" i="522"/>
  <c r="AX139" i="522"/>
  <c r="AW139" i="522"/>
  <c r="BX138" i="522"/>
  <c r="BI138" i="522"/>
  <c r="AX138" i="522"/>
  <c r="AW138" i="522"/>
  <c r="BX135" i="522"/>
  <c r="BI135" i="522"/>
  <c r="AX135" i="522"/>
  <c r="AW135" i="522"/>
  <c r="BX134" i="522"/>
  <c r="BI134" i="522"/>
  <c r="AX134" i="522"/>
  <c r="AW134" i="522"/>
  <c r="BX131" i="522"/>
  <c r="BI131" i="522"/>
  <c r="AX131" i="522"/>
  <c r="AW131" i="522"/>
  <c r="BX130" i="522"/>
  <c r="BI130" i="522"/>
  <c r="AX130" i="522"/>
  <c r="AW130" i="522"/>
  <c r="BX120" i="522"/>
  <c r="BI120" i="522"/>
  <c r="AX120" i="522"/>
  <c r="AW120" i="522"/>
  <c r="BX119" i="522"/>
  <c r="BI119" i="522"/>
  <c r="AX119" i="522"/>
  <c r="AW119" i="522"/>
  <c r="BX118" i="522"/>
  <c r="BI118" i="522"/>
  <c r="AX118" i="522"/>
  <c r="AW118" i="522"/>
  <c r="BX117" i="522"/>
  <c r="BI117" i="522"/>
  <c r="AX117" i="522"/>
  <c r="AW117" i="522"/>
  <c r="BX114" i="522"/>
  <c r="BI114" i="522"/>
  <c r="AX114" i="522"/>
  <c r="AW114" i="522"/>
  <c r="BX113" i="522"/>
  <c r="BI113" i="522"/>
  <c r="AX113" i="522"/>
  <c r="AW113" i="522"/>
  <c r="BX112" i="522"/>
  <c r="BI112" i="522"/>
  <c r="AX112" i="522"/>
  <c r="AW112" i="522"/>
  <c r="BX111" i="522"/>
  <c r="BI111" i="522"/>
  <c r="AX111" i="522"/>
  <c r="AW111" i="522"/>
  <c r="BX108" i="522"/>
  <c r="BI108" i="522"/>
  <c r="AX108" i="522"/>
  <c r="AW108" i="522"/>
  <c r="BX107" i="522"/>
  <c r="BI107" i="522"/>
  <c r="AX107" i="522"/>
  <c r="AW107" i="522"/>
  <c r="BX104" i="522"/>
  <c r="BI104" i="522"/>
  <c r="AX104" i="522"/>
  <c r="AW104" i="522"/>
  <c r="BX103" i="522"/>
  <c r="BI103" i="522"/>
  <c r="AX103" i="522"/>
  <c r="AW103" i="522"/>
  <c r="BX102" i="522"/>
  <c r="BI102" i="522"/>
  <c r="AX102" i="522"/>
  <c r="AW102" i="522"/>
  <c r="BX101" i="522"/>
  <c r="BI101" i="522"/>
  <c r="AX101" i="522"/>
  <c r="AW101" i="522"/>
  <c r="BX98" i="522"/>
  <c r="BI98" i="522"/>
  <c r="AX98" i="522"/>
  <c r="AW98" i="522"/>
  <c r="BX97" i="522"/>
  <c r="BI97" i="522"/>
  <c r="AX97" i="522"/>
  <c r="AW97" i="522"/>
  <c r="BX94" i="522"/>
  <c r="BI94" i="522"/>
  <c r="AX94" i="522"/>
  <c r="AW94" i="522"/>
  <c r="BX93" i="522"/>
  <c r="BI93" i="522"/>
  <c r="AX93" i="522"/>
  <c r="AW93" i="522"/>
  <c r="BX90" i="522"/>
  <c r="BI90" i="522"/>
  <c r="AX90" i="522"/>
  <c r="AW90" i="522"/>
  <c r="BX89" i="522"/>
  <c r="BI89" i="522"/>
  <c r="AX89" i="522"/>
  <c r="AW89" i="522"/>
  <c r="BX86" i="522"/>
  <c r="BI86" i="522"/>
  <c r="AX86" i="522"/>
  <c r="AW86" i="522"/>
  <c r="BX85" i="522"/>
  <c r="BI85" i="522"/>
  <c r="AX85" i="522"/>
  <c r="AW85" i="522"/>
  <c r="BX82" i="522"/>
  <c r="BI82" i="522"/>
  <c r="AX82" i="522"/>
  <c r="AW82" i="522"/>
  <c r="BX81" i="522"/>
  <c r="BI81" i="522"/>
  <c r="AX81" i="522"/>
  <c r="AW81" i="522"/>
  <c r="BX78" i="522"/>
  <c r="BI78" i="522"/>
  <c r="AX78" i="522"/>
  <c r="AW78" i="522"/>
  <c r="BX77" i="522"/>
  <c r="BI77" i="522"/>
  <c r="AX77" i="522"/>
  <c r="AW77" i="522"/>
  <c r="BX74" i="522"/>
  <c r="BI74" i="522"/>
  <c r="AX74" i="522"/>
  <c r="AW74" i="522"/>
  <c r="BX73" i="522"/>
  <c r="BI73" i="522"/>
  <c r="AX73" i="522"/>
  <c r="AW73" i="522"/>
  <c r="BX70" i="522"/>
  <c r="BI70" i="522"/>
  <c r="AX70" i="522"/>
  <c r="AW70" i="522"/>
  <c r="BX69" i="522"/>
  <c r="BI69" i="522"/>
  <c r="AX69" i="522"/>
  <c r="AW69" i="522"/>
  <c r="BX66" i="522"/>
  <c r="BI66" i="522"/>
  <c r="AX66" i="522"/>
  <c r="AW66" i="522"/>
  <c r="BX65" i="522"/>
  <c r="BI65" i="522"/>
  <c r="AX65" i="522"/>
  <c r="AW65" i="522"/>
  <c r="BX62" i="522"/>
  <c r="BI62" i="522"/>
  <c r="AX62" i="522"/>
  <c r="AW62" i="522"/>
  <c r="BX61" i="522"/>
  <c r="BI61" i="522"/>
  <c r="AX61" i="522"/>
  <c r="AW61" i="522"/>
  <c r="BX58" i="522"/>
  <c r="BI58" i="522"/>
  <c r="AX58" i="522"/>
  <c r="AW58" i="522"/>
  <c r="BX57" i="522"/>
  <c r="BI57" i="522"/>
  <c r="AX57" i="522"/>
  <c r="AW57" i="522"/>
  <c r="BX54" i="522"/>
  <c r="BI54" i="522"/>
  <c r="AX54" i="522"/>
  <c r="AW54" i="522"/>
  <c r="BX53" i="522"/>
  <c r="BI53" i="522"/>
  <c r="AX53" i="522"/>
  <c r="AW53" i="522"/>
  <c r="AX14" i="527" l="1"/>
  <c r="AW14" i="527"/>
  <c r="AX11" i="527"/>
  <c r="AW11" i="527"/>
  <c r="AX6" i="527"/>
  <c r="AW6" i="527"/>
  <c r="B2" i="518"/>
  <c r="B3" i="518"/>
  <c r="BI14" i="527" l="1"/>
  <c r="BX14" i="527" l="1"/>
  <c r="BX11" i="527"/>
  <c r="BX6" i="527"/>
  <c r="BX31" i="522"/>
  <c r="BX32" i="522"/>
  <c r="BX33" i="522"/>
  <c r="BX34" i="522"/>
  <c r="BX35" i="522"/>
  <c r="BX36" i="522"/>
  <c r="BX37" i="522"/>
  <c r="BX38" i="522"/>
  <c r="BX39" i="522"/>
  <c r="BX40" i="522"/>
  <c r="BX41" i="522"/>
  <c r="BX42" i="522"/>
  <c r="BX43" i="522"/>
  <c r="BX44" i="522"/>
  <c r="BX28" i="522"/>
  <c r="BX29" i="522"/>
  <c r="BX30" i="522"/>
  <c r="AV41" i="522" l="1"/>
  <c r="AX41" i="522" s="1"/>
  <c r="AU41" i="522"/>
  <c r="AT41" i="522"/>
  <c r="AW41" i="522"/>
  <c r="AS41" i="522"/>
  <c r="AW44" i="522"/>
  <c r="AV44" i="522"/>
  <c r="AX44" i="522" s="1"/>
  <c r="AT44" i="522"/>
  <c r="AU44" i="522"/>
  <c r="AS44" i="522"/>
  <c r="AW40" i="522"/>
  <c r="AS40" i="522"/>
  <c r="AT40" i="522"/>
  <c r="AV40" i="522"/>
  <c r="AX40" i="522" s="1"/>
  <c r="AU40" i="522"/>
  <c r="AV36" i="522"/>
  <c r="AX36" i="522" s="1"/>
  <c r="AU36" i="522"/>
  <c r="AT36" i="522"/>
  <c r="AW36" i="522"/>
  <c r="AS36" i="522"/>
  <c r="AV32" i="522"/>
  <c r="AX32" i="522" s="1"/>
  <c r="AU32" i="522"/>
  <c r="AW32" i="522"/>
  <c r="AT32" i="522"/>
  <c r="AS32" i="522"/>
  <c r="AW33" i="522"/>
  <c r="AS33" i="522"/>
  <c r="AT33" i="522"/>
  <c r="AV33" i="522"/>
  <c r="AX33" i="522" s="1"/>
  <c r="AU33" i="522"/>
  <c r="AV30" i="522"/>
  <c r="AX30" i="522" s="1"/>
  <c r="AT30" i="522"/>
  <c r="AW30" i="522"/>
  <c r="AU30" i="522"/>
  <c r="AS30" i="522"/>
  <c r="AW43" i="522"/>
  <c r="AU43" i="522"/>
  <c r="AT43" i="522"/>
  <c r="AS43" i="522"/>
  <c r="AV43" i="522"/>
  <c r="AX43" i="522" s="1"/>
  <c r="AU39" i="522"/>
  <c r="AS39" i="522"/>
  <c r="AW39" i="522"/>
  <c r="AV39" i="522"/>
  <c r="AX39" i="522" s="1"/>
  <c r="AT39" i="522"/>
  <c r="AS35" i="522"/>
  <c r="AW35" i="522"/>
  <c r="AV35" i="522"/>
  <c r="AX35" i="522" s="1"/>
  <c r="AU35" i="522"/>
  <c r="AT35" i="522"/>
  <c r="AV31" i="522"/>
  <c r="AX31" i="522" s="1"/>
  <c r="AU31" i="522"/>
  <c r="AT31" i="522"/>
  <c r="AW31" i="522"/>
  <c r="AS31" i="522"/>
  <c r="AW37" i="522"/>
  <c r="AS37" i="522"/>
  <c r="AV37" i="522"/>
  <c r="AX37" i="522" s="1"/>
  <c r="AU37" i="522"/>
  <c r="AT37" i="522"/>
  <c r="AV42" i="522" l="1"/>
  <c r="AX42" i="522" s="1"/>
  <c r="AT38" i="522"/>
  <c r="AU38" i="522"/>
  <c r="AT42" i="522"/>
  <c r="AV34" i="522"/>
  <c r="AX34" i="522" s="1"/>
  <c r="AV38" i="522"/>
  <c r="AX38" i="522" s="1"/>
  <c r="AT29" i="522"/>
  <c r="AU34" i="522"/>
  <c r="AU42" i="522"/>
  <c r="AV29" i="522"/>
  <c r="AX29" i="522" s="1"/>
  <c r="AT34" i="522"/>
  <c r="AU29" i="522"/>
  <c r="BI44" i="522"/>
  <c r="BI43" i="522"/>
  <c r="BI41" i="522"/>
  <c r="BI40" i="522"/>
  <c r="BI39" i="522"/>
  <c r="BI37" i="522"/>
  <c r="BI36" i="522"/>
  <c r="BI35" i="522"/>
  <c r="BI33" i="522"/>
  <c r="BI32" i="522"/>
  <c r="BI31" i="522"/>
  <c r="BI30" i="522"/>
  <c r="AU28" i="522" l="1"/>
  <c r="AV28" i="522"/>
  <c r="AX28" i="522" s="1"/>
  <c r="AT28" i="522"/>
  <c r="AW38" i="522"/>
  <c r="AW42" i="522"/>
  <c r="AW29" i="522"/>
  <c r="AW34" i="522"/>
  <c r="AS29" i="522"/>
  <c r="AS38" i="522"/>
  <c r="AS42" i="522"/>
  <c r="AS34" i="522" l="1"/>
  <c r="AS28" i="522" s="1"/>
  <c r="AW28" i="522"/>
  <c r="BI11" i="527" l="1"/>
  <c r="BI6" i="527"/>
  <c r="AW581" i="522"/>
  <c r="AW126" i="522"/>
  <c r="AW49" i="522" l="1"/>
  <c r="AV581" i="522" l="1"/>
  <c r="AU581" i="522"/>
  <c r="AV126" i="522"/>
  <c r="AU126" i="522"/>
  <c r="AV49" i="522"/>
  <c r="AU49" i="522"/>
  <c r="BI26" i="522" l="1"/>
  <c r="AS26" i="522" s="1"/>
  <c r="BI25" i="522"/>
  <c r="AS25" i="522" s="1"/>
  <c r="BI23" i="522"/>
  <c r="AS23" i="522" s="1"/>
  <c r="BI22" i="522"/>
  <c r="AS22" i="522" s="1"/>
  <c r="BI21" i="522"/>
  <c r="AS21" i="522" s="1"/>
  <c r="BI19" i="522"/>
  <c r="AS19" i="522" s="1"/>
  <c r="BI18" i="522"/>
  <c r="AS18" i="522" s="1"/>
  <c r="BI17" i="522"/>
  <c r="AS17" i="522" s="1"/>
  <c r="BI15" i="522"/>
  <c r="BI14" i="522"/>
  <c r="AS14" i="522" s="1"/>
  <c r="BI13" i="522"/>
  <c r="AS13" i="522" s="1"/>
  <c r="BI12" i="522"/>
  <c r="AS24" i="522" l="1"/>
  <c r="AS16" i="522"/>
  <c r="AV12" i="522"/>
  <c r="AX12" i="522" s="1"/>
  <c r="AS12" i="522"/>
  <c r="AV15" i="522"/>
  <c r="AX15" i="522" s="1"/>
  <c r="AS15" i="522"/>
  <c r="AS20" i="522"/>
  <c r="AU15" i="522"/>
  <c r="AV17" i="522"/>
  <c r="AX17" i="522" s="1"/>
  <c r="AU17" i="522"/>
  <c r="AV22" i="522"/>
  <c r="AX22" i="522" s="1"/>
  <c r="AU22" i="522"/>
  <c r="AV26" i="522"/>
  <c r="AX26" i="522" s="1"/>
  <c r="AU26" i="522"/>
  <c r="AU13" i="522"/>
  <c r="AV13" i="522"/>
  <c r="AX13" i="522" s="1"/>
  <c r="AU18" i="522"/>
  <c r="AV18" i="522"/>
  <c r="AX18" i="522" s="1"/>
  <c r="AU23" i="522"/>
  <c r="AV23" i="522"/>
  <c r="AX23" i="522" s="1"/>
  <c r="AU21" i="522"/>
  <c r="AV21" i="522"/>
  <c r="AX21" i="522" s="1"/>
  <c r="AU12" i="522"/>
  <c r="AV14" i="522"/>
  <c r="AX14" i="522" s="1"/>
  <c r="AU14" i="522"/>
  <c r="AV19" i="522"/>
  <c r="AX19" i="522" s="1"/>
  <c r="AU19" i="522"/>
  <c r="AU25" i="522"/>
  <c r="AV25" i="522"/>
  <c r="AT15" i="522"/>
  <c r="AW15" i="522"/>
  <c r="AT19" i="522"/>
  <c r="AT22" i="522"/>
  <c r="AW26" i="522"/>
  <c r="AW21" i="522"/>
  <c r="AT13" i="522"/>
  <c r="AT26" i="522"/>
  <c r="AT12" i="522"/>
  <c r="AT17" i="522"/>
  <c r="AT23" i="522"/>
  <c r="AW12" i="522"/>
  <c r="AW14" i="522"/>
  <c r="AW17" i="522"/>
  <c r="AW19" i="522"/>
  <c r="AW22" i="522"/>
  <c r="AW25" i="522"/>
  <c r="AW23" i="522"/>
  <c r="AT14" i="522"/>
  <c r="AT18" i="522"/>
  <c r="AT25" i="522"/>
  <c r="AW13" i="522"/>
  <c r="AW18" i="522"/>
  <c r="AT21" i="522"/>
  <c r="AV24" i="522" l="1"/>
  <c r="AX24" i="522" s="1"/>
  <c r="AX25" i="522"/>
  <c r="AS11" i="522"/>
  <c r="AS10" i="522" s="1"/>
  <c r="AV20" i="522"/>
  <c r="AX20" i="522" s="1"/>
  <c r="AU16" i="522"/>
  <c r="AU24" i="522"/>
  <c r="AU20" i="522"/>
  <c r="AV16" i="522"/>
  <c r="AX16" i="522" s="1"/>
  <c r="AV11" i="522"/>
  <c r="AX11" i="522" s="1"/>
  <c r="AU11" i="522"/>
  <c r="AW24" i="522"/>
  <c r="AW20" i="522"/>
  <c r="AW16" i="522"/>
  <c r="AW11" i="522"/>
  <c r="AV10" i="522" l="1"/>
  <c r="AX10" i="522" s="1"/>
  <c r="AU10" i="522"/>
  <c r="AW10" i="522"/>
  <c r="AT581" i="522" l="1"/>
  <c r="AS581" i="522"/>
  <c r="AT126" i="522"/>
  <c r="AS126" i="522"/>
  <c r="D5" i="534"/>
  <c r="D4" i="522"/>
  <c r="D5" i="522"/>
  <c r="E5" i="521"/>
  <c r="B5" i="518" s="1"/>
  <c r="AS49" i="522"/>
  <c r="AT49" i="522"/>
  <c r="F32" i="521"/>
  <c r="AT11" i="522" l="1"/>
  <c r="AT16" i="522"/>
  <c r="AT24" i="522"/>
  <c r="AT20" i="522"/>
  <c r="F4" i="521"/>
  <c r="AT10" i="522" l="1"/>
</calcChain>
</file>

<file path=xl/comments1.xml><?xml version="1.0" encoding="utf-8"?>
<comments xmlns="http://schemas.openxmlformats.org/spreadsheetml/2006/main">
  <authors>
    <author>KAV</author>
    <author>KAA</author>
  </authors>
  <commentList>
    <comment ref="O7" authorId="0" shapeId="0">
      <text>
        <r>
          <rPr>
            <sz val="9"/>
            <color indexed="81"/>
            <rFont val="Tahoma"/>
            <family val="2"/>
            <charset val="204"/>
          </rPr>
          <t>Нарастающим итогом за 
предыдущие периоды</t>
        </r>
      </text>
    </comment>
    <comment ref="AJ12" authorId="1" shapeId="0">
      <text>
        <r>
          <rPr>
            <sz val="9"/>
            <color indexed="81"/>
            <rFont val="Tahoma"/>
            <family val="2"/>
            <charset val="204"/>
          </rPr>
          <t>расходы на капитальные вложения (инвестиции)</t>
        </r>
      </text>
    </comment>
    <comment ref="AJ30" authorId="1" shapeId="0">
      <text>
        <r>
          <rPr>
            <sz val="9"/>
            <color indexed="81"/>
            <rFont val="Tahoma"/>
            <family val="2"/>
            <charset val="204"/>
          </rPr>
          <t>расходы на капитальные вложения (инвестиции)</t>
        </r>
      </text>
    </comment>
    <comment ref="O47" authorId="0" shapeId="0">
      <text>
        <r>
          <rPr>
            <sz val="9"/>
            <color indexed="81"/>
            <rFont val="Tahoma"/>
            <family val="2"/>
            <charset val="204"/>
          </rPr>
          <t>Нарастающим итогом за 
предыдущие периоды</t>
        </r>
      </text>
    </comment>
    <comment ref="O124" authorId="0" shapeId="0">
      <text>
        <r>
          <rPr>
            <sz val="9"/>
            <color indexed="81"/>
            <rFont val="Tahoma"/>
            <family val="2"/>
            <charset val="204"/>
          </rPr>
          <t>Нарастающим итогом за 
предыдущие периоды</t>
        </r>
      </text>
    </comment>
    <comment ref="O579" authorId="0" shapeId="0">
      <text>
        <r>
          <rPr>
            <sz val="9"/>
            <color indexed="81"/>
            <rFont val="Tahoma"/>
            <family val="2"/>
            <charset val="204"/>
          </rPr>
          <t>Нарастающим итогом за 
предыдущие периоды</t>
        </r>
      </text>
    </comment>
  </commentList>
</comments>
</file>

<file path=xl/sharedStrings.xml><?xml version="1.0" encoding="utf-8"?>
<sst xmlns="http://schemas.openxmlformats.org/spreadsheetml/2006/main" count="3283" uniqueCount="733">
  <si>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</si>
  <si>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</si>
  <si>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</si>
  <si>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</si>
  <si>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</si>
  <si>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</si>
  <si>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</si>
  <si>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</si>
  <si>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</si>
  <si>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</si>
  <si>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</si>
  <si>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</si>
  <si>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</si>
  <si>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</si>
  <si>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ИП</t>
  </si>
  <si>
    <t>Ответственный за предоставление информации
 (от регулируемой организации)</t>
  </si>
  <si>
    <t>logical</t>
  </si>
  <si>
    <t>да</t>
  </si>
  <si>
    <t>нет</t>
  </si>
  <si>
    <t>year_list</t>
  </si>
  <si>
    <t>2014</t>
  </si>
  <si>
    <t>2015</t>
  </si>
  <si>
    <t>2016</t>
  </si>
  <si>
    <t>3.3</t>
  </si>
  <si>
    <t>et_union</t>
  </si>
  <si>
    <t>REESTR_MO</t>
  </si>
  <si>
    <t>Фамилия, имя, отчество</t>
  </si>
  <si>
    <t>Контактный телефон</t>
  </si>
  <si>
    <t>Должность</t>
  </si>
  <si>
    <t>e-mail</t>
  </si>
  <si>
    <t>Республика Татарстан</t>
  </si>
  <si>
    <t>Ссылка</t>
  </si>
  <si>
    <t>Причина</t>
  </si>
  <si>
    <t>№ п/п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</si>
  <si>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</si>
  <si>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</si>
  <si>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</si>
  <si>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</si>
  <si>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</si>
  <si>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</si>
  <si>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</si>
  <si>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</si>
  <si>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</si>
  <si>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</si>
  <si>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</si>
  <si>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</si>
  <si>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</si>
  <si>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</si>
  <si>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</si>
  <si>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</si>
  <si>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</si>
  <si>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</si>
  <si>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</si>
  <si>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</si>
  <si>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</si>
  <si>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</si>
  <si>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</si>
  <si>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</si>
  <si>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</si>
  <si>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</si>
  <si>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</si>
  <si>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</si>
  <si>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</si>
  <si>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</si>
  <si>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</si>
  <si>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</si>
  <si>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</si>
  <si>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</si>
  <si>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</si>
  <si>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</si>
  <si>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</si>
  <si>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</si>
  <si>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</si>
  <si>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</si>
  <si>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</si>
  <si>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</si>
  <si>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</si>
  <si>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</si>
  <si>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</si>
  <si>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</si>
  <si>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</si>
  <si>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</si>
  <si>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</si>
  <si>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</si>
  <si>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</si>
  <si>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</si>
  <si>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</si>
  <si>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</si>
  <si>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</si>
  <si>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</si>
  <si>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</si>
  <si>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</si>
  <si>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</si>
  <si>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</si>
  <si>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</si>
  <si>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</si>
  <si>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</si>
  <si>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</si>
  <si>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</si>
  <si>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</si>
  <si>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</si>
  <si>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</si>
  <si>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</si>
  <si>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</si>
  <si>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</si>
  <si>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</si>
  <si>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</si>
  <si>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</si>
  <si>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</si>
  <si>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</si>
  <si>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</si>
  <si>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</si>
  <si>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</si>
  <si>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</si>
  <si>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</si>
  <si>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</si>
  <si>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</si>
  <si>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</si>
  <si>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Дистрибутивы:</t>
  </si>
  <si>
    <t>Субъект РФ</t>
  </si>
  <si>
    <t>Период регулирования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</si>
  <si>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</si>
  <si>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</si>
  <si>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</si>
  <si>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</si>
  <si>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</si>
  <si>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</si>
  <si>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</si>
  <si>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TEHSHEET</t>
  </si>
  <si>
    <t>Титульный</t>
  </si>
  <si>
    <t>AllSheetsInThisWorkbook</t>
  </si>
  <si>
    <t>Проверка</t>
  </si>
  <si>
    <t>REESTR_ORG</t>
  </si>
  <si>
    <t>modProv</t>
  </si>
  <si>
    <t>modfrmReestr</t>
  </si>
  <si>
    <t>г.Байконур</t>
  </si>
  <si>
    <t>г.Санкт-Петербург</t>
  </si>
  <si>
    <t>REGION</t>
  </si>
  <si>
    <t>Всего</t>
  </si>
  <si>
    <t>Дата/Время</t>
  </si>
  <si>
    <t>Сообщение</t>
  </si>
  <si>
    <t>Статус</t>
  </si>
  <si>
    <t>modClassifierValidate</t>
  </si>
  <si>
    <t>Лог обновления</t>
  </si>
  <si>
    <t>modReestr</t>
  </si>
  <si>
    <t>modUpdTemplMain</t>
  </si>
  <si>
    <t>Юридический адрес</t>
  </si>
  <si>
    <t>Почтовый адрес</t>
  </si>
  <si>
    <t>Наименование организации</t>
  </si>
  <si>
    <t>3.1</t>
  </si>
  <si>
    <t>3.2</t>
  </si>
  <si>
    <t/>
  </si>
  <si>
    <t>Организационно-правовая форма</t>
  </si>
  <si>
    <t>Вид деятельности</t>
  </si>
  <si>
    <t>Муниципальный район</t>
  </si>
  <si>
    <t>Муниципальное образование</t>
  </si>
  <si>
    <t>ОКТМО</t>
  </si>
  <si>
    <t>Адрес регулируемой организации</t>
  </si>
  <si>
    <t>Источник финансирования</t>
  </si>
  <si>
    <t>Производство тепловой энергии</t>
  </si>
  <si>
    <t>Наименование строек</t>
  </si>
  <si>
    <t>Передача теплоэнергии по региональным тепловым сетям</t>
  </si>
  <si>
    <t>Прочие объекты и мероприятия, относимые к регулируемому виду деятельности</t>
  </si>
  <si>
    <t>Период реализации ИП</t>
  </si>
  <si>
    <t>modFill</t>
  </si>
  <si>
    <t>Добавить комментарий</t>
  </si>
  <si>
    <t>et_LisComm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</si>
  <si>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</si>
  <si>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</si>
  <si>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</si>
  <si>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</si>
  <si>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</si>
  <si>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</si>
  <si>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</si>
  <si>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</si>
  <si>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</si>
  <si>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</si>
  <si>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</si>
  <si>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month_list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</si>
  <si>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</si>
  <si>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</si>
  <si>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</si>
  <si>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</si>
  <si>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</si>
  <si>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</si>
  <si>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</si>
  <si>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</si>
  <si>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</si>
  <si>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</si>
  <si>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</si>
  <si>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</si>
  <si>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Группа, к которой относятся мероприятия инвестиционной программы</t>
  </si>
  <si>
    <t>Подгруппа, к которой относятся мероприятия инвестиционной программы</t>
  </si>
  <si>
    <t>modInstruction</t>
  </si>
  <si>
    <t>modfrmCheckUpdates</t>
  </si>
  <si>
    <t>Собственные средства</t>
  </si>
  <si>
    <t>1.1</t>
  </si>
  <si>
    <t>1.2</t>
  </si>
  <si>
    <t>Амортизационные отчисления</t>
  </si>
  <si>
    <t>1.3</t>
  </si>
  <si>
    <t>Прочие собственные средства</t>
  </si>
  <si>
    <t>Привлеченные средства</t>
  </si>
  <si>
    <t>2.1</t>
  </si>
  <si>
    <t>Кредиты</t>
  </si>
  <si>
    <t>2.2</t>
  </si>
  <si>
    <t>Займы</t>
  </si>
  <si>
    <t>2.3</t>
  </si>
  <si>
    <t>Прочие привлеченные средства</t>
  </si>
  <si>
    <t>Бюджетное финансирование</t>
  </si>
  <si>
    <t>Федеральный бюджет</t>
  </si>
  <si>
    <t>Бюджет субъекта РФ</t>
  </si>
  <si>
    <t>Бюджет муниципального образования</t>
  </si>
  <si>
    <t>Прочие источники финансирования</t>
  </si>
  <si>
    <t>4.1</t>
  </si>
  <si>
    <t>Лизинг</t>
  </si>
  <si>
    <t>4.2</t>
  </si>
  <si>
    <t>Прочие</t>
  </si>
  <si>
    <t>Прибыль направляемая на инвестиции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</si>
  <si>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</si>
  <si>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</si>
  <si>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</si>
  <si>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</si>
  <si>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</si>
  <si>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</si>
  <si>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</si>
  <si>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</si>
  <si>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</si>
  <si>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</si>
  <si>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</si>
  <si>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all_year_list</t>
  </si>
  <si>
    <t>Период реализации согласно ИП, лет</t>
  </si>
  <si>
    <t>modfrmDateChoose</t>
  </si>
  <si>
    <t>г.Севастополь</t>
  </si>
  <si>
    <t>Республика Крым</t>
  </si>
  <si>
    <t>Ссылка на обосновывающие материалы</t>
  </si>
  <si>
    <t>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</si>
  <si>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Консультации:</t>
  </si>
  <si>
    <t>Обратиться за помощью</t>
  </si>
  <si>
    <t>Перейти</t>
  </si>
  <si>
    <t>Плановый год ввода в эксплуатацию / выполнения мероприятия</t>
  </si>
  <si>
    <t>Стадия выполнения, %</t>
  </si>
  <si>
    <t>1</t>
  </si>
  <si>
    <t>2031</t>
  </si>
  <si>
    <t>2032</t>
  </si>
  <si>
    <t>modfrmRegion</t>
  </si>
  <si>
    <t>mod_00</t>
  </si>
  <si>
    <t>mod_01</t>
  </si>
  <si>
    <t>et_ws_01_obj</t>
  </si>
  <si>
    <t>ИП утверждена с НДС</t>
  </si>
  <si>
    <t>Наименование ИП</t>
  </si>
  <si>
    <t>Объект инфраструктуры ТЭ</t>
  </si>
  <si>
    <t>et_ws_01_m</t>
  </si>
  <si>
    <t>et_ws_01_ifin</t>
  </si>
  <si>
    <t>Комментарий</t>
  </si>
  <si>
    <t>et_com</t>
  </si>
  <si>
    <t>2033</t>
  </si>
  <si>
    <t>mod_com</t>
  </si>
  <si>
    <t>план</t>
  </si>
  <si>
    <t>Данные по источникам финансирования для объекта инфраструктуры или мероприятия в целом</t>
  </si>
  <si>
    <t>Наименование объекта</t>
  </si>
  <si>
    <t>Тип объекта</t>
  </si>
  <si>
    <t>Адрес объекта</t>
  </si>
  <si>
    <t>Населенный пункт</t>
  </si>
  <si>
    <t>улица, проезд, проспект, переулок, и т.п.</t>
  </si>
  <si>
    <t>дом, корпус, строение</t>
  </si>
  <si>
    <t>Территория оказания услуг</t>
  </si>
  <si>
    <t>№ объекта</t>
  </si>
  <si>
    <t>№ источника</t>
  </si>
  <si>
    <t>1.4</t>
  </si>
  <si>
    <t>Дата начала ИП</t>
  </si>
  <si>
    <t>Дата окончания ИП</t>
  </si>
  <si>
    <t>modHTTP</t>
  </si>
  <si>
    <t>REESTR_IP</t>
  </si>
  <si>
    <t>За счет платы за технологическое присоединение</t>
  </si>
  <si>
    <t>Наименование решения</t>
  </si>
  <si>
    <t>Тип решения</t>
  </si>
  <si>
    <t>Номер решения</t>
  </si>
  <si>
    <t>Дата решения</t>
  </si>
  <si>
    <t>Наименование (описание) обособленного подразделения</t>
  </si>
  <si>
    <r>
      <t xml:space="preserve">Всего утверждено на весь период реализации ИП (полная стоимость) </t>
    </r>
    <r>
      <rPr>
        <vertAlign val="superscript"/>
        <sz val="9"/>
        <rFont val="Tahoma"/>
        <family val="2"/>
        <charset val="204"/>
      </rPr>
      <t>1</t>
    </r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</si>
  <si>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В соответствии с утвержденной инвестиционной программой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</si>
  <si>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Нарастающим итогом за год</t>
    </r>
  </si>
  <si>
    <t>Фактическая дата ввода в эксплуатацию / выполнения мероприятия</t>
  </si>
  <si>
    <t>месяц</t>
  </si>
  <si>
    <t>год</t>
  </si>
  <si>
    <t>факт</t>
  </si>
  <si>
    <t>Год</t>
  </si>
  <si>
    <t>Квартал</t>
  </si>
  <si>
    <t>Инструкция по заполнению</t>
  </si>
  <si>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 xml:space="preserve"> В ценах отчетного года</t>
    </r>
  </si>
  <si>
    <r>
      <t xml:space="preserve">Осталось профинансировать по результатам отчетного периода </t>
    </r>
    <r>
      <rPr>
        <vertAlign val="superscript"/>
        <sz val="9"/>
        <rFont val="Tahoma"/>
        <family val="2"/>
        <charset val="204"/>
      </rPr>
      <t>3</t>
    </r>
  </si>
  <si>
    <r>
      <t xml:space="preserve">Отклонения </t>
    </r>
    <r>
      <rPr>
        <vertAlign val="superscript"/>
        <sz val="9"/>
        <rFont val="Tahoma"/>
        <family val="2"/>
        <charset val="204"/>
      </rPr>
      <t>2</t>
    </r>
  </si>
  <si>
    <t xml:space="preserve">тыс.руб. </t>
  </si>
  <si>
    <t>%</t>
  </si>
  <si>
    <t>уточнения стоимости по результатам утвержденной проектно-сметной документации</t>
  </si>
  <si>
    <t>уточнения стоимости по результатам конкурсов, заключенных договоров (закупочных процедур)</t>
  </si>
  <si>
    <r>
      <t xml:space="preserve">Отклонения </t>
    </r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>, из них за счет:</t>
    </r>
  </si>
  <si>
    <t>Прочее (наименование)</t>
  </si>
  <si>
    <t>Прочее, тыс.руб.</t>
  </si>
  <si>
    <t>Причины отклонений</t>
  </si>
  <si>
    <t>Ссылка на обосновывающие материалы
(факт больше плана)</t>
  </si>
  <si>
    <t>modCheckCyan</t>
  </si>
  <si>
    <t>modHyp</t>
  </si>
  <si>
    <t>Отчётные формы:</t>
  </si>
  <si>
    <t>Перейти к разделу</t>
  </si>
  <si>
    <t>Контакты специалистов ЦА ФАС России:</t>
  </si>
  <si>
    <t>ФИО:</t>
  </si>
  <si>
    <t>E-mail: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</si>
  <si>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</si>
  <si>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Показатели качества и надежности</t>
  </si>
  <si>
    <t>Мероприятия по концессионному соглашению</t>
  </si>
  <si>
    <t>Корректировка НВВ в связи с неисполнением ИП</t>
  </si>
  <si>
    <t>В рамках концессионного соглашения</t>
  </si>
  <si>
    <t>Наименование концессионного соглашения</t>
  </si>
  <si>
    <t>Дата начала</t>
  </si>
  <si>
    <t>Дата окончания</t>
  </si>
  <si>
    <t>Наименование решения по КС</t>
  </si>
  <si>
    <t>Тип решения по КС</t>
  </si>
  <si>
    <t>№ решения по КС</t>
  </si>
  <si>
    <t>Дата принятия решения по КС</t>
  </si>
  <si>
    <t>Всего в рамках ИП</t>
  </si>
  <si>
    <t>Всего в рамках КС</t>
  </si>
  <si>
    <t xml:space="preserve"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</t>
  </si>
  <si>
    <t>spr_type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</si>
  <si>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</si>
  <si>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</si>
  <si>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</si>
  <si>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</si>
  <si>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</si>
  <si>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</si>
  <si>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</si>
  <si>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</si>
  <si>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</si>
  <si>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</si>
  <si>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</si>
  <si>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</si>
  <si>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</si>
  <si>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</si>
  <si>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</si>
  <si>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</si>
  <si>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</si>
  <si>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</si>
  <si>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</si>
  <si>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</si>
  <si>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r>
      <t xml:space="preserve">Утверждено на 2020 год </t>
    </r>
    <r>
      <rPr>
        <vertAlign val="superscript"/>
        <sz val="9"/>
        <rFont val="Tahoma"/>
        <family val="2"/>
        <charset val="204"/>
      </rPr>
      <t>1</t>
    </r>
  </si>
  <si>
    <r>
      <t xml:space="preserve">Факт за 1 полугодие 2020 года </t>
    </r>
    <r>
      <rPr>
        <vertAlign val="superscript"/>
        <sz val="9"/>
        <rFont val="Tahoma"/>
        <family val="2"/>
        <charset val="204"/>
      </rPr>
      <t>2,3</t>
    </r>
  </si>
  <si>
    <r>
      <t xml:space="preserve">Факт за год 2020 года </t>
    </r>
    <r>
      <rPr>
        <vertAlign val="superscript"/>
        <sz val="9"/>
        <rFont val="Tahoma"/>
        <family val="2"/>
        <charset val="204"/>
      </rPr>
      <t>2,3</t>
    </r>
  </si>
  <si>
    <t>Лапкин Антон Олегович</t>
  </si>
  <si>
    <t>lapkin@fas.gov.ru</t>
  </si>
  <si>
    <t>Алибегов Рустам Кахриманович</t>
  </si>
  <si>
    <t>alibegov@fas.gov.ru</t>
  </si>
  <si>
    <t>Проверка доступных обновлений...</t>
  </si>
  <si>
    <t>Информация</t>
  </si>
  <si>
    <t>Нет доступных обновлений для отчёта с кодом INV.WARM.Q4.2020!</t>
  </si>
  <si>
    <t>INVP_NAME</t>
  </si>
  <si>
    <t>L_START_DATE</t>
  </si>
  <si>
    <t>L_END_DATE</t>
  </si>
  <si>
    <t>ORG_NAME</t>
  </si>
  <si>
    <t>INN_NAME</t>
  </si>
  <si>
    <t>KPP_NAME</t>
  </si>
  <si>
    <t>L_OPF</t>
  </si>
  <si>
    <t>FIL_NAME</t>
  </si>
  <si>
    <t>VDET_NAME</t>
  </si>
  <si>
    <t>L_DECISION_NAME</t>
  </si>
  <si>
    <t>L_DECISION_TYPE</t>
  </si>
  <si>
    <t>L_DECISION_NMBR</t>
  </si>
  <si>
    <t>L_DECISION_DATE</t>
  </si>
  <si>
    <t>L_DECISION_URL</t>
  </si>
  <si>
    <t>L8_1</t>
  </si>
  <si>
    <t>L15</t>
  </si>
  <si>
    <t>L_CONCESSION</t>
  </si>
  <si>
    <t>L_NVV</t>
  </si>
  <si>
    <t>L2_1_1</t>
  </si>
  <si>
    <t>L2_1_2</t>
  </si>
  <si>
    <t>L2_2_1</t>
  </si>
  <si>
    <t>L2_2_2</t>
  </si>
  <si>
    <t>L2_2_3</t>
  </si>
  <si>
    <t>L2_2_4</t>
  </si>
  <si>
    <t>L_RST_ORG_ID</t>
  </si>
  <si>
    <t>ID</t>
  </si>
  <si>
    <t>L22</t>
  </si>
  <si>
    <t>L23</t>
  </si>
  <si>
    <t>L24</t>
  </si>
  <si>
    <t>L20</t>
  </si>
  <si>
    <t>L21</t>
  </si>
  <si>
    <t>Инвестиционная программа № 66/11 от 30.10.2018 Общество с ограниченной ответственностью "Теплосервис" в сфере теплоснабжения по реконструкции магистральных сетей, на территории городского поселения Город Бакал, Саткинский муниципальный район на 2019-2023 годы</t>
  </si>
  <si>
    <t>01.01.2019</t>
  </si>
  <si>
    <t>31.12.2023</t>
  </si>
  <si>
    <t>Общество с ограниченной ответственностью "Теплосервис"</t>
  </si>
  <si>
    <t>7457006526</t>
  </si>
  <si>
    <t>745701001</t>
  </si>
  <si>
    <t>1 23 00 | Общества с ограниченной ответственностью</t>
  </si>
  <si>
    <t>Не определено</t>
  </si>
  <si>
    <t>Передача :: Сбыт</t>
  </si>
  <si>
    <t>Об утверждении инвестиционной программы ООО «Теплосервис» на 2019 - 2023 годы</t>
  </si>
  <si>
    <t>постановление</t>
  </si>
  <si>
    <t>66/11</t>
  </si>
  <si>
    <t>30.10.2018</t>
  </si>
  <si>
    <t>https://portal.eias.ru/Portal/DownloadPage.aspx?type=12&amp;guid=562ea7c6-10ab-4b6b-a5b4-4be41a37b005</t>
  </si>
  <si>
    <t>по организации</t>
  </si>
  <si>
    <t>ИП не содержит мероприятия, реализуемые в рамках КС</t>
  </si>
  <si>
    <t>456900, Челябинская область, г. Бакал, ул. А, Костылева, д. 3</t>
  </si>
  <si>
    <t>Долгоносов Всеволод Петрович</t>
  </si>
  <si>
    <t>Исполнительный директор</t>
  </si>
  <si>
    <t>31006016</t>
  </si>
  <si>
    <t>dvsevolod@yandex.ru</t>
  </si>
  <si>
    <t>61362527</t>
  </si>
  <si>
    <t>Инвестиционная программа № 80/1/1 от 30.10.2019 МУП "Челябинские коммунальные тепловые сети" в сфере теплоснабжения в отношении котельных и тепловых сетей, на территории городского округа Челябинск на 2020-2022 годы</t>
  </si>
  <si>
    <t>01.01.2020</t>
  </si>
  <si>
    <t>31.12.2022</t>
  </si>
  <si>
    <t>МУП "Челябинские коммунальные тепловые сети"</t>
  </si>
  <si>
    <t>7448005075</t>
  </si>
  <si>
    <t>745301001</t>
  </si>
  <si>
    <t>6 52 43 | Муниципальные унитарные предприятия</t>
  </si>
  <si>
    <t>МУП «ЧКТС» в сфере теплоснабжения на 2020-2022 годы</t>
  </si>
  <si>
    <t>80/1/1</t>
  </si>
  <si>
    <t>31.10.2019</t>
  </si>
  <si>
    <t>https://portal.eias.ru/Portal/DownloadPage.aspx?type=12&amp;guid=ed805b37-492b-4227-8078-dd0c74a53d53</t>
  </si>
  <si>
    <t>ул. Худякова, дом 13, г. Челябинск, Челябинская область, РФ, 454048</t>
  </si>
  <si>
    <t>Заярный А.Ю.</t>
  </si>
  <si>
    <t>Первый заместитель директора</t>
  </si>
  <si>
    <t>26639646</t>
  </si>
  <si>
    <t>chkts@chkts.ru</t>
  </si>
  <si>
    <t>61362524</t>
  </si>
  <si>
    <t>Некомбинированное производство :: Передача :: Сбыт</t>
  </si>
  <si>
    <t>30/10/2019</t>
  </si>
  <si>
    <t>61362529</t>
  </si>
  <si>
    <t>Передача</t>
  </si>
  <si>
    <t>30.10.2019</t>
  </si>
  <si>
    <t>61362549</t>
  </si>
  <si>
    <t>Инвестиционная программа № 80/23 от 29.10.2019 ПАО "Фортум" в сфере теплоснабжения в отношении единого комплекса объектов, на территории городского округа Челябинск на 2020-2023 годы</t>
  </si>
  <si>
    <t>ПАО "Фортум"</t>
  </si>
  <si>
    <t>7203162698</t>
  </si>
  <si>
    <t>997150001</t>
  </si>
  <si>
    <t>1 22 47 | Публичные акционерные общества</t>
  </si>
  <si>
    <t>Комбинированное производство, более 25 МВт</t>
  </si>
  <si>
    <t>в сфере теплоснабжения на 2020-2023 годы</t>
  </si>
  <si>
    <t>80/23</t>
  </si>
  <si>
    <t>29.10.2019</t>
  </si>
  <si>
    <t>https://portal.eias.ru/Portal/DownloadPage.aspx?type=12&amp;guid=5fa14ad9-12be-42b7-8d2e-d69e74cb634f</t>
  </si>
  <si>
    <t>РФ, 123112, г. Москва, Пресненская набережная, д. 10, эт. 15, пом. 20</t>
  </si>
  <si>
    <t>РФ, 454077,Челябинская область, г. Челябинск, Бродокалмакский тракт, 6</t>
  </si>
  <si>
    <t>Петрикевич Д.В.</t>
  </si>
  <si>
    <t>Вице-президент, исполняющий обязанности директора по производству (Генерация). Директор филиалов «Урал» и «Западная Сибирь»</t>
  </si>
  <si>
    <t>26551662</t>
  </si>
  <si>
    <t>fortum@fortum.ru</t>
  </si>
  <si>
    <t>61362533</t>
  </si>
  <si>
    <t>Инвестиционная программа № 80/24 от 29.10.2019 АО "УСТЭК-Челябинск" в сфере теплоснабжения в отношении котельных и тепловых сетей, на территории городского округа Челябинск на 2020-2022 годы</t>
  </si>
  <si>
    <t>АО "УСТЭК-Челябинск"</t>
  </si>
  <si>
    <t>7453320202</t>
  </si>
  <si>
    <t>1 22 67 | Непубличные акционерные общества</t>
  </si>
  <si>
    <t>Об утверждении инвестиционной программы АО «УСТЭК-Челябинск» в сфере теплоснабжения на 2020-2022 годы</t>
  </si>
  <si>
    <t>80/24</t>
  </si>
  <si>
    <t>https://portal.eias.ru/Portal/DownloadPage.aspx?type=12&amp;guid=751b72d1-bee4-4a3f-a787-f62e1560bbc6</t>
  </si>
  <si>
    <t>ул. Энгельса, дом 3, г. Челябинск, Челябинская область, РФ, 454080</t>
  </si>
  <si>
    <t>Крылов В.А.</t>
  </si>
  <si>
    <t>Технический директор</t>
  </si>
  <si>
    <t>31211886</t>
  </si>
  <si>
    <t>info@ustekchel.ru</t>
  </si>
  <si>
    <t>61362531</t>
  </si>
  <si>
    <t>Инвестиционная программа АО «ЭнСер» на 2016 - 2020 гг.</t>
  </si>
  <si>
    <t>01.01.2016</t>
  </si>
  <si>
    <t>31.12.2020</t>
  </si>
  <si>
    <t>АО "ЭнСер"</t>
  </si>
  <si>
    <t>7415036215</t>
  </si>
  <si>
    <t>741501001</t>
  </si>
  <si>
    <t>АО «ЭнСер» на 2016 - 2020 гг.</t>
  </si>
  <si>
    <t>51/18</t>
  </si>
  <si>
    <t>28.10.2015</t>
  </si>
  <si>
    <t>https://portal.eias.ru/Portal/DownloadPage.aspx?type=12&amp;guid=94af99b8-aabd-4b4a-8a2b-527964f561a3</t>
  </si>
  <si>
    <t>по отдельным мероприятиям</t>
  </si>
  <si>
    <t>456300, Челябинская обл., г. Миасс, проспект Автозаводцев, 1</t>
  </si>
  <si>
    <t>Кизевич С.У.</t>
  </si>
  <si>
    <t>26768533</t>
  </si>
  <si>
    <t>-</t>
  </si>
  <si>
    <t>61362541</t>
  </si>
  <si>
    <t>Инвестиционная программа МП трест «Теплофикация» на 2016 - 2027 гг.</t>
  </si>
  <si>
    <t>31.12.2027</t>
  </si>
  <si>
    <t>МП трест "Теплофикация"</t>
  </si>
  <si>
    <t>7414000657</t>
  </si>
  <si>
    <t>744501001</t>
  </si>
  <si>
    <t>Инвестиционная программа МП трест "Теплофикация" в сфере теплоснабжения на 2016-2027.</t>
  </si>
  <si>
    <t>51/22</t>
  </si>
  <si>
    <t>https://portal.eias.ru/Portal/DownloadPage.aspx?type=12&amp;guid=0cb5ea7c-3469-41f2-9d1f-3c9176d316a5</t>
  </si>
  <si>
    <t>455045, Челябинская область, г. Магнитогорск, ул. Б.Ручьева, 5а</t>
  </si>
  <si>
    <t>Гесс Сергей Петрович</t>
  </si>
  <si>
    <t>Начальник планово-экономического отдела</t>
  </si>
  <si>
    <t>26360617</t>
  </si>
  <si>
    <t>magteplo@mail.ru</t>
  </si>
  <si>
    <t>61362547</t>
  </si>
  <si>
    <t>Инвестиционная программа ОАО «Челябоблкоммунэнерго» на 2016-2020 гг</t>
  </si>
  <si>
    <t>АО "Челябоблкоммунэнерго"</t>
  </si>
  <si>
    <t>7447019075</t>
  </si>
  <si>
    <t>744701001</t>
  </si>
  <si>
    <t>О внесении изменения в постановление МТРиЭ Челябинской области от 28.10.2015г. №51/21</t>
  </si>
  <si>
    <t>85/1</t>
  </si>
  <si>
    <t>19.11.2019</t>
  </si>
  <si>
    <t>https://portal.eias.ru/Portal/DownloadPage.aspx?type=12&amp;guid=43dbe2e0-1b75-48f2-be37-7ea11717c365</t>
  </si>
  <si>
    <t>ИП, в том числе содержит мероприятия, реализуемые в рамках КС</t>
  </si>
  <si>
    <t>454084, г. Челябинск, ул. Кожзаводская, 2а</t>
  </si>
  <si>
    <t>Пасынков С.П.</t>
  </si>
  <si>
    <t>Главный инженер АО "Челябоблкоммунэнерго"</t>
  </si>
  <si>
    <t>26575455</t>
  </si>
  <si>
    <t>info@choke.ru</t>
  </si>
  <si>
    <t>61362545</t>
  </si>
  <si>
    <t>Инвестиционная программа ООО "Теплосети" Верхнеуфалейского городского округа в сфере теплоснабжения на 2018-2026 годы</t>
  </si>
  <si>
    <t>01.01.2018</t>
  </si>
  <si>
    <t>31.12.2026</t>
  </si>
  <si>
    <t>ООО "Теплосети"</t>
  </si>
  <si>
    <t>7402008362</t>
  </si>
  <si>
    <t>740201001</t>
  </si>
  <si>
    <t>Инвестиционная программа ООО "Теплосети" Верхнеуфалейского городского округа в сфере теплоснабжения на 2018-2026 гг.</t>
  </si>
  <si>
    <t>52/2</t>
  </si>
  <si>
    <t>30.11.2017</t>
  </si>
  <si>
    <t>https://portal.eias.ru/Portal/DownloadPage.aspx?type=12&amp;guid=64a9332b-5df4-4852-b520-f3de3a51c842</t>
  </si>
  <si>
    <t>456800, Челябинская область, г. Верхний Уфалей, ул. Максима Горькошо, д. 25</t>
  </si>
  <si>
    <t>Джиоев Виталий Львович</t>
  </si>
  <si>
    <t>26816119</t>
  </si>
  <si>
    <t>oooteplo2008@yandex.ru</t>
  </si>
  <si>
    <t>61362535</t>
  </si>
  <si>
    <t>Инвестиционная программа от 28.10.2015 АО "Энергосистемы" в сфере теплоснабжения и горячего водоснабжения по организации мероприятий, направленных на повышение экологической эффективности, надежности, качества и бесперебойности тепловых сетей, на территории городского поселения Город Сатка, Саткинский муниципальный район на 2016-2020 годы</t>
  </si>
  <si>
    <t>АО "Энергосистемы"</t>
  </si>
  <si>
    <t>7417011223</t>
  </si>
  <si>
    <t>Постановление</t>
  </si>
  <si>
    <t>https://portal.eias.ru/Portal/DownloadPage.aspx?type=12&amp;guid=b7c57814-930d-4008-a0c6-f92c34074c1f</t>
  </si>
  <si>
    <t>Челябинская область г. Сатка ул. Пролетарская, 1</t>
  </si>
  <si>
    <t>Птюшкина З.В.</t>
  </si>
  <si>
    <t>Главный специалист по финансам и экономике</t>
  </si>
  <si>
    <t>26360640</t>
  </si>
  <si>
    <t>info@satkavoda.ru</t>
  </si>
  <si>
    <t>61362538</t>
  </si>
  <si>
    <t>Инвестиционная программа от 30.10.2018 АО "Челябкоммунэнерго" в сфере теплоснабжения по реконструкции и модернизации существующих объектов котельных и тепловых сетей на 2019-2022 годы</t>
  </si>
  <si>
    <t>АО "Челябкоммунэнерго"</t>
  </si>
  <si>
    <t>7451194577</t>
  </si>
  <si>
    <t>744801001</t>
  </si>
  <si>
    <t>Об утверждении инвестиционной программы АО "Челябкоммунэнерго" на 2019-2022гг.</t>
  </si>
  <si>
    <t>3/4</t>
  </si>
  <si>
    <t>23.01.2020</t>
  </si>
  <si>
    <t>https://portal.eias.ru/Portal/DownloadPage.aspx?type=12&amp;guid=8570c62e-0e7d-4137-8dd0-beb56585c776</t>
  </si>
  <si>
    <t>454112, г. Челябинск, пр. Победы, 290, оф.710</t>
  </si>
  <si>
    <t>Отегова Елена Сергеевна</t>
  </si>
  <si>
    <t>заместитель генерального директора по экономике</t>
  </si>
  <si>
    <t>26644971</t>
  </si>
  <si>
    <t>otegova@chelcomen.ru</t>
  </si>
  <si>
    <t>61362537</t>
  </si>
  <si>
    <t>Инвестиционная программа от 30.10.2018 ООО «Перспектива» в сфере теплоснабжения в отношении объектов, на территории городского округа  на 2018-2032 годы</t>
  </si>
  <si>
    <t>31.12.2032</t>
  </si>
  <si>
    <t>ООО «Перспектива»</t>
  </si>
  <si>
    <t>7449070380</t>
  </si>
  <si>
    <t>ООО «Перспектива» на 2018-2032 гг.</t>
  </si>
  <si>
    <t>66/12</t>
  </si>
  <si>
    <t>https://portal.eias.ru/Portal/DownloadPage.aspx?type=12&amp;guid=addc70d2-d41c-45ce-94ae-249e10e4899b</t>
  </si>
  <si>
    <t>454112, г. Челябинск, пр. Победы, 290</t>
  </si>
  <si>
    <t>Дмитриев Дмитрий Анатольевич</t>
  </si>
  <si>
    <t>Начальник ОТРиИД</t>
  </si>
  <si>
    <t>28460139</t>
  </si>
  <si>
    <t>da@sinergia74.ru</t>
  </si>
  <si>
    <t>61362543</t>
  </si>
  <si>
    <t>+7 (351) 246-56-96</t>
  </si>
  <si>
    <t>Безбородько Д.Ю.</t>
  </si>
  <si>
    <t>Реконструкция или модернизация существующих объектов теплоснабжения в целях снижения уровня износа существующих объектов теплоснабжения</t>
  </si>
  <si>
    <t>реконструкция или модернизация существующих объектов теплоснабжения за исключением тепловых сетей</t>
  </si>
  <si>
    <t>3.2.1. Реконструкция ГРП с заменой регуляторов давления газа 1-й и 2-й нитки Северо-западной котельной</t>
  </si>
  <si>
    <t>Город Челябинск</t>
  </si>
  <si>
    <t>75701000</t>
  </si>
  <si>
    <t>3.2.2. Реконструкция оборудования ГРП Юго-западной котельной с заменой регуляторов, предохранительно-сбросных клапанов, арматуры</t>
  </si>
  <si>
    <t>3.2.3. Реконструкция сетевых трубопроводов Ду 800 мм с заменой арматуры от коллекторной ЮЗК до границы участка территории котельной</t>
  </si>
  <si>
    <t>3.2.4. Реконструкция нефтеловушки и фильтрационной насосной ЮЗК</t>
  </si>
  <si>
    <t>3.2.5. Реконструкция водовода Ду 700 мм Юго-западной котельной</t>
  </si>
  <si>
    <t>3.2.6. Установка регистратора аварийных событий ПС 110кВ СЗК</t>
  </si>
  <si>
    <t>3.2.7. Реконструкция оборудования КИПиА водогрейного котлов и общекотельного оборудования Юго-западной котельной</t>
  </si>
  <si>
    <t>3.2.8. Реконструкция оборудования КИПиА водогрейного котлов и общекотельного оборудования Северо-западной котельной</t>
  </si>
  <si>
    <t>3.2.9. Реконструкция автоматики систем управления основным и вспомогательным оборудованием Юго-западной котельной</t>
  </si>
  <si>
    <t>3.2.10. Реконструкция автоматики систем управления основным и вспомогательным оборудованием Северо-западной котельной</t>
  </si>
  <si>
    <t>3.2.11. Замена разъединителей 110кВ и ограничителей перенапряжения (ОПН)</t>
  </si>
  <si>
    <t>3.2.12. Замена выключателей 110кВ на ПС ЮЗК</t>
  </si>
  <si>
    <t>3.2.13. Реконструкция и автоматизация ПНС-6 с заменой сетевых насосов (1 этап).</t>
  </si>
  <si>
    <t>3.2.14. Реконструкция и автоматизация ПНС-6 с заменой сетевых насосов (2 этап).</t>
  </si>
  <si>
    <t>3.2.15. Реконструкция ЦТП Сельмаш с переводом в понизительный режим</t>
  </si>
  <si>
    <t>3.2.16. Реконструкция ЦТП ЗМК с переводом в понизительный режим</t>
  </si>
  <si>
    <t>Северо-Западная котельная</t>
  </si>
  <si>
    <t>ТИ</t>
  </si>
  <si>
    <t>г Челябинск</t>
  </si>
  <si>
    <t>75701000001</t>
  </si>
  <si>
    <t>Молодогвардейцев</t>
  </si>
  <si>
    <t>Юго-Западная котельная</t>
  </si>
  <si>
    <t>Троицкий тракт</t>
  </si>
  <si>
    <t>11 б</t>
  </si>
  <si>
    <t>без привязки к объекту</t>
  </si>
  <si>
    <t>Строительство, реконструкция или модернизация объектов теплоснабжения в целях подключения потребителей с указанием объектов теплоснабжения, строительство которых финансируется за счет платы за подключение</t>
  </si>
  <si>
    <t>строительство новых тепловых сетей в целях подключения потребителей</t>
  </si>
  <si>
    <t>1.1.1. Проектирование и строительство разводящих сетей для подключения перспективных приростов 118,438 Гкал/ч</t>
  </si>
  <si>
    <t>увеличение пропускной способности существующих тепловых сетей в целях подключения потребителей</t>
  </si>
  <si>
    <t>1.3.1. Реконструкция участка т/т от ТК-30-2-5 до ТК30-2-2 с Ду=700мм до Ду=1000 мм,Lк=323,3м.(ООО Гринфлайт)</t>
  </si>
  <si>
    <t>1.3.2. Реконструкция 5 т/м ТЭЦ-4 от Т.5а до ТК-10 длиной 717м Ду800</t>
  </si>
  <si>
    <t>1.3.3. Реконструкция 2 т/м от т.А в сторону т.1а длиной 152м., Ду1000</t>
  </si>
  <si>
    <t>1.3.4. Реконструкция 5 т/м ТЭЦ-4 от т.12 до ТК-13 длиной 135 м Ду800</t>
  </si>
  <si>
    <t>1.3.5. Реконструкция 2 т/м от точки между т.А и т.1а до т.3 длиной 328м., Ду1000</t>
  </si>
  <si>
    <t>1.3.6. Реконструкция участка 1 т/м от ТК-4 до ТК-7 Потемкина длиной 398м, Ду500</t>
  </si>
  <si>
    <t>1.3.7. Реконструкция тепловых сетей подходящих к насосной № 1 L-113 м с Ду 500 мм на 800 мм</t>
  </si>
  <si>
    <t>1.3.8. переложить участок по т/м ЧТПЗ от П-2 в сторону ТК-6 L-442 м Ду 700 мм на 1000 мм.</t>
  </si>
  <si>
    <t>1.3.9. реконструкция участка т/трассы от ТК-25-5 до ЦТП «Комарова-1» с увеличением Ду250мм на Ду300мм, длиной 150 м</t>
  </si>
  <si>
    <t>1.3.10. реконструкция с увеличением диаметра теплотрассы 1 т\м ЧТЭЦ-4 от Т.19-12 до ТК-30-16 с 2Ду 400 мм до 2 Ду 500 мм длиной 72 м</t>
  </si>
  <si>
    <t>1.3.11. реконструкция 1 т\м ЮЗК с увеличением диаметра от тк-14-2 до тк-14 с 2Ду-300мм до 2Ду-500мм, длиной 214м по ул.Техникумовской</t>
  </si>
  <si>
    <t>1.3.12. реконструкция т/м ТЭЦ-1-Колющенко с 2Ду800 на 2Ду1000, от тк-1 до тк-7а, длиной-579м</t>
  </si>
  <si>
    <t>1.3.13. реконструкция т/м ТЭЦ-1-Колющенко с 2Ду800 на 2Ду1000, от тк-7а до тк-8, длиной- 149м</t>
  </si>
  <si>
    <t>1.3.14. реконструкция т/м ТЭЦ-1-Колющенко с 2Ду800 на 2Ду1000, от тк-8 до тк-9, длиной- 130м</t>
  </si>
  <si>
    <t>1.3.15. Реконструкция по ул. Работниц от ТК-30-16 до Т.30-14 с Ду 400 мм на Ду 500 мм L=70 м.</t>
  </si>
  <si>
    <t>1.3.16. Строительство теплотрассы от ТК 85-51 до т/трассы 2 Ду700, Lк=50м в зоне действия ТЭЦ-4</t>
  </si>
  <si>
    <t>Строительство новых объектов теплоснабжения, не связанных с подключением (технологическим присоединением) новых потребителей, в том числе строительство новых тепловых сетей</t>
  </si>
  <si>
    <t>2.1. Строительство перемычки между ТК-8 на т/м ЧТПЗ и Т.46 на т/м ЧКПЗ Ду 700 мм длиной 50 м</t>
  </si>
  <si>
    <t>реконструкция или модернизация существующих тепловых сетей</t>
  </si>
  <si>
    <t>3.1.1. Реконструкция 1 т/м ТЭЦ-4 от ТК 25-111 до ТК- 25-124 по ул. Набережная Ду 400мм, Lк=1042м в ППУ изоляции</t>
  </si>
  <si>
    <t>3.1.2. Реконструкция т/м ЧТЭЦ-2-Бродокалмакский тракт ТК 11а-ТК-22-Т.25-1 по ул. Салютная Ду 800мм, Lк=607м в ППУ изоляции</t>
  </si>
  <si>
    <t>3.1.3. Реконструкция участка т/м ЧТПЗ от ТК27 до ТК31 по ул. Батумская-Суркова, Ду720, Lк=496м в ППУ изоляции</t>
  </si>
  <si>
    <t>3.1.4. Реконструкция участка т/м ТЭЦ-Бажова от Т.16-2 до Т.16-10 2Ду 500 мм Lк= 628 м по ул. Ловина в ППУ изоляции</t>
  </si>
  <si>
    <t>3.1.5. Реконструкция участка тепловой сети от ТК17а3-ТК10-24 ул.Монакова, с Ду400мм на Ду273,Lк=350м в ППУ изоляции</t>
  </si>
  <si>
    <t>3.1.6. Реконструкция теплотрассы от ТК-33 до ТК-33-6 по пер. Лермонтова, Ду250/200 мм, Lк=432/114 м в ППУ изоляции</t>
  </si>
  <si>
    <t>3.1.7. Реконструкция т/тр от ТК-14-3 до УП возле ТК-14-3а, Ду200мм, Lк=250м в ППУ изоляции.</t>
  </si>
  <si>
    <t>3.1.8. Реконструкция III т\м СЗК от ТК-105 до ТК-109 О700мм L=365м по ул.40 лет Победы в ППУ изоляции</t>
  </si>
  <si>
    <t>3.1.9. Реконструкция участка теплотрассы от ТК-1 до ТК-9 по ул. Пушкина Ду400 Lк=487 м в ППУ изоляции</t>
  </si>
  <si>
    <t>3.1.10. Реконструкция 1 т/м СЗК от ЦТП-22 до ТК 57 по ул. Молодогвардейцев 2Ду500мм, Lк=163м</t>
  </si>
  <si>
    <t>3.1.11. Реконструкция участков теплотрассы от ТК-16-48 до ТК-22-7 по ул. ГорькогоДу350мм – Lk = 450 м.;Ду300мм – Lk = 65 м.;Ду250мм – Lk = 270 м.;Ду125мм – Lk = 130 м.;Ду100мм – Lk = 110 м.;Ду80мм – Lk = 190 м.;</t>
  </si>
  <si>
    <t>3.1.12. Реконструкция участков теплотрассы от ТК-25-20 до ЦТП «Комарова-2» и до ТК-25-24 по ул. ШуменскаяДу500мм – Lk = 50 м.;Ду400мм – Lk = 120 м.;Ду350мм – Lk = 220 м.;</t>
  </si>
  <si>
    <t>3.1.13. Реконструкция 2 т/м ЧГРЭС ТК28-ТК30-1 по Свердловскому пр., Ду700/500, Lк=480/100м в ППУ изоляции</t>
  </si>
  <si>
    <t>3.1.14. Реконструкция участка т/м ТЭЦ-1-Новороссийская от ТК6 до ТК7а по ул. Плодоягодная в ППУ изоляции Ду700мм, Lк=200м</t>
  </si>
  <si>
    <t>3.1.15. Реконструкция участка т/м ТЭЦ-1-Новороссийская-Порт-2 от ТК15 до ТК17 2Ду 500 мм Lк=200 м по ул. Барбюса в ППУ изоляции</t>
  </si>
  <si>
    <t>3.1.16. Реконструкция участка т/м ТЭЦ-1-Новороссийская от ТК-46 до ТК-50 по ул. Гагарина в ППУ изоляции Ду500мм, Lк=380м</t>
  </si>
  <si>
    <t>3.1.17. Реконструкция участка тепломагистрали по Свердловскому пр. от ТК-36 до ТК-79 в ППУ-изоляции, Ду700, Lк= 580м.</t>
  </si>
  <si>
    <t>3.1.18. Реконструкция тепломагистрали ЧТЭЦ-2 Центр города от ТК-47 до ТК-52 по ул. 3-го Интернационала в ППУ изоляции, Ду700, Lк=428м.</t>
  </si>
  <si>
    <t>3.1.19. Реконструкция участка теплотрассы по ул. Танкистов от ТК-18 до ТК-22, Ду500 мм, Lк=600м в ППУ изоляции </t>
  </si>
  <si>
    <t>3.1.20. Реконструкция участка теплотрассы от ТК-21 по ул. Танкистов до ТК-21-2 по ул. Октябрьская, Ду500 мм, Lк=200м в ППУ изоляции.</t>
  </si>
  <si>
    <t>3.1.21. Реконструкция участка 1т/м ТЭЦ-3  по Пр. Победы  от  ТК-11в до ТК 11б  Ду 500 мм  Lк= 108 м</t>
  </si>
  <si>
    <t>3.1.22. Реконструкция участка 4 т/м ЧГРЭС по ул. Островского от опуска ТК 42 до ТК 21 Ду 500 мм  Lк=140 м</t>
  </si>
  <si>
    <t>3.1.23. Реконструкция участка 3 т\м СЗК от ТК 109 до ТК 112 в ППУ-изоляции Ду700мм, Lк=420 м.</t>
  </si>
  <si>
    <t>3.1.24. Реконструкция участка 1 т\м СЗК от ТК 30а-3 до ТК 30а-5 по проспекту Победы в ППУ-изоляции, Ду500мм, Lк=101 м.</t>
  </si>
  <si>
    <t>3.1.25. Реконструкция участка т/м ЧТЭЦ-1 - КБС от ТК26 до ТК36 по ул.Гагарина в ППУ изоляции 2Д530 Lк463</t>
  </si>
  <si>
    <t>3.1.26. Реконструкция участка т/м ЧТЭЦ-1 - Новороссийская от ТК36 до ТК40 по ул.Гагарина в ППУ изоляции 2Д530 Lк310</t>
  </si>
  <si>
    <t>3.1.27. Реконструкция участка т/м ЧТЭЦ-1 - Колющенко от ТК19 до ТК19-6 по ул.Вагнера в ППУ изоляции 2Д426 Lк441</t>
  </si>
  <si>
    <t>3.1.28. Реконструкция участка т/м ЧТЭЦ-1 - ЧТПЗ от ТК43 до ТК49 по ул.Новороссийская в ППУ изоляции 2Д530 Lк668</t>
  </si>
  <si>
    <t>3.1.29. Реконструкия участка теплотрассы по ул. С.Кривой от ТК80 до ТК85 2Д500мм L442 м. канала</t>
  </si>
  <si>
    <t>3.1.30. Реконструкция учатска теплотрассы по ул.Доватора от ТК16 до ТК17А Д700мм 310м. канала</t>
  </si>
  <si>
    <t>3.1.31. Реконструкция участка теплотрассы по ул К.Маркса от ТК35 до ТК35-23 Д300мм 260 м. Канала</t>
  </si>
  <si>
    <t>3.1.32. Реконструкция участков теплотрассы от ЦТП «Первоозёрный №4» до ТК-6 по ул. Краснофлотская Ду500мм – Lk = 270 м.</t>
  </si>
  <si>
    <t>3.1.33. Реконструкция участков теплотрассы от ТК-41 до Т.41-23, от ТК-41-5 до Т.41-21, от ТК-41-6 до Т.41-12а по ул. КарпенкоДу200мм – Lk = 225 м.;Ду100мм – Lk = 464 м.;Ду50мм – Lk = 60 м..</t>
  </si>
  <si>
    <t>3.1.34. Участок от Т.А ( возле ТК-34) до ТК-1 по пер. Лермонтовскому и от ТК-35-25а до Т.36-5 через ТК-36 по ул. Бажова. Длина т/трассы: Ду500мм – Lk=250 м.;Ду350мм – Lk=185 м.;Ду300мм – Lk=80 м.;Ду200мм – Lk=80 м..</t>
  </si>
  <si>
    <t>3.1.35. Реконструкция участка 2 т\м ТЭЦ-4 от опуска т.А-3 до ТК А-5 ул. Болейко в ППУ изоляции 2Д530 Lк=294</t>
  </si>
  <si>
    <t>3.1.36. Реконструкция участка 5 т\м ЧГРЭС от ТК 6 до ТК 9а ул. Коммуны в ППУ изоляции 2Д720/530 Lк=231/248</t>
  </si>
  <si>
    <t>3.1.37. Реконструкция участка 1 т\м ЧТЭЦ-3 от ТК 18а до Т.28 ул. Г. Танкограда Ду-530мм Lк-472,3м в ППУ изоляции 2Д530 Lк=472</t>
  </si>
  <si>
    <t>3.1.38. Реконструкция участка теплотрассы 2 т\м ТЭЦ-3 от ТК 4 до ТК 33а-2В Ду 500, Lk=398 м</t>
  </si>
  <si>
    <t>3.1.39. Реконструкция участка теплотрассы 2 т\м СЗК от Т.5 до перехода Через Ж/Д переезд . : Ду 800, Lk=117 м</t>
  </si>
  <si>
    <t>3.1.40. Реконструкция участка теплотрассы 1 т\м СЗК от ТК 53 до ЦТП22-23 : Ду 500, Lk=246 м</t>
  </si>
  <si>
    <t>3.1.41. Реконструкция участка 1 т/м СЗК от ТК 96 до ТК 45 2Ду 700 мм Lк=614 мв ППУ изоляции по Комсомольскому проспекту</t>
  </si>
  <si>
    <t>3.1.42. Реконструкция участка теплотрассы ТЭЦ-1 -ЧКПЗ от ТК-61 до ТК-62а по ул. Новороссийской в ППУ изоляции Ду500мм, Lк=120м</t>
  </si>
  <si>
    <t>3.1.43. Реконструкция участка тепловой сети от ТК68 - ТК71а ул. С. Татьяничевой, Ду350 мм, Lк=345м в ППУ изоляции</t>
  </si>
  <si>
    <t>3.1.44. Реконструкция 5 т/м ЧГРЭС ТК31-ТК34 по ул. 3 Интернационала, Ду700, Lк=330м</t>
  </si>
  <si>
    <t>3.1.45. Реконструкция I т\м СЗК от ТК-14 до ТК-12 Ду800мм, Lк=362м по Комсомольскому пр.в ППУ изоляции</t>
  </si>
  <si>
    <t>3.1.46. Реконструкция III т\м СЗК от ТК-107 до ЦТП-26мкр. Ду400, Lк=82м по ул.40 лет Победы в ППУ изоляции</t>
  </si>
  <si>
    <t>3.1.47. Реконструкция участка от ТК17 до ТК14 т/т по ул Коммуны Д500мм 370 м. канала в ППУ изоляции</t>
  </si>
  <si>
    <t>3.1.48. Реконструкция участка 5 т/м ЧГРЭС от ТК-36 до ТК-41а Ду700мм, Lк=549 м по III Интернационала в ППУ изоляции</t>
  </si>
  <si>
    <t>3.1.49. Реконструкция участка т/тр от ТК29 до ТК31Б по ул. Шуменской, Ду530, Lк=560м в ППУ изоляции</t>
  </si>
  <si>
    <t>3.1.50. Реконструкция участка т/тр от ТК74 доТК80 по ул. Бр. Кашириных, Ду720, Lк=920м Ду=530,Lк=75м в ППУ изоляции</t>
  </si>
  <si>
    <t>3.1.51. Реконструкция участка теплотрассы ТЭЦ-1 -ЧКПЗ от ТК-13 до ТК-14а по ул. Ереванской в ППУ изоляции Ду500мм, Lк=370м</t>
  </si>
  <si>
    <t>3.1.52. Реконструкция участка теплотрассы от ТК10-20 до ТК10-22 ул. Евтеева в ППУ-изоляции Ду500мм, длина по каналу 497 м</t>
  </si>
  <si>
    <t>3.1.53. Реконструкция участка 5 т/м ТЭЦ-4 от ТК 35 до ТК 36 Ду700мм, Lк=112 м по ул. III Интернационала</t>
  </si>
  <si>
    <t>3.1.54. Реконструкция участка т/м ЧТЭЦ-1 - ЧТПЗ от ТК22 до ТК24 по ул. Дзержинского в ППУ изоляции Ду720 Lк=278 м</t>
  </si>
  <si>
    <t>3.1.55. Реконструкция участка т/м ЧТЭЦ-1 - ЧТПЗ от ТК30-9 до ТК30-11 по ул.Суркова в ППУ изоляции Ду426 Lк=120 м</t>
  </si>
  <si>
    <t>3.1.56. Реконструкция участка т/м ЧТЭЦ-1 - Новороссийская от ТК56 до ТК61 по ул. Гагарина в ППУ изоляции Ду530 Lк=400 м</t>
  </si>
  <si>
    <t>3.1.57. Реконструкция участка теплотрассы ТК79а - ТК2-9 по Свердловскому проспекту 2Д426 мм Lк=243 м в ППУ изоляции</t>
  </si>
  <si>
    <t>3.1.58. Реконструкция участка теплотрассы от П6 до ТК11 по Троицкому тракту 2Д820/720 мм Lк=634/120 м в ППУ изоляции</t>
  </si>
  <si>
    <t>3.1.59. Реконструкция участка 1-ой т/м ТЭЦ-3 от ТК-5а до ТК-8 2Ду350 мм Lк=310 м по ул. Горького в ППУ изоляции</t>
  </si>
  <si>
    <t>3.1.60. Реконструкция участка т/м ТЭЦ-2-Бажова от ТК-12 до ТК-14 2Ду700 мм Lк=354м по пр. Ленина в ППУ изоляции</t>
  </si>
  <si>
    <t>3.1.61. Реконструкция участка т/м ТЭЦ-2-Бродокалмакский тракт от ТК-25-5 до ЦТП "Комарова-1" 2Ду300 мм Lк=244м по пр. Комарова в ППУ изоляции</t>
  </si>
  <si>
    <t>3.1.62. Реконструкция участка т/м ТЭЦ-2-Бродокалмакский тракт от УП (перед ТК-4) до ТК-5 2Ду700 2Ду800 мм Lк=280м 360 м по ул. Линейная в ППУ изоляции</t>
  </si>
  <si>
    <t>3.1.63. Реконструкция участка 1-ой т/м ТЭЦ-3 от ТК-29 до ТК-29-4 2Ду500 мм Lк=370 м и 2Ду400 мм Lк=205 м по ул. Завалишина в ППУ изоляции</t>
  </si>
  <si>
    <t>3.1.64. Реконструкция участка т/м ТЭЦ-2-Бродокалмакский тракт от ТК-47-5 до ж/д пер. Передовой,5 2Ду250 мм Lк=130м и 2Ду200 мм Lк=270м в ППУ изоляции</t>
  </si>
  <si>
    <t>3.1.65. Реконструкция участка т/м ТЭЦ-2-Бродокалмакский тракт от ТК-47-5 до ж/д пер. Передовой,5 2Ду250 мм Lк=130м и 2Ду200 мм Lк=270м в ППУ изоляции</t>
  </si>
  <si>
    <t>3.1.66. 1 т\м ТЭЦ-4 от ТК 25-104 до ТК 25-82 ул. Береговая Д-325мм Lк-392м в ППУ изоляции</t>
  </si>
  <si>
    <t>3.1.67. Реконструкция участка теплотрассы 2 т\м ТЭЦ-3 от Н.О № 5 до ТК 30, по улице Красного Урала, 2Ду700 Lк=317 м</t>
  </si>
  <si>
    <t>3.1.68. Реконструкция участка теплотрассы 1 т\м СЗК от Т 29а до ТК 28, по Комсомольскому пр-ту, 2Ду700 Lк=160 м</t>
  </si>
  <si>
    <t>3.1.69. Реконструкция участка теплотрассы 1 т\м СЗК от ТК 49 до ТК50, по проспекту Победы 2Ду700 Lк=300 м</t>
  </si>
  <si>
    <t>3.1.70. Реконструкция участка т/м ЧТЭЦ-1 - Новороссийская от ТК-40 до ТК-42 Ду500 мм Lк=210 м,в ППУ изоляции.</t>
  </si>
  <si>
    <t>3.1.71. Реконструкция участка 1т/м ТЭЦ-3 по ул.Г.Танкограда от ТК-26 до ТК -26-7 и до ТК-26-5 Ду 250 мм Lк=598 м</t>
  </si>
  <si>
    <t>3.1.72. Модернизация запорной и регулирующей арматуры, в тепловых камерах и павильонах</t>
  </si>
  <si>
    <t>3.1.73. Модернизация запорной и регулирующей арматуры, в тепловых камерах и павильонах</t>
  </si>
  <si>
    <t>3.1.74. Модернизация запорной и регулирующей арматуры, в тепловых камерах и павильонах</t>
  </si>
  <si>
    <t>3.1.75. Реконструкция теплоизоляции на трубопроводах надземной прокладки с применением ППУ</t>
  </si>
  <si>
    <t>3.1.76. Реконструкция теплоизоляции на трубопроводах надземной прокладки с применением ППУ</t>
  </si>
  <si>
    <t>3.1.77. Реконструкция теплоизоляции на трубопроводах надземной прокладки с применением ППУ</t>
  </si>
  <si>
    <t>Мероприятия, направленные на повышение энергоэффективности в сфере теплоснабжения</t>
  </si>
  <si>
    <t>4.1. участок макот</t>
  </si>
  <si>
    <t>4.2. Строительство т/м ТЭЦ-4 - СЗК</t>
  </si>
  <si>
    <t>4.3. Строительство насосной №9</t>
  </si>
  <si>
    <t>4.4. Объединение т/м 2, 4 в одну т/м o1000мм до т.А , Строительство т/м ТЭЦ-4 - СЗК (от р. Миасс до коллектора ТЭЦ-4)</t>
  </si>
  <si>
    <t>4.5. Реконструкция участка от ТК-15 до ТК-30-55 по ул. Братьев Кашириных с увеличением диаметра с Ду 350 мм до Ду 500 мм длиной 500 м</t>
  </si>
  <si>
    <t>4.6. Строительство тепловой сети диаметром Ду 500 мм длиной 600 м от ТК-30-55 до ТК-80 по ул. Братьев Кашириных</t>
  </si>
  <si>
    <t>4.7. Реконструкция ПНС-7 с заменой сетевых насосов вертикального исполнения (тип исполнения in-Line) на насосы консольного исполнения</t>
  </si>
  <si>
    <t>4.8. Комплексная автоматизация контура ТЭЦ-4 – СЗК - ТЭЦ-3 (в части СЗК)</t>
  </si>
  <si>
    <t>4.9. Комплексная автоматизация контура ТЭЦ-4 – СЗК - ТЭЦ-3 (в части ТЭЦ-3)</t>
  </si>
  <si>
    <t>4.10. Комплексная автоматизация контура ТЭЦ-4 – СЗК - ТЭЦ-3 (в части ТЭЦ-4)</t>
  </si>
  <si>
    <t>4.11. Установить секционные задвижки в т. 5 т/м №2 со стороны СЗК</t>
  </si>
  <si>
    <t>4.12. Установить секционные задвижки в П-1 т/м Бродокалмак со стороны ЧТЭЦ-2</t>
  </si>
  <si>
    <t>4.13. Установить секционные задвижки в ТК-111 т/м №3 СЗК со стороны ТК-110 по ул. 40 лет Победы</t>
  </si>
  <si>
    <t>4.14. Проекты и мероприятия по переоборудованию индивидуальных тепловых пунктов потребителей 1. ТЭЦ-2 2. ЮЗК 3. ТЭЦ-1 4. ТЭЦ-3 5. ТЭЦ-4 6. СЗК</t>
  </si>
  <si>
    <t>4.15. Проекты и мероприятия по переоборудованию индивидуальных тепловых пунктов потребителей 1. ТЭЦ-2 2. ЮЗК 3. ТЭЦ-1 4. ТЭЦ-3 5. ТЭЦ-4 6. СЗК</t>
  </si>
  <si>
    <t>4.16. Проекты и мероприятия по переоборудованию индивидуальных тепловых пунктов потребителей 1. ТЭЦ-2 2. ЮЗК 3. ТЭЦ-1 4. ТЭЦ-3 5. ТЭЦ-4 6. СЗК</t>
  </si>
  <si>
    <t>за счет платы за технологическое присоединение</t>
  </si>
  <si>
    <t>Экономия по результатам торгов</t>
  </si>
  <si>
    <t>Меропритиятие не выполнено</t>
  </si>
  <si>
    <t>Изменения учтены в актуализации Схемы теплоснабжения, также впоследствии данное изменение будет учтено при корректировке ИП АО "УСТЭК-Челябинск" на 2020-2022гг.</t>
  </si>
  <si>
    <t>Перенос сроков реализации мероприятия</t>
  </si>
  <si>
    <t>Перенос ПИР на 2021г., СМР - на 2022г. Изменения учтены в актуализации Схемы теплоснабжения, также впоследствии данное изменение будет учтено при корректировке ИП АО "УСТЭК-Челябинск" на 2020-2022гг.</t>
  </si>
  <si>
    <t>Не закончена реализация мероприятий</t>
  </si>
  <si>
    <t>Не закончена реализация мероприятий. Выполнено проектирование</t>
  </si>
  <si>
    <t>Мероприятия выполнены</t>
  </si>
  <si>
    <t xml:space="preserve">Мероприятия выполнены </t>
  </si>
  <si>
    <t>Договор расторгнут</t>
  </si>
  <si>
    <t>Договор на подключение с ООО Гринфлайт расторгнут, дальнейшее выполнение мероприятия не требуется.
Изменения поданы в актуализацию Схемы теплоснабжения с учетом последующей корректировки ИП АО "УСТЭК-Челябинск" на 2020-2022гг.</t>
  </si>
  <si>
    <t>Договор на подключение не заключен</t>
  </si>
  <si>
    <t>На дату составления отчёта отсутствует заключенный договор на подключение по данному мероприятию</t>
  </si>
  <si>
    <t>Не закончена реализация мероприятий. Договор на ПИР не заключен</t>
  </si>
  <si>
    <t>Перенос мероприятия с 2022. Изменение даты реализации на 2020 г. учтено в актуализации Схемы теплоснабжения и будет учтено при корректировке ИП АО "УСТЭК-Челябинск" на 2020-2022гг.</t>
  </si>
  <si>
    <t>Перенос мероприятия с 2021. Изменение даты реализации на 2020 г. учтено в актуализации Схемы теплоснабжения и будет учтено при корректировке ИП АО "УСТЭК-Челябинск" на 2020-2022гг.</t>
  </si>
  <si>
    <t>Проектирование выполнено в 2020 г. Выполнение договра 2019
Изменение даты реализации ПИР на 2020 г. учтено в актуализации Схемы теплоснабжения и будет учтено при корректировке ИП АО "УСТЭК-Челябинск" на 2020-2022гг.</t>
  </si>
  <si>
    <t>Выполнено поектирование. Не закончена реализация мероприятий</t>
  </si>
  <si>
    <t>Проектирование выполнено, экономия по результатам торгов</t>
  </si>
  <si>
    <t>Мероприятие реализовано за счет экономии по результатам торгов. Изменение даты реализации на 2020 г. учтено в актуализации Схемы теплоснабжения и будет учтено при корректировке ИП АО "УСТЭК-Челябинск" на 2020-2022гг.</t>
  </si>
  <si>
    <t>Реализиация объекта выполнена в 2020 г., перенос с 2021г.Изменение даты реализации на 2020 г. учтено в актуализации Схемы теплоснабжения и будет учтено при корректировке ИП АО "УСТЭК-Челябинск" на 2020-2022гг.</t>
  </si>
  <si>
    <t>Плата за аренду земельного участка</t>
  </si>
  <si>
    <t>Не облагается НДС</t>
  </si>
  <si>
    <t>Проект в стадии разработки</t>
  </si>
  <si>
    <t>Мероприятие не выполнено</t>
  </si>
  <si>
    <t>https://portal.eias.ru/Portal/DownloadPage.aspx?type=12&amp;guid=51d99c5a-59f8-40c1-a913-55ba2a0fc955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</si>
</sst>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[Red]\(&quot;$&quot;#,##0\)"/>
    <numFmt numFmtId="165" formatCode="_-* #,##0.00[$€-1]_-;\-* #,##0.00[$€-1]_-;_-* &quot;-&quot;??[$€-1]_-"/>
    <numFmt numFmtId="166" formatCode="#,##0.0"/>
    <numFmt numFmtId="167" formatCode="#,##0.000"/>
    <numFmt numFmtId="168" formatCode="#,##0.0000"/>
  </numFmts>
  <fonts count="74"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Tahoma"/>
      <family val="2"/>
      <charset val="204"/>
    </font>
    <font>
      <u/>
      <sz val="20"/>
      <color indexed="56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9"/>
      <color indexed="60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sz val="11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color indexed="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9"/>
      <color indexed="62"/>
      <name val="Tahoma"/>
      <family val="2"/>
      <charset val="204"/>
    </font>
    <font>
      <sz val="11"/>
      <color indexed="22"/>
      <name val="Wingdings 2"/>
      <family val="1"/>
      <charset val="2"/>
    </font>
    <font>
      <b/>
      <sz val="9"/>
      <color indexed="8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3"/>
      <name val="Tahoma"/>
      <family val="2"/>
      <charset val="204"/>
    </font>
    <font>
      <sz val="11"/>
      <color indexed="63"/>
      <name val="Wingdings 2"/>
      <family val="1"/>
      <charset val="2"/>
    </font>
    <font>
      <b/>
      <sz val="10"/>
      <color indexed="63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0"/>
      <name val="Wingdings 2"/>
      <family val="1"/>
      <charset val="2"/>
    </font>
    <font>
      <vertAlign val="superscript"/>
      <sz val="9"/>
      <name val="Tahoma"/>
      <family val="2"/>
      <charset val="204"/>
    </font>
    <font>
      <sz val="10"/>
      <color indexed="63"/>
      <name val="Tahoma"/>
      <family val="2"/>
      <charset val="204"/>
    </font>
    <font>
      <sz val="9"/>
      <color indexed="22"/>
      <name val="Tahoma"/>
      <family val="2"/>
      <charset val="204"/>
    </font>
    <font>
      <sz val="9"/>
      <color theme="1"/>
      <name val="Tahoma"/>
      <family val="2"/>
      <charset val="204"/>
    </font>
    <font>
      <sz val="9"/>
      <color indexed="55"/>
      <name val="Tahoma"/>
      <family val="2"/>
      <charset val="204"/>
    </font>
    <font>
      <u/>
      <sz val="9"/>
      <color theme="11"/>
      <name val="Tahoma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lightDown">
        <fgColor indexed="22"/>
        <bgColor indexed="9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23"/>
      </left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/>
      <right/>
      <top style="dotted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/>
      <top style="medium">
        <color indexed="55"/>
      </top>
      <bottom style="thin">
        <color indexed="55"/>
      </bottom>
      <diagonal/>
    </border>
    <border>
      <left style="thin">
        <color indexed="55"/>
      </left>
      <right/>
      <top style="medium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55"/>
      </top>
      <bottom style="medium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 style="medium">
        <color indexed="55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5"/>
      </left>
      <right style="thin">
        <color indexed="55"/>
      </right>
      <top/>
      <bottom style="medium">
        <color indexed="55"/>
      </bottom>
      <diagonal/>
    </border>
    <border>
      <left style="medium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</borders>
  <cellStyleXfs count="102">
    <xf numFmtId="49" fontId="0" fillId="0" borderId="0" applyBorder="0">
      <alignment vertical="top"/>
    </xf>
    <xf numFmtId="0" fontId="4" fillId="0" borderId="0"/>
    <xf numFmtId="165" fontId="4" fillId="0" borderId="0"/>
    <xf numFmtId="0" fontId="35" fillId="0" borderId="0"/>
    <xf numFmtId="38" fontId="36" fillId="0" borderId="0">
      <alignment vertical="top"/>
    </xf>
    <xf numFmtId="38" fontId="36" fillId="0" borderId="0">
      <alignment vertical="top"/>
    </xf>
    <xf numFmtId="38" fontId="36" fillId="0" borderId="0">
      <alignment vertical="top"/>
    </xf>
    <xf numFmtId="38" fontId="36" fillId="0" borderId="0">
      <alignment vertical="top"/>
    </xf>
    <xf numFmtId="38" fontId="36" fillId="0" borderId="0">
      <alignment vertical="top"/>
    </xf>
    <xf numFmtId="38" fontId="36" fillId="0" borderId="0">
      <alignment vertical="top"/>
    </xf>
    <xf numFmtId="38" fontId="36" fillId="0" borderId="0">
      <alignment vertical="top"/>
    </xf>
    <xf numFmtId="38" fontId="36" fillId="0" borderId="0">
      <alignment vertical="top"/>
    </xf>
    <xf numFmtId="38" fontId="36" fillId="0" borderId="0">
      <alignment vertical="top"/>
    </xf>
    <xf numFmtId="38" fontId="36" fillId="0" borderId="0">
      <alignment vertical="top"/>
    </xf>
    <xf numFmtId="38" fontId="36" fillId="0" borderId="0">
      <alignment vertical="top"/>
    </xf>
    <xf numFmtId="38" fontId="36" fillId="0" borderId="0">
      <alignment vertical="top"/>
    </xf>
    <xf numFmtId="0" fontId="20" fillId="0" borderId="1" applyNumberFormat="0" applyAlignment="0">
      <protection locked="0"/>
    </xf>
    <xf numFmtId="164" fontId="5" fillId="0" borderId="0" applyFont="0" applyFill="0" applyBorder="0" applyAlignment="0" applyProtection="0"/>
    <xf numFmtId="0" fontId="17" fillId="0" borderId="0" applyFill="0" applyBorder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20" fillId="3" borderId="1" applyNumberFormat="0" applyAlignment="0"/>
    <xf numFmtId="0" fontId="1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6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37" fillId="4" borderId="2" applyNumberFormat="0">
      <alignment horizontal="center" vertical="center"/>
    </xf>
    <xf numFmtId="0" fontId="15" fillId="5" borderId="1" applyNumberFormat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32" fillId="0" borderId="0" applyBorder="0">
      <alignment horizontal="center" vertical="center" wrapText="1"/>
    </xf>
    <xf numFmtId="0" fontId="9" fillId="0" borderId="3" applyBorder="0">
      <alignment horizontal="center" vertical="center" wrapText="1"/>
    </xf>
    <xf numFmtId="4" fontId="7" fillId="2" borderId="4" applyBorder="0">
      <alignment horizontal="right"/>
    </xf>
    <xf numFmtId="49" fontId="7" fillId="0" borderId="0" applyBorder="0">
      <alignment vertical="top"/>
    </xf>
    <xf numFmtId="0" fontId="51" fillId="0" borderId="0"/>
    <xf numFmtId="0" fontId="38" fillId="6" borderId="0" applyNumberFormat="0" applyBorder="0" applyAlignment="0">
      <alignment horizontal="left" vertical="center"/>
    </xf>
    <xf numFmtId="49" fontId="40" fillId="7" borderId="0" applyBorder="0">
      <alignment vertical="top"/>
    </xf>
    <xf numFmtId="49" fontId="7" fillId="6" borderId="0" applyBorder="0">
      <alignment vertical="top"/>
    </xf>
    <xf numFmtId="49" fontId="7" fillId="0" borderId="0" applyBorder="0">
      <alignment vertical="top"/>
    </xf>
    <xf numFmtId="49" fontId="7" fillId="0" borderId="0" applyBorder="0">
      <alignment vertical="top"/>
    </xf>
    <xf numFmtId="0" fontId="1" fillId="0" borderId="0"/>
    <xf numFmtId="0" fontId="3" fillId="0" borderId="0"/>
    <xf numFmtId="49" fontId="7" fillId="0" borderId="0" applyBorder="0">
      <alignment vertical="top"/>
    </xf>
    <xf numFmtId="0" fontId="3" fillId="0" borderId="0"/>
    <xf numFmtId="0" fontId="7" fillId="0" borderId="0">
      <alignment horizontal="left" vertical="center"/>
    </xf>
    <xf numFmtId="0" fontId="3" fillId="0" borderId="0"/>
    <xf numFmtId="0" fontId="3" fillId="0" borderId="0"/>
    <xf numFmtId="0" fontId="23" fillId="0" borderId="0"/>
    <xf numFmtId="0" fontId="2" fillId="0" borderId="0"/>
    <xf numFmtId="4" fontId="7" fillId="8" borderId="5" applyBorder="0">
      <alignment horizontal="right"/>
    </xf>
    <xf numFmtId="0" fontId="54" fillId="0" borderId="0" applyNumberFormat="0" applyFill="0" applyBorder="0" applyAlignment="0" applyProtection="0"/>
    <xf numFmtId="0" fontId="55" fillId="0" borderId="37" applyNumberFormat="0" applyFill="0" applyAlignment="0" applyProtection="0"/>
    <xf numFmtId="0" fontId="56" fillId="0" borderId="38" applyNumberFormat="0" applyFill="0" applyAlignment="0" applyProtection="0"/>
    <xf numFmtId="0" fontId="57" fillId="0" borderId="39" applyNumberFormat="0" applyFill="0" applyAlignment="0" applyProtection="0"/>
    <xf numFmtId="0" fontId="57" fillId="0" borderId="0" applyNumberFormat="0" applyFill="0" applyBorder="0" applyAlignment="0" applyProtection="0"/>
    <xf numFmtId="0" fontId="52" fillId="16" borderId="0" applyNumberFormat="0" applyBorder="0" applyAlignment="0" applyProtection="0"/>
    <xf numFmtId="0" fontId="58" fillId="17" borderId="0" applyNumberFormat="0" applyBorder="0" applyAlignment="0" applyProtection="0"/>
    <xf numFmtId="0" fontId="50" fillId="15" borderId="0" applyNumberFormat="0" applyBorder="0" applyAlignment="0" applyProtection="0"/>
    <xf numFmtId="0" fontId="59" fillId="18" borderId="40" applyNumberFormat="0" applyAlignment="0" applyProtection="0"/>
    <xf numFmtId="0" fontId="60" fillId="18" borderId="41" applyNumberFormat="0" applyAlignment="0" applyProtection="0"/>
    <xf numFmtId="0" fontId="61" fillId="0" borderId="42" applyNumberFormat="0" applyFill="0" applyAlignment="0" applyProtection="0"/>
    <xf numFmtId="0" fontId="62" fillId="19" borderId="43" applyNumberFormat="0" applyAlignment="0" applyProtection="0"/>
    <xf numFmtId="0" fontId="63" fillId="0" borderId="0" applyNumberFormat="0" applyFill="0" applyBorder="0" applyAlignment="0" applyProtection="0"/>
    <xf numFmtId="0" fontId="7" fillId="20" borderId="44" applyNumberFormat="0" applyFont="0" applyAlignment="0" applyProtection="0"/>
    <xf numFmtId="0" fontId="64" fillId="0" borderId="0" applyNumberFormat="0" applyFill="0" applyBorder="0" applyAlignment="0" applyProtection="0"/>
    <xf numFmtId="0" fontId="65" fillId="0" borderId="45" applyNumberFormat="0" applyFill="0" applyAlignment="0" applyProtection="0"/>
    <xf numFmtId="0" fontId="66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66" fillId="36" borderId="0" applyNumberFormat="0" applyBorder="0" applyAlignment="0" applyProtection="0"/>
    <xf numFmtId="0" fontId="66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66" fillId="44" borderId="0" applyNumberFormat="0" applyBorder="0" applyAlignment="0" applyProtection="0"/>
    <xf numFmtId="49" fontId="7" fillId="0" borderId="0" applyBorder="0">
      <alignment vertical="top"/>
    </xf>
    <xf numFmtId="166" fontId="7" fillId="2" borderId="0">
      <protection locked="0"/>
    </xf>
    <xf numFmtId="167" fontId="7" fillId="2" borderId="0">
      <protection locked="0"/>
    </xf>
    <xf numFmtId="168" fontId="7" fillId="2" borderId="0">
      <protection locked="0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" fillId="0" borderId="0"/>
    <xf numFmtId="49" fontId="73" fillId="0" borderId="0" applyNumberFormat="0" applyFill="0" applyBorder="0" applyAlignment="0" applyProtection="0">
      <alignment vertical="top"/>
    </xf>
  </cellStyleXfs>
  <cellXfs count="376">
    <xf numFmtId="49" fontId="0" fillId="0" borderId="0" xfId="0">
      <alignment vertical="top"/>
    </xf>
    <xf numFmtId="49" fontId="7" fillId="0" borderId="0" xfId="0" applyFont="1" applyProtection="1">
      <alignment vertical="top"/>
    </xf>
    <xf numFmtId="49" fontId="0" fillId="0" borderId="0" xfId="0" applyProtection="1">
      <alignment vertical="top"/>
    </xf>
    <xf numFmtId="49" fontId="0" fillId="0" borderId="0" xfId="0" applyNumberFormat="1" applyProtection="1">
      <alignment vertical="top"/>
    </xf>
    <xf numFmtId="49" fontId="14" fillId="0" borderId="0" xfId="0" applyNumberFormat="1" applyFont="1" applyProtection="1">
      <alignment vertical="top"/>
    </xf>
    <xf numFmtId="49" fontId="7" fillId="0" borderId="0" xfId="0" applyNumberFormat="1" applyFont="1" applyAlignment="1" applyProtection="1">
      <alignment vertical="top" wrapText="1"/>
    </xf>
    <xf numFmtId="49" fontId="7" fillId="0" borderId="0" xfId="0" applyNumberFormat="1" applyFont="1" applyAlignment="1" applyProtection="1">
      <alignment vertical="center" wrapText="1"/>
    </xf>
    <xf numFmtId="49" fontId="7" fillId="0" borderId="0" xfId="43" applyFont="1" applyAlignment="1" applyProtection="1">
      <alignment vertical="center" wrapText="1"/>
    </xf>
    <xf numFmtId="49" fontId="12" fillId="0" borderId="0" xfId="43" applyFont="1" applyAlignment="1" applyProtection="1">
      <alignment vertical="center"/>
    </xf>
    <xf numFmtId="0" fontId="12" fillId="0" borderId="0" xfId="42" applyFont="1" applyAlignment="1" applyProtection="1">
      <alignment horizontal="center" vertical="center" wrapText="1"/>
    </xf>
    <xf numFmtId="0" fontId="7" fillId="0" borderId="0" xfId="42" applyFont="1" applyAlignment="1" applyProtection="1">
      <alignment vertical="center" wrapText="1"/>
    </xf>
    <xf numFmtId="0" fontId="7" fillId="0" borderId="0" xfId="42" applyFont="1" applyAlignment="1" applyProtection="1">
      <alignment horizontal="left" vertical="center" wrapText="1"/>
    </xf>
    <xf numFmtId="0" fontId="7" fillId="0" borderId="0" xfId="42" applyFont="1" applyProtection="1"/>
    <xf numFmtId="0" fontId="7" fillId="7" borderId="0" xfId="42" applyFont="1" applyFill="1" applyBorder="1" applyProtection="1"/>
    <xf numFmtId="0" fontId="7" fillId="0" borderId="0" xfId="42" applyFont="1"/>
    <xf numFmtId="0" fontId="28" fillId="0" borderId="0" xfId="42" applyFont="1"/>
    <xf numFmtId="49" fontId="7" fillId="0" borderId="0" xfId="40" applyFont="1" applyProtection="1">
      <alignment vertical="top"/>
    </xf>
    <xf numFmtId="49" fontId="7" fillId="0" borderId="0" xfId="40" applyProtection="1">
      <alignment vertical="top"/>
    </xf>
    <xf numFmtId="0" fontId="12" fillId="0" borderId="0" xfId="45" applyNumberFormat="1" applyFont="1" applyFill="1" applyAlignment="1" applyProtection="1">
      <alignment vertical="center" wrapText="1"/>
    </xf>
    <xf numFmtId="0" fontId="12" fillId="0" borderId="0" xfId="45" applyFont="1" applyFill="1" applyAlignment="1" applyProtection="1">
      <alignment horizontal="left" vertical="center" wrapText="1"/>
    </xf>
    <xf numFmtId="0" fontId="12" fillId="0" borderId="0" xfId="45" applyFont="1" applyAlignment="1" applyProtection="1">
      <alignment vertical="center" wrapText="1"/>
    </xf>
    <xf numFmtId="0" fontId="12" fillId="0" borderId="0" xfId="45" applyFont="1" applyAlignment="1" applyProtection="1">
      <alignment horizontal="center" vertical="center" wrapText="1"/>
    </xf>
    <xf numFmtId="0" fontId="12" fillId="0" borderId="0" xfId="45" applyFont="1" applyFill="1" applyAlignment="1" applyProtection="1">
      <alignment vertical="center" wrapText="1"/>
    </xf>
    <xf numFmtId="0" fontId="24" fillId="0" borderId="0" xfId="45" applyFont="1" applyAlignment="1" applyProtection="1">
      <alignment vertical="center" wrapText="1"/>
    </xf>
    <xf numFmtId="0" fontId="7" fillId="7" borderId="0" xfId="45" applyFont="1" applyFill="1" applyBorder="1" applyAlignment="1" applyProtection="1">
      <alignment vertical="center" wrapText="1"/>
    </xf>
    <xf numFmtId="0" fontId="7" fillId="0" borderId="0" xfId="45" applyFont="1" applyBorder="1" applyAlignment="1" applyProtection="1">
      <alignment vertical="center" wrapText="1"/>
    </xf>
    <xf numFmtId="0" fontId="7" fillId="0" borderId="0" xfId="45" applyFont="1" applyAlignment="1" applyProtection="1">
      <alignment horizontal="center" vertical="center" wrapText="1"/>
    </xf>
    <xf numFmtId="0" fontId="7" fillId="0" borderId="0" xfId="45" applyFont="1" applyAlignment="1" applyProtection="1">
      <alignment vertical="center" wrapText="1"/>
    </xf>
    <xf numFmtId="0" fontId="29" fillId="7" borderId="0" xfId="45" applyFont="1" applyFill="1" applyBorder="1" applyAlignment="1" applyProtection="1">
      <alignment vertical="center" wrapText="1"/>
    </xf>
    <xf numFmtId="0" fontId="9" fillId="7" borderId="0" xfId="45" applyFont="1" applyFill="1" applyBorder="1" applyAlignment="1" applyProtection="1">
      <alignment vertical="center" wrapText="1"/>
    </xf>
    <xf numFmtId="0" fontId="7" fillId="7" borderId="0" xfId="45" applyFont="1" applyFill="1" applyBorder="1" applyAlignment="1" applyProtection="1">
      <alignment horizontal="right" vertical="center" wrapText="1" indent="1"/>
    </xf>
    <xf numFmtId="14" fontId="12" fillId="7" borderId="0" xfId="45" applyNumberFormat="1" applyFont="1" applyFill="1" applyBorder="1" applyAlignment="1" applyProtection="1">
      <alignment horizontal="center" vertical="center" wrapText="1"/>
    </xf>
    <xf numFmtId="0" fontId="12" fillId="7" borderId="0" xfId="45" applyNumberFormat="1" applyFont="1" applyFill="1" applyBorder="1" applyAlignment="1" applyProtection="1">
      <alignment horizontal="center" vertical="center" wrapText="1"/>
    </xf>
    <xf numFmtId="0" fontId="7" fillId="7" borderId="0" xfId="45" applyFont="1" applyFill="1" applyBorder="1" applyAlignment="1" applyProtection="1">
      <alignment horizontal="center" vertical="center" wrapText="1"/>
    </xf>
    <xf numFmtId="14" fontId="7" fillId="7" borderId="0" xfId="45" applyNumberFormat="1" applyFont="1" applyFill="1" applyBorder="1" applyAlignment="1" applyProtection="1">
      <alignment horizontal="center" vertical="center" wrapText="1"/>
    </xf>
    <xf numFmtId="0" fontId="24" fillId="0" borderId="0" xfId="45" applyFont="1" applyAlignment="1" applyProtection="1">
      <alignment horizontal="center" vertical="center" wrapText="1"/>
    </xf>
    <xf numFmtId="0" fontId="31" fillId="7" borderId="0" xfId="45" applyNumberFormat="1" applyFont="1" applyFill="1" applyBorder="1" applyAlignment="1" applyProtection="1">
      <alignment horizontal="center" vertical="center" wrapText="1"/>
    </xf>
    <xf numFmtId="0" fontId="7" fillId="7" borderId="0" xfId="45" applyNumberFormat="1" applyFont="1" applyFill="1" applyBorder="1" applyAlignment="1" applyProtection="1">
      <alignment horizontal="right" vertical="center" wrapText="1" indent="1"/>
    </xf>
    <xf numFmtId="49" fontId="7" fillId="7" borderId="0" xfId="45" applyNumberFormat="1" applyFont="1" applyFill="1" applyBorder="1" applyAlignment="1" applyProtection="1">
      <alignment horizontal="right" vertical="center" wrapText="1" indent="1"/>
    </xf>
    <xf numFmtId="0" fontId="12" fillId="0" borderId="0" xfId="45" applyFont="1" applyFill="1" applyBorder="1" applyAlignment="1" applyProtection="1">
      <alignment vertical="center" wrapText="1"/>
    </xf>
    <xf numFmtId="49" fontId="12" fillId="0" borderId="0" xfId="45" applyNumberFormat="1" applyFont="1" applyFill="1" applyBorder="1" applyAlignment="1" applyProtection="1">
      <alignment horizontal="left" vertical="center" wrapText="1"/>
    </xf>
    <xf numFmtId="49" fontId="29" fillId="7" borderId="0" xfId="45" applyNumberFormat="1" applyFont="1" applyFill="1" applyBorder="1" applyAlignment="1" applyProtection="1">
      <alignment horizontal="center" vertical="center" wrapText="1"/>
    </xf>
    <xf numFmtId="49" fontId="9" fillId="8" borderId="4" xfId="0" applyNumberFormat="1" applyFont="1" applyFill="1" applyBorder="1" applyAlignment="1" applyProtection="1">
      <alignment horizontal="center" vertical="center" wrapText="1"/>
    </xf>
    <xf numFmtId="49" fontId="0" fillId="9" borderId="0" xfId="0" applyFill="1" applyProtection="1">
      <alignment vertical="top"/>
    </xf>
    <xf numFmtId="0" fontId="7" fillId="0" borderId="0" xfId="47" applyFont="1" applyFill="1" applyAlignment="1" applyProtection="1">
      <alignment vertical="center" wrapText="1"/>
    </xf>
    <xf numFmtId="0" fontId="7" fillId="7" borderId="0" xfId="47" applyFont="1" applyFill="1" applyBorder="1" applyAlignment="1" applyProtection="1">
      <alignment vertical="center" wrapText="1"/>
    </xf>
    <xf numFmtId="0" fontId="7" fillId="7" borderId="0" xfId="47" applyFont="1" applyFill="1" applyBorder="1" applyAlignment="1" applyProtection="1">
      <alignment horizontal="right" vertical="center" wrapText="1"/>
    </xf>
    <xf numFmtId="0" fontId="7" fillId="0" borderId="0" xfId="47" applyFont="1" applyFill="1" applyBorder="1" applyAlignment="1" applyProtection="1">
      <alignment vertical="center" wrapText="1"/>
    </xf>
    <xf numFmtId="0" fontId="21" fillId="9" borderId="0" xfId="47" applyFont="1" applyFill="1" applyAlignment="1" applyProtection="1">
      <alignment vertical="center" wrapText="1"/>
    </xf>
    <xf numFmtId="0" fontId="20" fillId="0" borderId="0" xfId="31" applyFont="1" applyFill="1" applyBorder="1" applyAlignment="1" applyProtection="1">
      <alignment horizontal="center" vertical="center" wrapText="1"/>
    </xf>
    <xf numFmtId="0" fontId="21" fillId="0" borderId="0" xfId="31" applyFont="1" applyFill="1" applyBorder="1" applyAlignment="1" applyProtection="1">
      <alignment horizontal="center" vertical="center" wrapText="1"/>
    </xf>
    <xf numFmtId="0" fontId="7" fillId="10" borderId="6" xfId="31" applyFont="1" applyFill="1" applyBorder="1" applyAlignment="1" applyProtection="1">
      <alignment horizontal="left" vertical="center" indent="1"/>
    </xf>
    <xf numFmtId="0" fontId="7" fillId="10" borderId="7" xfId="31" applyFont="1" applyFill="1" applyBorder="1" applyAlignment="1" applyProtection="1">
      <alignment horizontal="left" vertical="center" wrapText="1" indent="1"/>
    </xf>
    <xf numFmtId="49" fontId="25" fillId="0" borderId="0" xfId="38" applyFont="1" applyFill="1" applyAlignment="1" applyProtection="1">
      <alignment wrapText="1"/>
    </xf>
    <xf numFmtId="49" fontId="25" fillId="0" borderId="0" xfId="38" applyFont="1" applyFill="1" applyAlignment="1" applyProtection="1">
      <alignment vertical="center" wrapText="1"/>
    </xf>
    <xf numFmtId="49" fontId="39" fillId="0" borderId="0" xfId="38" applyFont="1" applyFill="1" applyAlignment="1" applyProtection="1">
      <alignment wrapText="1"/>
    </xf>
    <xf numFmtId="0" fontId="21" fillId="0" borderId="0" xfId="38" applyNumberFormat="1" applyFont="1" applyFill="1" applyAlignment="1" applyProtection="1">
      <alignment horizontal="left" vertical="center" wrapText="1"/>
    </xf>
    <xf numFmtId="0" fontId="20" fillId="0" borderId="0" xfId="38" applyNumberFormat="1" applyFont="1" applyFill="1" applyAlignment="1" applyProtection="1">
      <alignment vertical="top"/>
    </xf>
    <xf numFmtId="49" fontId="26" fillId="0" borderId="0" xfId="38" applyFont="1" applyFill="1" applyBorder="1" applyAlignment="1" applyProtection="1">
      <alignment wrapText="1"/>
    </xf>
    <xf numFmtId="0" fontId="20" fillId="0" borderId="0" xfId="38" applyNumberFormat="1" applyFont="1" applyFill="1" applyAlignment="1" applyProtection="1">
      <alignment horizontal="left" vertical="top" wrapText="1"/>
    </xf>
    <xf numFmtId="49" fontId="7" fillId="0" borderId="0" xfId="38" applyFont="1" applyFill="1" applyAlignment="1" applyProtection="1">
      <alignment vertical="top" wrapText="1"/>
    </xf>
    <xf numFmtId="49" fontId="25" fillId="0" borderId="0" xfId="38" applyFont="1" applyFill="1" applyBorder="1" applyAlignment="1" applyProtection="1">
      <alignment wrapText="1"/>
    </xf>
    <xf numFmtId="49" fontId="16" fillId="0" borderId="8" xfId="38" applyFont="1" applyFill="1" applyBorder="1" applyAlignment="1" applyProtection="1">
      <alignment wrapText="1"/>
    </xf>
    <xf numFmtId="49" fontId="16" fillId="0" borderId="9" xfId="38" applyFont="1" applyFill="1" applyBorder="1" applyAlignment="1" applyProtection="1">
      <alignment wrapText="1"/>
    </xf>
    <xf numFmtId="49" fontId="16" fillId="0" borderId="0" xfId="38" applyFont="1" applyFill="1" applyBorder="1" applyAlignment="1" applyProtection="1">
      <alignment wrapText="1"/>
    </xf>
    <xf numFmtId="49" fontId="27" fillId="0" borderId="9" xfId="38" applyFont="1" applyFill="1" applyBorder="1" applyAlignment="1" applyProtection="1">
      <alignment vertical="center" wrapText="1"/>
    </xf>
    <xf numFmtId="49" fontId="25" fillId="0" borderId="8" xfId="38" applyFont="1" applyFill="1" applyBorder="1" applyAlignment="1" applyProtection="1">
      <alignment wrapText="1"/>
    </xf>
    <xf numFmtId="49" fontId="22" fillId="0" borderId="9" xfId="38" applyFont="1" applyFill="1" applyBorder="1" applyAlignment="1" applyProtection="1">
      <alignment horizontal="left" vertical="center" wrapText="1"/>
    </xf>
    <xf numFmtId="49" fontId="27" fillId="0" borderId="9" xfId="38" applyFont="1" applyFill="1" applyBorder="1" applyAlignment="1" applyProtection="1">
      <alignment horizontal="center" vertical="center" wrapText="1"/>
    </xf>
    <xf numFmtId="49" fontId="22" fillId="0" borderId="8" xfId="38" applyFont="1" applyFill="1" applyBorder="1" applyAlignment="1" applyProtection="1">
      <alignment horizontal="left" vertical="center" wrapText="1"/>
    </xf>
    <xf numFmtId="49" fontId="22" fillId="0" borderId="0" xfId="38" applyFont="1" applyFill="1" applyBorder="1" applyAlignment="1" applyProtection="1">
      <alignment horizontal="left" vertical="center" wrapText="1"/>
    </xf>
    <xf numFmtId="49" fontId="40" fillId="2" borderId="10" xfId="36" applyNumberFormat="1" applyFont="1" applyFill="1" applyBorder="1" applyAlignment="1" applyProtection="1">
      <alignment horizontal="center" vertical="center" wrapText="1"/>
    </xf>
    <xf numFmtId="49" fontId="16" fillId="7" borderId="0" xfId="38" applyFont="1" applyFill="1" applyBorder="1" applyAlignment="1">
      <alignment wrapText="1"/>
    </xf>
    <xf numFmtId="49" fontId="40" fillId="11" borderId="10" xfId="36" applyNumberFormat="1" applyFont="1" applyFill="1" applyBorder="1" applyAlignment="1" applyProtection="1">
      <alignment horizontal="center" vertical="center" wrapText="1"/>
    </xf>
    <xf numFmtId="49" fontId="40" fillId="8" borderId="10" xfId="36" applyNumberFormat="1" applyFont="1" applyFill="1" applyBorder="1" applyAlignment="1" applyProtection="1">
      <alignment horizontal="center" vertical="center" wrapText="1"/>
    </xf>
    <xf numFmtId="49" fontId="40" fillId="12" borderId="10" xfId="36" applyNumberFormat="1" applyFont="1" applyFill="1" applyBorder="1" applyAlignment="1" applyProtection="1">
      <alignment horizontal="center" vertical="center" wrapText="1"/>
    </xf>
    <xf numFmtId="0" fontId="20" fillId="0" borderId="0" xfId="20" applyFont="1" applyFill="1" applyBorder="1" applyAlignment="1" applyProtection="1">
      <alignment horizontal="left" vertical="top" wrapText="1"/>
    </xf>
    <xf numFmtId="0" fontId="20" fillId="0" borderId="0" xfId="20" applyFont="1" applyFill="1" applyBorder="1" applyAlignment="1" applyProtection="1">
      <alignment horizontal="right" vertical="top" wrapText="1"/>
    </xf>
    <xf numFmtId="49" fontId="16" fillId="0" borderId="0" xfId="38" applyFont="1" applyFill="1" applyBorder="1" applyAlignment="1" applyProtection="1">
      <alignment vertical="top" wrapText="1"/>
    </xf>
    <xf numFmtId="0" fontId="40" fillId="0" borderId="0" xfId="38" applyNumberFormat="1" applyFont="1" applyFill="1" applyBorder="1" applyAlignment="1" applyProtection="1">
      <alignment vertical="center" wrapText="1"/>
    </xf>
    <xf numFmtId="0" fontId="40" fillId="0" borderId="0" xfId="38" applyNumberFormat="1" applyFont="1" applyFill="1" applyBorder="1" applyAlignment="1" applyProtection="1">
      <alignment vertical="top" wrapText="1"/>
    </xf>
    <xf numFmtId="0" fontId="20" fillId="0" borderId="0" xfId="20" applyFont="1" applyFill="1" applyBorder="1" applyAlignment="1" applyProtection="1">
      <alignment horizontal="left" vertical="center" wrapText="1"/>
    </xf>
    <xf numFmtId="49" fontId="13" fillId="0" borderId="0" xfId="29" applyNumberFormat="1" applyFont="1" applyFill="1" applyBorder="1" applyAlignment="1" applyProtection="1">
      <alignment wrapText="1"/>
    </xf>
    <xf numFmtId="49" fontId="13" fillId="0" borderId="0" xfId="29" applyNumberFormat="1" applyFont="1" applyFill="1" applyBorder="1" applyAlignment="1" applyProtection="1">
      <alignment horizontal="left" wrapText="1"/>
    </xf>
    <xf numFmtId="49" fontId="16" fillId="0" borderId="0" xfId="38" applyFont="1" applyFill="1" applyBorder="1" applyAlignment="1" applyProtection="1">
      <alignment horizontal="right" wrapText="1"/>
    </xf>
    <xf numFmtId="49" fontId="25" fillId="0" borderId="11" xfId="38" applyFont="1" applyFill="1" applyBorder="1" applyAlignment="1" applyProtection="1">
      <alignment wrapText="1"/>
    </xf>
    <xf numFmtId="49" fontId="22" fillId="0" borderId="12" xfId="38" applyFont="1" applyFill="1" applyBorder="1" applyAlignment="1" applyProtection="1">
      <alignment horizontal="left" vertical="center" wrapText="1"/>
    </xf>
    <xf numFmtId="49" fontId="22" fillId="0" borderId="11" xfId="38" applyFont="1" applyFill="1" applyBorder="1" applyAlignment="1" applyProtection="1">
      <alignment horizontal="left" vertical="center" wrapText="1"/>
    </xf>
    <xf numFmtId="49" fontId="22" fillId="0" borderId="13" xfId="38" applyFont="1" applyFill="1" applyBorder="1" applyAlignment="1" applyProtection="1">
      <alignment horizontal="left" vertical="center" wrapText="1"/>
    </xf>
    <xf numFmtId="49" fontId="27" fillId="0" borderId="12" xfId="38" applyFont="1" applyFill="1" applyBorder="1" applyAlignment="1" applyProtection="1">
      <alignment vertical="center" wrapText="1"/>
    </xf>
    <xf numFmtId="49" fontId="7" fillId="0" borderId="0" xfId="39" applyNumberFormat="1" applyFont="1" applyProtection="1">
      <alignment vertical="top"/>
    </xf>
    <xf numFmtId="49" fontId="7" fillId="0" borderId="0" xfId="34" applyFont="1" applyProtection="1">
      <alignment vertical="top"/>
    </xf>
    <xf numFmtId="0" fontId="7" fillId="10" borderId="7" xfId="31" applyFont="1" applyFill="1" applyBorder="1" applyAlignment="1" applyProtection="1">
      <alignment horizontal="left" vertical="center" indent="1"/>
    </xf>
    <xf numFmtId="0" fontId="7" fillId="7" borderId="7" xfId="47" applyFont="1" applyFill="1" applyBorder="1" applyAlignment="1" applyProtection="1">
      <alignment vertical="center" wrapText="1"/>
    </xf>
    <xf numFmtId="0" fontId="7" fillId="0" borderId="14" xfId="47" applyFont="1" applyFill="1" applyBorder="1" applyAlignment="1" applyProtection="1">
      <alignment vertical="center" wrapText="1"/>
    </xf>
    <xf numFmtId="4" fontId="9" fillId="8" borderId="6" xfId="50" applyFont="1" applyBorder="1" applyAlignment="1" applyProtection="1">
      <alignment horizontal="right" vertical="center" wrapText="1"/>
    </xf>
    <xf numFmtId="4" fontId="9" fillId="8" borderId="6" xfId="33" applyFont="1" applyFill="1" applyBorder="1" applyAlignment="1" applyProtection="1">
      <alignment horizontal="right" vertical="center" wrapText="1"/>
    </xf>
    <xf numFmtId="4" fontId="7" fillId="8" borderId="6" xfId="50" applyNumberFormat="1" applyFont="1" applyFill="1" applyBorder="1" applyAlignment="1" applyProtection="1">
      <alignment horizontal="right" vertical="center" wrapText="1"/>
    </xf>
    <xf numFmtId="4" fontId="7" fillId="8" borderId="6" xfId="33" applyFont="1" applyFill="1" applyBorder="1" applyAlignment="1" applyProtection="1">
      <alignment horizontal="right" vertical="center" wrapText="1"/>
    </xf>
    <xf numFmtId="0" fontId="9" fillId="7" borderId="7" xfId="47" applyFont="1" applyFill="1" applyBorder="1" applyAlignment="1" applyProtection="1">
      <alignment horizontal="center" wrapText="1"/>
    </xf>
    <xf numFmtId="0" fontId="7" fillId="0" borderId="7" xfId="47" applyFont="1" applyFill="1" applyBorder="1" applyAlignment="1" applyProtection="1">
      <alignment vertical="center" wrapText="1"/>
    </xf>
    <xf numFmtId="0" fontId="7" fillId="7" borderId="6" xfId="47" applyFont="1" applyFill="1" applyBorder="1" applyAlignment="1" applyProtection="1">
      <alignment vertical="center" wrapText="1"/>
    </xf>
    <xf numFmtId="0" fontId="9" fillId="7" borderId="7" xfId="47" applyFont="1" applyFill="1" applyBorder="1" applyAlignment="1" applyProtection="1">
      <alignment horizontal="left"/>
    </xf>
    <xf numFmtId="4" fontId="7" fillId="0" borderId="7" xfId="33" applyFont="1" applyFill="1" applyBorder="1" applyAlignment="1" applyProtection="1">
      <alignment horizontal="right" vertical="center" wrapText="1"/>
    </xf>
    <xf numFmtId="0" fontId="7" fillId="0" borderId="7" xfId="44" applyFont="1" applyFill="1" applyBorder="1" applyAlignment="1" applyProtection="1">
      <alignment horizontal="left" vertical="center" wrapText="1" indent="1"/>
    </xf>
    <xf numFmtId="49" fontId="0" fillId="0" borderId="0" xfId="0" applyBorder="1">
      <alignment vertical="top"/>
    </xf>
    <xf numFmtId="0" fontId="7" fillId="0" borderId="14" xfId="42" applyFont="1" applyBorder="1" applyProtection="1"/>
    <xf numFmtId="49" fontId="7" fillId="0" borderId="0" xfId="34">
      <alignment vertical="top"/>
    </xf>
    <xf numFmtId="0" fontId="7" fillId="13" borderId="15" xfId="42" applyFont="1" applyFill="1" applyBorder="1" applyAlignment="1">
      <alignment horizontal="center" vertical="center"/>
    </xf>
    <xf numFmtId="49" fontId="0" fillId="0" borderId="0" xfId="0" applyFill="1" applyProtection="1">
      <alignment vertical="top"/>
    </xf>
    <xf numFmtId="49" fontId="0" fillId="0" borderId="0" xfId="0" applyNumberFormat="1" applyAlignment="1" applyProtection="1">
      <alignment vertical="top" wrapText="1"/>
    </xf>
    <xf numFmtId="0" fontId="7" fillId="7" borderId="7" xfId="45" applyNumberFormat="1" applyFont="1" applyFill="1" applyBorder="1" applyAlignment="1" applyProtection="1">
      <alignment horizontal="center" vertical="center" wrapText="1"/>
    </xf>
    <xf numFmtId="0" fontId="7" fillId="0" borderId="16" xfId="45" applyFont="1" applyBorder="1" applyAlignment="1" applyProtection="1">
      <alignment vertical="center" wrapText="1"/>
    </xf>
    <xf numFmtId="0" fontId="7" fillId="7" borderId="16" xfId="45" applyFont="1" applyFill="1" applyBorder="1" applyAlignment="1" applyProtection="1">
      <alignment horizontal="center" wrapText="1"/>
    </xf>
    <xf numFmtId="0" fontId="7" fillId="0" borderId="0" xfId="45" applyFont="1" applyBorder="1" applyAlignment="1" applyProtection="1">
      <alignment horizontal="right" vertical="center"/>
    </xf>
    <xf numFmtId="0" fontId="7" fillId="7" borderId="7" xfId="45" applyFont="1" applyFill="1" applyBorder="1" applyAlignment="1" applyProtection="1">
      <alignment horizontal="right" vertical="center" wrapText="1" indent="1"/>
    </xf>
    <xf numFmtId="0" fontId="30" fillId="7" borderId="7" xfId="45" applyFont="1" applyFill="1" applyBorder="1" applyAlignment="1" applyProtection="1">
      <alignment horizontal="center" vertical="center" wrapText="1"/>
    </xf>
    <xf numFmtId="0" fontId="9" fillId="7" borderId="14" xfId="45" applyFont="1" applyFill="1" applyBorder="1" applyAlignment="1" applyProtection="1">
      <alignment vertical="center" wrapText="1"/>
    </xf>
    <xf numFmtId="0" fontId="0" fillId="8" borderId="6" xfId="45" applyFont="1" applyFill="1" applyBorder="1" applyAlignment="1" applyProtection="1">
      <alignment horizontal="center" vertical="center"/>
    </xf>
    <xf numFmtId="0" fontId="7" fillId="7" borderId="14" xfId="45" applyFont="1" applyFill="1" applyBorder="1" applyAlignment="1" applyProtection="1">
      <alignment vertical="center" wrapText="1"/>
    </xf>
    <xf numFmtId="0" fontId="7" fillId="8" borderId="6" xfId="45" applyNumberFormat="1" applyFont="1" applyFill="1" applyBorder="1" applyAlignment="1" applyProtection="1">
      <alignment horizontal="center" vertical="center"/>
    </xf>
    <xf numFmtId="49" fontId="7" fillId="12" borderId="6" xfId="45" applyNumberFormat="1" applyFont="1" applyFill="1" applyBorder="1" applyAlignment="1" applyProtection="1">
      <alignment horizontal="center" vertical="center" wrapText="1"/>
      <protection locked="0"/>
    </xf>
    <xf numFmtId="14" fontId="7" fillId="7" borderId="14" xfId="45" applyNumberFormat="1" applyFont="1" applyFill="1" applyBorder="1" applyAlignment="1" applyProtection="1">
      <alignment horizontal="center" vertical="center" wrapText="1"/>
    </xf>
    <xf numFmtId="49" fontId="7" fillId="8" borderId="6" xfId="45" applyNumberFormat="1" applyFont="1" applyFill="1" applyBorder="1" applyAlignment="1" applyProtection="1">
      <alignment horizontal="center" vertical="center" wrapText="1"/>
    </xf>
    <xf numFmtId="0" fontId="7" fillId="0" borderId="7" xfId="47" applyNumberFormat="1" applyFont="1" applyFill="1" applyBorder="1" applyAlignment="1" applyProtection="1">
      <alignment horizontal="center" vertical="center" wrapText="1"/>
    </xf>
    <xf numFmtId="0" fontId="7" fillId="8" borderId="6" xfId="47" applyNumberFormat="1" applyFont="1" applyFill="1" applyBorder="1" applyAlignment="1" applyProtection="1">
      <alignment horizontal="center" vertical="center" wrapText="1"/>
    </xf>
    <xf numFmtId="0" fontId="7" fillId="7" borderId="14" xfId="45" applyFont="1" applyFill="1" applyBorder="1" applyAlignment="1" applyProtection="1">
      <alignment horizontal="center" vertical="center" wrapText="1"/>
    </xf>
    <xf numFmtId="0" fontId="7" fillId="7" borderId="7" xfId="45" applyFont="1" applyFill="1" applyBorder="1" applyAlignment="1" applyProtection="1">
      <alignment horizontal="center" wrapText="1"/>
    </xf>
    <xf numFmtId="0" fontId="0" fillId="7" borderId="0" xfId="45" applyFont="1" applyFill="1" applyBorder="1" applyAlignment="1" applyProtection="1">
      <alignment horizontal="right" vertical="center" wrapText="1" indent="1"/>
    </xf>
    <xf numFmtId="0" fontId="7" fillId="14" borderId="6" xfId="47" applyFont="1" applyFill="1" applyBorder="1" applyAlignment="1" applyProtection="1">
      <alignment vertical="center" wrapText="1"/>
    </xf>
    <xf numFmtId="49" fontId="33" fillId="14" borderId="7" xfId="0" applyFont="1" applyFill="1" applyBorder="1" applyAlignment="1" applyProtection="1">
      <alignment horizontal="center" vertical="top"/>
    </xf>
    <xf numFmtId="4" fontId="7" fillId="14" borderId="7" xfId="33" applyFont="1" applyFill="1" applyBorder="1" applyAlignment="1" applyProtection="1">
      <alignment horizontal="center" vertical="center" wrapText="1"/>
    </xf>
    <xf numFmtId="49" fontId="40" fillId="0" borderId="0" xfId="37" applyFill="1" applyProtection="1">
      <alignment vertical="top"/>
    </xf>
    <xf numFmtId="0" fontId="7" fillId="0" borderId="7" xfId="45" applyNumberFormat="1" applyFont="1" applyFill="1" applyBorder="1" applyAlignment="1" applyProtection="1">
      <alignment horizontal="center" vertical="center" wrapText="1"/>
    </xf>
    <xf numFmtId="4" fontId="7" fillId="0" borderId="14" xfId="33" applyFont="1" applyFill="1" applyBorder="1" applyAlignment="1" applyProtection="1">
      <alignment vertical="center" wrapText="1"/>
    </xf>
    <xf numFmtId="4" fontId="7" fillId="0" borderId="0" xfId="33" applyFont="1" applyFill="1" applyBorder="1" applyAlignment="1" applyProtection="1">
      <alignment vertical="center" wrapText="1"/>
    </xf>
    <xf numFmtId="4" fontId="7" fillId="0" borderId="14" xfId="33" applyFont="1" applyFill="1" applyBorder="1" applyAlignment="1" applyProtection="1">
      <alignment horizontal="center" vertical="center" wrapText="1"/>
    </xf>
    <xf numFmtId="4" fontId="9" fillId="0" borderId="0" xfId="33" applyFont="1" applyFill="1" applyBorder="1" applyAlignment="1" applyProtection="1">
      <alignment horizontal="center" vertical="center" wrapText="1"/>
    </xf>
    <xf numFmtId="0" fontId="0" fillId="14" borderId="17" xfId="47" applyFont="1" applyFill="1" applyBorder="1" applyAlignment="1" applyProtection="1">
      <alignment vertical="center" wrapText="1"/>
    </xf>
    <xf numFmtId="0" fontId="7" fillId="0" borderId="10" xfId="42" applyFont="1" applyFill="1" applyBorder="1" applyAlignment="1" applyProtection="1">
      <alignment horizontal="center" vertical="center" wrapText="1"/>
    </xf>
    <xf numFmtId="49" fontId="7" fillId="2" borderId="17" xfId="42" applyNumberFormat="1" applyFont="1" applyFill="1" applyBorder="1" applyAlignment="1" applyProtection="1">
      <alignment horizontal="left" vertical="center" wrapText="1"/>
      <protection locked="0"/>
    </xf>
    <xf numFmtId="49" fontId="33" fillId="14" borderId="19" xfId="0" applyFont="1" applyFill="1" applyBorder="1" applyAlignment="1" applyProtection="1">
      <alignment horizontal="center" vertical="top" wrapText="1"/>
    </xf>
    <xf numFmtId="0" fontId="7" fillId="8" borderId="6" xfId="45" applyNumberFormat="1" applyFont="1" applyFill="1" applyBorder="1" applyAlignment="1" applyProtection="1">
      <alignment horizontal="center" vertical="center" wrapText="1"/>
    </xf>
    <xf numFmtId="0" fontId="49" fillId="7" borderId="0" xfId="28" applyNumberFormat="1" applyFill="1" applyBorder="1" applyAlignment="1" applyProtection="1">
      <alignment vertical="center" wrapText="1"/>
    </xf>
    <xf numFmtId="0" fontId="1" fillId="0" borderId="0" xfId="41" applyProtection="1"/>
    <xf numFmtId="4" fontId="7" fillId="2" borderId="14" xfId="47" applyNumberFormat="1" applyFont="1" applyFill="1" applyBorder="1" applyAlignment="1" applyProtection="1">
      <alignment vertical="center" wrapText="1"/>
      <protection locked="0"/>
    </xf>
    <xf numFmtId="0" fontId="7" fillId="0" borderId="22" xfId="47" applyFont="1" applyFill="1" applyBorder="1" applyAlignment="1" applyProtection="1">
      <alignment vertical="center" wrapText="1"/>
    </xf>
    <xf numFmtId="0" fontId="7" fillId="0" borderId="23" xfId="47" applyFont="1" applyFill="1" applyBorder="1" applyAlignment="1" applyProtection="1">
      <alignment vertical="center" wrapText="1"/>
    </xf>
    <xf numFmtId="0" fontId="7" fillId="0" borderId="18" xfId="47" applyFont="1" applyFill="1" applyBorder="1" applyAlignment="1" applyProtection="1">
      <alignment vertical="center" wrapText="1"/>
    </xf>
    <xf numFmtId="4" fontId="7" fillId="14" borderId="25" xfId="33" applyFont="1" applyFill="1" applyBorder="1" applyAlignment="1" applyProtection="1">
      <alignment horizontal="center" vertical="center" wrapText="1"/>
    </xf>
    <xf numFmtId="49" fontId="33" fillId="14" borderId="17" xfId="0" applyFont="1" applyFill="1" applyBorder="1" applyAlignment="1" applyProtection="1">
      <alignment horizontal="center" vertical="top" wrapText="1"/>
    </xf>
    <xf numFmtId="49" fontId="33" fillId="14" borderId="18" xfId="0" applyFont="1" applyFill="1" applyBorder="1" applyAlignment="1" applyProtection="1">
      <alignment horizontal="center" vertical="center" wrapText="1"/>
    </xf>
    <xf numFmtId="4" fontId="7" fillId="14" borderId="18" xfId="33" applyFont="1" applyFill="1" applyBorder="1" applyAlignment="1" applyProtection="1">
      <alignment horizontal="center" vertical="center" wrapText="1"/>
    </xf>
    <xf numFmtId="49" fontId="33" fillId="14" borderId="25" xfId="0" applyFont="1" applyFill="1" applyBorder="1" applyAlignment="1" applyProtection="1">
      <alignment horizontal="center" vertical="center" wrapText="1"/>
    </xf>
    <xf numFmtId="0" fontId="45" fillId="0" borderId="0" xfId="42" applyFont="1" applyAlignment="1" applyProtection="1">
      <alignment horizontal="center" vertical="center"/>
    </xf>
    <xf numFmtId="0" fontId="45" fillId="7" borderId="0" xfId="42" applyFont="1" applyFill="1" applyBorder="1" applyAlignment="1" applyProtection="1">
      <alignment horizontal="center" vertical="center"/>
    </xf>
    <xf numFmtId="49" fontId="7" fillId="0" borderId="26" xfId="42" applyNumberFormat="1" applyFont="1" applyFill="1" applyBorder="1" applyAlignment="1" applyProtection="1">
      <alignment horizontal="left" vertical="center" wrapText="1"/>
    </xf>
    <xf numFmtId="0" fontId="46" fillId="0" borderId="0" xfId="42" applyFont="1" applyProtection="1"/>
    <xf numFmtId="0" fontId="47" fillId="7" borderId="0" xfId="42" applyFont="1" applyFill="1" applyBorder="1" applyAlignment="1" applyProtection="1">
      <alignment horizontal="center" vertical="center"/>
    </xf>
    <xf numFmtId="0" fontId="48" fillId="0" borderId="7" xfId="31" applyFont="1" applyFill="1" applyBorder="1" applyAlignment="1" applyProtection="1">
      <alignment vertical="center"/>
    </xf>
    <xf numFmtId="0" fontId="51" fillId="9" borderId="0" xfId="35" applyFill="1" applyProtection="1"/>
    <xf numFmtId="0" fontId="51" fillId="0" borderId="0" xfId="35"/>
    <xf numFmtId="0" fontId="51" fillId="0" borderId="0" xfId="35" applyBorder="1"/>
    <xf numFmtId="0" fontId="46" fillId="7" borderId="17" xfId="42" applyFont="1" applyFill="1" applyBorder="1" applyAlignment="1" applyProtection="1">
      <alignment horizontal="center" vertical="center"/>
    </xf>
    <xf numFmtId="49" fontId="46" fillId="2" borderId="10" xfId="42" applyNumberFormat="1" applyFont="1" applyFill="1" applyBorder="1" applyAlignment="1" applyProtection="1">
      <alignment horizontal="left" vertical="center" wrapText="1"/>
      <protection locked="0"/>
    </xf>
    <xf numFmtId="0" fontId="48" fillId="0" borderId="0" xfId="31" applyFont="1" applyFill="1" applyBorder="1" applyAlignment="1" applyProtection="1">
      <alignment vertical="center"/>
    </xf>
    <xf numFmtId="0" fontId="7" fillId="0" borderId="0" xfId="42" applyFont="1" applyBorder="1" applyProtection="1"/>
    <xf numFmtId="0" fontId="46" fillId="7" borderId="7" xfId="42" applyFont="1" applyFill="1" applyBorder="1" applyProtection="1"/>
    <xf numFmtId="0" fontId="46" fillId="7" borderId="6" xfId="47" applyFont="1" applyFill="1" applyBorder="1" applyAlignment="1" applyProtection="1">
      <alignment horizontal="center" vertical="center" wrapText="1"/>
    </xf>
    <xf numFmtId="0" fontId="46" fillId="0" borderId="26" xfId="32" applyFont="1" applyFill="1" applyBorder="1" applyAlignment="1" applyProtection="1">
      <alignment horizontal="center" vertical="center" wrapText="1"/>
    </xf>
    <xf numFmtId="0" fontId="12" fillId="7" borderId="6" xfId="42" applyFont="1" applyFill="1" applyBorder="1" applyAlignment="1" applyProtection="1">
      <alignment horizontal="center" vertical="center"/>
    </xf>
    <xf numFmtId="49" fontId="7" fillId="0" borderId="0" xfId="47" applyNumberFormat="1" applyFont="1" applyFill="1" applyBorder="1" applyAlignment="1" applyProtection="1">
      <alignment horizontal="center" vertical="center" wrapText="1"/>
    </xf>
    <xf numFmtId="4" fontId="7" fillId="8" borderId="17" xfId="50" applyNumberFormat="1" applyFont="1" applyFill="1" applyBorder="1" applyAlignment="1" applyProtection="1">
      <alignment horizontal="right" vertical="center" wrapText="1"/>
    </xf>
    <xf numFmtId="4" fontId="7" fillId="2" borderId="17" xfId="47" applyNumberFormat="1" applyFont="1" applyFill="1" applyBorder="1" applyAlignment="1" applyProtection="1">
      <alignment vertical="center" wrapText="1"/>
      <protection locked="0"/>
    </xf>
    <xf numFmtId="0" fontId="7" fillId="0" borderId="7" xfId="45" applyFont="1" applyBorder="1" applyAlignment="1" applyProtection="1">
      <alignment vertical="center" wrapText="1"/>
    </xf>
    <xf numFmtId="0" fontId="9" fillId="0" borderId="6" xfId="47" applyFont="1" applyFill="1" applyBorder="1" applyAlignment="1" applyProtection="1">
      <alignment vertical="center" wrapText="1"/>
    </xf>
    <xf numFmtId="49" fontId="33" fillId="14" borderId="24" xfId="0" applyFont="1" applyFill="1" applyBorder="1" applyAlignment="1" applyProtection="1">
      <alignment horizontal="left" vertical="center"/>
    </xf>
    <xf numFmtId="49" fontId="33" fillId="14" borderId="20" xfId="0" applyFont="1" applyFill="1" applyBorder="1" applyAlignment="1" applyProtection="1">
      <alignment horizontal="center" vertical="top" wrapText="1"/>
    </xf>
    <xf numFmtId="0" fontId="20" fillId="0" borderId="0" xfId="31" applyFont="1" applyFill="1" applyBorder="1" applyAlignment="1" applyProtection="1">
      <alignment horizontal="left" vertical="center"/>
    </xf>
    <xf numFmtId="0" fontId="20" fillId="0" borderId="0" xfId="31" applyFont="1" applyFill="1" applyBorder="1" applyAlignment="1" applyProtection="1">
      <alignment vertical="center"/>
    </xf>
    <xf numFmtId="0" fontId="7" fillId="14" borderId="27" xfId="47" applyFont="1" applyFill="1" applyBorder="1" applyAlignment="1" applyProtection="1">
      <alignment vertical="center" wrapText="1"/>
    </xf>
    <xf numFmtId="49" fontId="33" fillId="14" borderId="28" xfId="0" applyFont="1" applyFill="1" applyBorder="1" applyAlignment="1" applyProtection="1">
      <alignment horizontal="center" vertical="top"/>
    </xf>
    <xf numFmtId="4" fontId="7" fillId="14" borderId="28" xfId="33" applyFont="1" applyFill="1" applyBorder="1" applyAlignment="1" applyProtection="1">
      <alignment horizontal="center" vertical="center" wrapText="1"/>
    </xf>
    <xf numFmtId="0" fontId="0" fillId="0" borderId="17" xfId="47" applyFont="1" applyFill="1" applyBorder="1" applyAlignment="1" applyProtection="1">
      <alignment horizontal="left" vertical="center" indent="1"/>
    </xf>
    <xf numFmtId="4" fontId="7" fillId="0" borderId="0" xfId="47" applyNumberFormat="1" applyFont="1" applyFill="1" applyBorder="1" applyAlignment="1" applyProtection="1">
      <alignment horizontal="right" vertical="center" wrapText="1"/>
    </xf>
    <xf numFmtId="49" fontId="33" fillId="14" borderId="31" xfId="0" applyFont="1" applyFill="1" applyBorder="1" applyAlignment="1" applyProtection="1">
      <alignment horizontal="center" vertical="top" wrapText="1"/>
    </xf>
    <xf numFmtId="0" fontId="0" fillId="0" borderId="6" xfId="32" applyFont="1" applyFill="1" applyBorder="1" applyAlignment="1" applyProtection="1">
      <alignment vertical="center" wrapText="1"/>
    </xf>
    <xf numFmtId="0" fontId="21" fillId="0" borderId="0" xfId="31" applyFont="1" applyFill="1" applyBorder="1" applyAlignment="1" applyProtection="1">
      <alignment horizontal="left" vertical="center"/>
    </xf>
    <xf numFmtId="49" fontId="0" fillId="0" borderId="10" xfId="47" applyNumberFormat="1" applyFont="1" applyFill="1" applyBorder="1" applyAlignment="1" applyProtection="1">
      <alignment horizontal="center" vertical="center" wrapText="1"/>
    </xf>
    <xf numFmtId="0" fontId="7" fillId="0" borderId="18" xfId="47" applyFont="1" applyFill="1" applyBorder="1" applyAlignment="1" applyProtection="1">
      <alignment vertical="center"/>
    </xf>
    <xf numFmtId="0" fontId="53" fillId="0" borderId="18" xfId="47" applyFont="1" applyFill="1" applyBorder="1" applyAlignment="1" applyProtection="1">
      <alignment horizontal="left" vertical="center" indent="1"/>
    </xf>
    <xf numFmtId="0" fontId="0" fillId="0" borderId="17" xfId="47" applyFont="1" applyFill="1" applyBorder="1" applyAlignment="1" applyProtection="1">
      <alignment horizontal="left" vertical="center" wrapText="1" indent="1"/>
    </xf>
    <xf numFmtId="49" fontId="7" fillId="0" borderId="0" xfId="91">
      <alignment vertical="top"/>
    </xf>
    <xf numFmtId="49" fontId="33" fillId="14" borderId="18" xfId="0" applyFont="1" applyFill="1" applyBorder="1" applyAlignment="1" applyProtection="1">
      <alignment horizontal="center" vertical="center"/>
    </xf>
    <xf numFmtId="14" fontId="7" fillId="8" borderId="6" xfId="45" applyNumberFormat="1" applyFont="1" applyFill="1" applyBorder="1" applyAlignment="1" applyProtection="1">
      <alignment horizontal="center" vertical="center" wrapText="1"/>
    </xf>
    <xf numFmtId="14" fontId="7" fillId="8" borderId="6" xfId="47" applyNumberFormat="1" applyFont="1" applyFill="1" applyBorder="1" applyAlignment="1" applyProtection="1">
      <alignment horizontal="center" vertical="center" wrapText="1"/>
    </xf>
    <xf numFmtId="49" fontId="7" fillId="8" borderId="10" xfId="45" applyNumberFormat="1" applyFont="1" applyFill="1" applyBorder="1" applyAlignment="1" applyProtection="1">
      <alignment horizontal="center" vertical="center" wrapText="1"/>
    </xf>
    <xf numFmtId="0" fontId="0" fillId="0" borderId="0" xfId="47" applyFont="1" applyFill="1" applyBorder="1" applyAlignment="1" applyProtection="1">
      <alignment vertical="center"/>
    </xf>
    <xf numFmtId="0" fontId="53" fillId="0" borderId="0" xfId="47" applyFont="1" applyFill="1" applyAlignment="1" applyProtection="1">
      <alignment vertical="center"/>
    </xf>
    <xf numFmtId="0" fontId="53" fillId="0" borderId="0" xfId="47" applyFont="1" applyFill="1" applyAlignment="1" applyProtection="1">
      <alignment vertical="center" wrapText="1"/>
    </xf>
    <xf numFmtId="0" fontId="53" fillId="0" borderId="14" xfId="47" applyFont="1" applyFill="1" applyBorder="1" applyAlignment="1" applyProtection="1">
      <alignment vertical="center" wrapText="1"/>
    </xf>
    <xf numFmtId="49" fontId="53" fillId="0" borderId="0" xfId="0" applyFont="1">
      <alignment vertical="top"/>
    </xf>
    <xf numFmtId="0" fontId="66" fillId="0" borderId="0" xfId="35" applyFont="1"/>
    <xf numFmtId="0" fontId="53" fillId="0" borderId="0" xfId="42" applyFont="1" applyProtection="1"/>
    <xf numFmtId="0" fontId="3" fillId="0" borderId="0" xfId="100"/>
    <xf numFmtId="0" fontId="53" fillId="0" borderId="0" xfId="45" applyFont="1" applyAlignment="1" applyProtection="1">
      <alignment vertical="center" wrapText="1"/>
    </xf>
    <xf numFmtId="0" fontId="53" fillId="0" borderId="0" xfId="45" applyFont="1" applyFill="1" applyAlignment="1" applyProtection="1">
      <alignment vertical="center"/>
    </xf>
    <xf numFmtId="0" fontId="67" fillId="0" borderId="0" xfId="45" applyFont="1" applyAlignment="1" applyProtection="1">
      <alignment vertical="center" wrapText="1"/>
    </xf>
    <xf numFmtId="49" fontId="53" fillId="0" borderId="0" xfId="45" applyNumberFormat="1" applyFont="1" applyFill="1" applyAlignment="1" applyProtection="1">
      <alignment vertical="center"/>
    </xf>
    <xf numFmtId="4" fontId="53" fillId="0" borderId="0" xfId="45" applyNumberFormat="1" applyFont="1" applyAlignment="1" applyProtection="1">
      <alignment vertical="center" wrapText="1"/>
    </xf>
    <xf numFmtId="14" fontId="7" fillId="8" borderId="10" xfId="45" applyNumberFormat="1" applyFont="1" applyFill="1" applyBorder="1" applyAlignment="1" applyProtection="1">
      <alignment horizontal="center" vertical="center" wrapText="1"/>
    </xf>
    <xf numFmtId="49" fontId="49" fillId="8" borderId="10" xfId="28" applyNumberFormat="1" applyFill="1" applyBorder="1" applyAlignment="1" applyProtection="1">
      <alignment horizontal="center" vertical="center" wrapText="1"/>
    </xf>
    <xf numFmtId="0" fontId="0" fillId="8" borderId="6" xfId="45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0" fontId="9" fillId="0" borderId="7" xfId="47" applyFont="1" applyFill="1" applyBorder="1" applyAlignment="1" applyProtection="1">
      <alignment vertical="center" wrapText="1"/>
    </xf>
    <xf numFmtId="49" fontId="53" fillId="0" borderId="0" xfId="47" applyNumberFormat="1" applyFont="1" applyFill="1" applyAlignment="1" applyProtection="1">
      <alignment horizontal="center" vertical="center" wrapText="1"/>
    </xf>
    <xf numFmtId="49" fontId="7" fillId="12" borderId="14" xfId="47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47" applyFont="1" applyFill="1" applyBorder="1" applyAlignment="1" applyProtection="1">
      <alignment vertical="center"/>
    </xf>
    <xf numFmtId="0" fontId="0" fillId="8" borderId="10" xfId="45" applyNumberFormat="1" applyFont="1" applyFill="1" applyBorder="1" applyAlignment="1" applyProtection="1">
      <alignment horizontal="center" vertical="center"/>
    </xf>
    <xf numFmtId="4" fontId="9" fillId="0" borderId="6" xfId="50" applyFont="1" applyFill="1" applyBorder="1" applyAlignment="1" applyProtection="1">
      <alignment horizontal="right" vertical="center" wrapText="1"/>
    </xf>
    <xf numFmtId="4" fontId="9" fillId="8" borderId="47" xfId="50" applyFont="1" applyBorder="1" applyAlignment="1" applyProtection="1">
      <alignment horizontal="right" vertical="center" wrapText="1"/>
    </xf>
    <xf numFmtId="4" fontId="9" fillId="8" borderId="47" xfId="33" applyFont="1" applyFill="1" applyBorder="1" applyAlignment="1" applyProtection="1">
      <alignment horizontal="right" vertical="center" wrapText="1"/>
    </xf>
    <xf numFmtId="4" fontId="7" fillId="8" borderId="47" xfId="33" applyFont="1" applyFill="1" applyBorder="1" applyAlignment="1" applyProtection="1">
      <alignment horizontal="right" vertical="center" wrapText="1"/>
    </xf>
    <xf numFmtId="49" fontId="7" fillId="2" borderId="17" xfId="47" applyNumberFormat="1" applyFont="1" applyFill="1" applyBorder="1" applyAlignment="1" applyProtection="1">
      <alignment vertical="center" wrapText="1"/>
      <protection locked="0"/>
    </xf>
    <xf numFmtId="49" fontId="7" fillId="2" borderId="10" xfId="47" applyNumberFormat="1" applyFont="1" applyFill="1" applyBorder="1" applyAlignment="1" applyProtection="1">
      <alignment vertical="center" wrapText="1"/>
      <protection locked="0"/>
    </xf>
    <xf numFmtId="49" fontId="7" fillId="0" borderId="10" xfId="47" applyNumberFormat="1" applyFont="1" applyFill="1" applyBorder="1" applyAlignment="1" applyProtection="1">
      <alignment vertical="center" wrapText="1"/>
    </xf>
    <xf numFmtId="0" fontId="7" fillId="0" borderId="0" xfId="47" applyFont="1" applyFill="1" applyAlignment="1" applyProtection="1">
      <alignment horizontal="left" vertical="center" wrapText="1" indent="1"/>
    </xf>
    <xf numFmtId="0" fontId="0" fillId="0" borderId="0" xfId="46" applyNumberFormat="1" applyFont="1" applyFill="1" applyBorder="1" applyAlignment="1" applyProtection="1">
      <alignment horizontal="center" vertical="center" wrapText="1"/>
    </xf>
    <xf numFmtId="49" fontId="0" fillId="0" borderId="0" xfId="0" applyFill="1" applyBorder="1">
      <alignment vertical="top"/>
    </xf>
    <xf numFmtId="4" fontId="42" fillId="0" borderId="0" xfId="47" applyNumberFormat="1" applyFont="1" applyFill="1" applyBorder="1" applyAlignment="1" applyProtection="1">
      <alignment horizontal="center" vertical="top" wrapText="1"/>
    </xf>
    <xf numFmtId="49" fontId="7" fillId="0" borderId="29" xfId="47" applyNumberFormat="1" applyFont="1" applyFill="1" applyBorder="1" applyAlignment="1" applyProtection="1">
      <alignment horizontal="center" vertical="center" wrapText="1"/>
    </xf>
    <xf numFmtId="4" fontId="7" fillId="0" borderId="0" xfId="47" applyNumberFormat="1" applyFont="1" applyFill="1" applyBorder="1" applyAlignment="1" applyProtection="1">
      <alignment horizontal="center" vertical="top" wrapText="1"/>
    </xf>
    <xf numFmtId="49" fontId="0" fillId="0" borderId="0" xfId="47" applyNumberFormat="1" applyFont="1" applyFill="1" applyBorder="1" applyAlignment="1" applyProtection="1">
      <alignment horizontal="center" vertical="center" wrapText="1"/>
    </xf>
    <xf numFmtId="0" fontId="7" fillId="0" borderId="0" xfId="47" applyNumberFormat="1" applyFont="1" applyFill="1" applyBorder="1" applyAlignment="1" applyProtection="1">
      <alignment vertical="center" wrapText="1"/>
    </xf>
    <xf numFmtId="0" fontId="7" fillId="0" borderId="0" xfId="47" applyNumberFormat="1" applyFont="1" applyFill="1" applyBorder="1" applyAlignment="1" applyProtection="1">
      <alignment horizontal="center" vertical="center" wrapText="1"/>
    </xf>
    <xf numFmtId="4" fontId="7" fillId="0" borderId="0" xfId="50" applyNumberFormat="1" applyFont="1" applyFill="1" applyBorder="1" applyAlignment="1" applyProtection="1">
      <alignment horizontal="right" vertical="center" wrapText="1"/>
    </xf>
    <xf numFmtId="0" fontId="0" fillId="0" borderId="14" xfId="46" applyNumberFormat="1" applyFont="1" applyFill="1" applyBorder="1" applyAlignment="1" applyProtection="1">
      <alignment horizontal="center" vertical="center" wrapText="1"/>
    </xf>
    <xf numFmtId="0" fontId="7" fillId="0" borderId="14" xfId="47" applyNumberFormat="1" applyFont="1" applyFill="1" applyBorder="1" applyAlignment="1" applyProtection="1">
      <alignment vertical="center" wrapText="1"/>
    </xf>
    <xf numFmtId="0" fontId="7" fillId="0" borderId="10" xfId="47" applyNumberFormat="1" applyFont="1" applyFill="1" applyBorder="1" applyAlignment="1" applyProtection="1">
      <alignment vertical="center" wrapText="1"/>
    </xf>
    <xf numFmtId="0" fontId="7" fillId="8" borderId="10" xfId="45" applyNumberFormat="1" applyFont="1" applyFill="1" applyBorder="1" applyAlignment="1" applyProtection="1">
      <alignment horizontal="center" vertical="center" wrapText="1"/>
    </xf>
    <xf numFmtId="0" fontId="0" fillId="0" borderId="6" xfId="32" applyFont="1" applyFill="1" applyBorder="1" applyAlignment="1" applyProtection="1">
      <alignment horizontal="center" vertical="center" wrapText="1"/>
    </xf>
    <xf numFmtId="0" fontId="0" fillId="0" borderId="14" xfId="32" applyFont="1" applyFill="1" applyBorder="1" applyAlignment="1" applyProtection="1">
      <alignment horizontal="center" vertical="center" wrapText="1"/>
    </xf>
    <xf numFmtId="0" fontId="7" fillId="7" borderId="0" xfId="47" applyFont="1" applyFill="1" applyBorder="1" applyAlignment="1" applyProtection="1">
      <alignment horizontal="center" vertical="center" wrapText="1"/>
    </xf>
    <xf numFmtId="0" fontId="0" fillId="0" borderId="47" xfId="32" applyFont="1" applyFill="1" applyBorder="1" applyAlignment="1" applyProtection="1">
      <alignment horizontal="center" vertical="center" wrapText="1"/>
    </xf>
    <xf numFmtId="0" fontId="0" fillId="0" borderId="6" xfId="47" applyFont="1" applyFill="1" applyBorder="1" applyAlignment="1" applyProtection="1">
      <alignment horizontal="center" vertical="center" wrapText="1"/>
    </xf>
    <xf numFmtId="0" fontId="0" fillId="0" borderId="6" xfId="47" applyFont="1" applyFill="1" applyBorder="1" applyAlignment="1" applyProtection="1">
      <alignment horizontal="left" vertical="center" wrapText="1" indent="1"/>
    </xf>
    <xf numFmtId="0" fontId="7" fillId="0" borderId="6" xfId="47" applyFont="1" applyFill="1" applyBorder="1" applyAlignment="1" applyProtection="1">
      <alignment horizontal="left" vertical="center" wrapText="1" indent="1"/>
    </xf>
    <xf numFmtId="0" fontId="9" fillId="0" borderId="7" xfId="47" applyFont="1" applyFill="1" applyBorder="1" applyAlignment="1" applyProtection="1">
      <alignment horizontal="center" vertical="center" wrapText="1"/>
    </xf>
    <xf numFmtId="0" fontId="7" fillId="0" borderId="6" xfId="47" applyFont="1" applyFill="1" applyBorder="1" applyAlignment="1" applyProtection="1">
      <alignment vertical="center" wrapText="1"/>
    </xf>
    <xf numFmtId="49" fontId="9" fillId="0" borderId="6" xfId="47" applyNumberFormat="1" applyFont="1" applyFill="1" applyBorder="1" applyAlignment="1" applyProtection="1">
      <alignment horizontal="center" vertical="center" wrapText="1"/>
    </xf>
    <xf numFmtId="49" fontId="9" fillId="0" borderId="7" xfId="47" applyNumberFormat="1" applyFont="1" applyFill="1" applyBorder="1" applyAlignment="1" applyProtection="1">
      <alignment horizontal="center" vertical="center" wrapText="1"/>
    </xf>
    <xf numFmtId="49" fontId="0" fillId="0" borderId="6" xfId="47" applyNumberFormat="1" applyFont="1" applyFill="1" applyBorder="1" applyAlignment="1" applyProtection="1">
      <alignment horizontal="center" vertical="center" wrapText="1"/>
    </xf>
    <xf numFmtId="0" fontId="0" fillId="0" borderId="7" xfId="47" applyFont="1" applyFill="1" applyBorder="1" applyAlignment="1" applyProtection="1">
      <alignment vertical="center" wrapText="1"/>
    </xf>
    <xf numFmtId="0" fontId="0" fillId="0" borderId="6" xfId="47" applyFont="1" applyFill="1" applyBorder="1" applyAlignment="1" applyProtection="1">
      <alignment vertical="center" wrapText="1"/>
    </xf>
    <xf numFmtId="49" fontId="0" fillId="0" borderId="7" xfId="47" applyNumberFormat="1" applyFont="1" applyFill="1" applyBorder="1" applyAlignment="1" applyProtection="1">
      <alignment horizontal="center" vertical="center" wrapText="1"/>
    </xf>
    <xf numFmtId="4" fontId="7" fillId="8" borderId="6" xfId="50" applyFont="1" applyBorder="1" applyAlignment="1" applyProtection="1">
      <alignment horizontal="right" vertical="center" wrapText="1"/>
    </xf>
    <xf numFmtId="49" fontId="0" fillId="0" borderId="6" xfId="0" applyFill="1" applyBorder="1" applyAlignment="1" applyProtection="1">
      <alignment horizontal="center" vertical="center" wrapText="1"/>
    </xf>
    <xf numFmtId="4" fontId="9" fillId="0" borderId="47" xfId="50" applyFont="1" applyFill="1" applyBorder="1" applyAlignment="1" applyProtection="1">
      <alignment horizontal="right" vertical="center" wrapText="1"/>
    </xf>
    <xf numFmtId="0" fontId="7" fillId="45" borderId="14" xfId="47" applyFont="1" applyFill="1" applyBorder="1" applyAlignment="1" applyProtection="1">
      <alignment horizontal="center" vertical="center" wrapText="1"/>
    </xf>
    <xf numFmtId="0" fontId="7" fillId="45" borderId="0" xfId="47" applyFont="1" applyFill="1" applyBorder="1" applyAlignment="1" applyProtection="1">
      <alignment horizontal="center" vertical="center" wrapText="1"/>
    </xf>
    <xf numFmtId="0" fontId="7" fillId="45" borderId="0" xfId="32" applyFont="1" applyFill="1" applyBorder="1" applyAlignment="1" applyProtection="1">
      <alignment horizontal="center" vertical="center" wrapText="1"/>
    </xf>
    <xf numFmtId="0" fontId="0" fillId="45" borderId="7" xfId="32" applyFont="1" applyFill="1" applyBorder="1" applyAlignment="1" applyProtection="1">
      <alignment horizontal="center" vertical="center" wrapText="1"/>
    </xf>
    <xf numFmtId="0" fontId="0" fillId="45" borderId="0" xfId="32" applyFont="1" applyFill="1" applyBorder="1" applyAlignment="1" applyProtection="1">
      <alignment horizontal="center" vertical="center" wrapText="1"/>
    </xf>
    <xf numFmtId="0" fontId="0" fillId="45" borderId="18" xfId="32" applyFont="1" applyFill="1" applyBorder="1" applyAlignment="1" applyProtection="1">
      <alignment horizontal="center" vertical="center" wrapText="1"/>
    </xf>
    <xf numFmtId="0" fontId="7" fillId="45" borderId="20" xfId="47" applyFont="1" applyFill="1" applyBorder="1" applyAlignment="1" applyProtection="1">
      <alignment horizontal="center" vertical="center" wrapText="1"/>
    </xf>
    <xf numFmtId="0" fontId="0" fillId="45" borderId="20" xfId="32" applyFont="1" applyFill="1" applyBorder="1" applyAlignment="1" applyProtection="1">
      <alignment horizontal="center" vertical="center" wrapText="1"/>
    </xf>
    <xf numFmtId="0" fontId="0" fillId="45" borderId="24" xfId="32" applyFont="1" applyFill="1" applyBorder="1" applyAlignment="1" applyProtection="1">
      <alignment horizontal="center" vertical="center" wrapText="1"/>
    </xf>
    <xf numFmtId="0" fontId="0" fillId="0" borderId="7" xfId="47" applyFont="1" applyFill="1" applyBorder="1" applyAlignment="1" applyProtection="1">
      <alignment horizontal="left" vertical="center" wrapText="1" indent="1"/>
    </xf>
    <xf numFmtId="0" fontId="9" fillId="10" borderId="7" xfId="31" applyFont="1" applyFill="1" applyBorder="1" applyAlignment="1" applyProtection="1">
      <alignment horizontal="left" vertical="center" wrapText="1" indent="1"/>
    </xf>
    <xf numFmtId="0" fontId="9" fillId="0" borderId="32" xfId="47" applyFont="1" applyFill="1" applyBorder="1" applyAlignment="1" applyProtection="1">
      <alignment vertical="center" wrapText="1"/>
    </xf>
    <xf numFmtId="0" fontId="0" fillId="0" borderId="32" xfId="47" applyFont="1" applyFill="1" applyBorder="1" applyAlignment="1" applyProtection="1">
      <alignment horizontal="left" vertical="center" wrapText="1" indent="1"/>
    </xf>
    <xf numFmtId="0" fontId="7" fillId="0" borderId="7" xfId="47" applyFont="1" applyFill="1" applyBorder="1" applyAlignment="1" applyProtection="1">
      <alignment horizontal="left" vertical="center" wrapText="1" indent="1"/>
    </xf>
    <xf numFmtId="0" fontId="7" fillId="0" borderId="32" xfId="47" applyFont="1" applyFill="1" applyBorder="1" applyAlignment="1" applyProtection="1">
      <alignment horizontal="left" vertical="center" wrapText="1" indent="1"/>
    </xf>
    <xf numFmtId="0" fontId="0" fillId="0" borderId="18" xfId="47" applyFont="1" applyFill="1" applyBorder="1" applyAlignment="1" applyProtection="1">
      <alignment horizontal="left" vertical="center" wrapText="1" indent="1"/>
    </xf>
    <xf numFmtId="0" fontId="0" fillId="0" borderId="24" xfId="47" applyFont="1" applyFill="1" applyBorder="1" applyAlignment="1" applyProtection="1">
      <alignment horizontal="left" vertical="center" wrapText="1" indent="1"/>
    </xf>
    <xf numFmtId="0" fontId="7" fillId="0" borderId="17" xfId="47" applyNumberFormat="1" applyFont="1" applyFill="1" applyBorder="1" applyAlignment="1" applyProtection="1">
      <alignment horizontal="center" vertical="center" wrapText="1"/>
    </xf>
    <xf numFmtId="49" fontId="9" fillId="0" borderId="0" xfId="0" applyFont="1" applyFill="1" applyBorder="1" applyAlignment="1" applyProtection="1">
      <alignment horizontal="left" vertical="center"/>
    </xf>
    <xf numFmtId="0" fontId="69" fillId="0" borderId="7" xfId="31" applyFont="1" applyFill="1" applyBorder="1" applyAlignment="1" applyProtection="1">
      <alignment vertical="center"/>
    </xf>
    <xf numFmtId="49" fontId="0" fillId="0" borderId="0" xfId="0" applyNumberFormat="1" applyFont="1" applyProtection="1">
      <alignment vertical="top"/>
    </xf>
    <xf numFmtId="4" fontId="7" fillId="46" borderId="28" xfId="33" applyFont="1" applyFill="1" applyBorder="1" applyAlignment="1" applyProtection="1">
      <alignment horizontal="center" vertical="center" wrapText="1"/>
    </xf>
    <xf numFmtId="49" fontId="7" fillId="0" borderId="0" xfId="0" applyFont="1">
      <alignment vertical="top"/>
    </xf>
    <xf numFmtId="0" fontId="70" fillId="7" borderId="0" xfId="47" applyFont="1" applyFill="1" applyBorder="1" applyAlignment="1" applyProtection="1">
      <alignment horizontal="center" vertical="center" wrapText="1"/>
    </xf>
    <xf numFmtId="0" fontId="71" fillId="0" borderId="0" xfId="35" applyFont="1"/>
    <xf numFmtId="0" fontId="72" fillId="7" borderId="0" xfId="42" applyFont="1" applyFill="1" applyBorder="1" applyAlignment="1" applyProtection="1">
      <alignment horizontal="center" vertical="center"/>
    </xf>
    <xf numFmtId="0" fontId="0" fillId="7" borderId="0" xfId="47" applyFont="1" applyFill="1" applyBorder="1" applyAlignment="1" applyProtection="1">
      <alignment vertical="center"/>
    </xf>
    <xf numFmtId="22" fontId="7" fillId="0" borderId="0" xfId="42" applyNumberFormat="1" applyFont="1" applyAlignment="1" applyProtection="1">
      <alignment horizontal="left" vertical="center" wrapText="1"/>
    </xf>
    <xf numFmtId="49" fontId="0" fillId="0" borderId="0" xfId="0" applyNumberFormat="1">
      <alignment vertical="top"/>
    </xf>
    <xf numFmtId="49" fontId="7" fillId="12" borderId="6" xfId="45" applyNumberFormat="1" applyFill="1" applyBorder="1" applyAlignment="1" applyProtection="1">
      <alignment horizontal="center" vertical="center" wrapText="1"/>
      <protection locked="0"/>
    </xf>
    <xf numFmtId="49" fontId="7" fillId="12" borderId="10" xfId="45" applyNumberFormat="1" applyFill="1" applyBorder="1" applyAlignment="1" applyProtection="1">
      <alignment horizontal="center" vertical="center" wrapText="1"/>
      <protection locked="0"/>
    </xf>
    <xf numFmtId="0" fontId="0" fillId="8" borderId="6" xfId="46" applyNumberFormat="1" applyFont="1" applyFill="1" applyBorder="1" applyAlignment="1" applyProtection="1">
      <alignment horizontal="center" vertical="center" wrapText="1"/>
    </xf>
    <xf numFmtId="49" fontId="7" fillId="7" borderId="10" xfId="47" applyNumberFormat="1" applyFont="1" applyFill="1" applyBorder="1" applyAlignment="1" applyProtection="1">
      <alignment vertical="center" wrapText="1"/>
    </xf>
    <xf numFmtId="49" fontId="7" fillId="12" borderId="10" xfId="47" applyNumberFormat="1" applyFont="1" applyFill="1" applyBorder="1" applyAlignment="1" applyProtection="1">
      <alignment vertical="center" wrapText="1"/>
      <protection locked="0"/>
    </xf>
    <xf numFmtId="49" fontId="0" fillId="2" borderId="10" xfId="47" applyNumberFormat="1" applyFont="1" applyFill="1" applyBorder="1" applyAlignment="1" applyProtection="1">
      <alignment vertical="center" wrapText="1"/>
      <protection locked="0"/>
    </xf>
    <xf numFmtId="0" fontId="20" fillId="0" borderId="0" xfId="20" applyFont="1" applyFill="1" applyBorder="1" applyAlignment="1" applyProtection="1">
      <alignment horizontal="left" vertical="center" wrapText="1"/>
    </xf>
    <xf numFmtId="49" fontId="49" fillId="0" borderId="0" xfId="28" applyNumberFormat="1" applyFill="1" applyBorder="1" applyAlignment="1" applyProtection="1">
      <alignment horizontal="left" vertical="center" wrapText="1" indent="1"/>
    </xf>
    <xf numFmtId="49" fontId="41" fillId="0" borderId="0" xfId="30" applyNumberFormat="1" applyFont="1" applyFill="1" applyBorder="1" applyAlignment="1" applyProtection="1">
      <alignment horizontal="left" vertical="center" wrapText="1" indent="1"/>
    </xf>
    <xf numFmtId="49" fontId="16" fillId="0" borderId="0" xfId="0" applyFont="1" applyFill="1" applyBorder="1" applyAlignment="1" applyProtection="1">
      <alignment horizontal="left" vertical="center" wrapText="1"/>
    </xf>
    <xf numFmtId="49" fontId="0" fillId="0" borderId="0" xfId="0" applyFill="1" applyBorder="1" applyAlignment="1" applyProtection="1">
      <alignment horizontal="right" vertical="center" indent="1"/>
    </xf>
    <xf numFmtId="0" fontId="20" fillId="0" borderId="0" xfId="20" applyFont="1" applyFill="1" applyBorder="1" applyAlignment="1" applyProtection="1">
      <alignment horizontal="left" vertical="top" wrapText="1"/>
    </xf>
    <xf numFmtId="49" fontId="0" fillId="0" borderId="0" xfId="0" applyBorder="1" applyAlignment="1">
      <alignment vertical="center"/>
    </xf>
    <xf numFmtId="49" fontId="16" fillId="7" borderId="14" xfId="38" applyFont="1" applyFill="1" applyBorder="1" applyAlignment="1">
      <alignment vertical="center" wrapText="1"/>
    </xf>
    <xf numFmtId="49" fontId="16" fillId="7" borderId="0" xfId="38" applyFont="1" applyFill="1" applyBorder="1" applyAlignment="1">
      <alignment vertical="center" wrapText="1"/>
    </xf>
    <xf numFmtId="49" fontId="16" fillId="7" borderId="14" xfId="38" applyFont="1" applyFill="1" applyBorder="1" applyAlignment="1">
      <alignment horizontal="left" vertical="center" wrapText="1"/>
    </xf>
    <xf numFmtId="49" fontId="16" fillId="7" borderId="0" xfId="38" applyFont="1" applyFill="1" applyBorder="1" applyAlignment="1">
      <alignment horizontal="left" vertical="center" wrapText="1"/>
    </xf>
    <xf numFmtId="0" fontId="49" fillId="0" borderId="0" xfId="28" applyAlignment="1" applyProtection="1">
      <alignment horizontal="left" vertical="center"/>
    </xf>
    <xf numFmtId="0" fontId="16" fillId="0" borderId="0" xfId="38" applyNumberFormat="1" applyFont="1" applyFill="1" applyBorder="1" applyAlignment="1" applyProtection="1">
      <alignment horizontal="justify" vertical="center" wrapText="1"/>
    </xf>
    <xf numFmtId="0" fontId="16" fillId="0" borderId="0" xfId="38" applyNumberFormat="1" applyFont="1" applyFill="1" applyBorder="1" applyAlignment="1" applyProtection="1">
      <alignment horizontal="justify" vertical="top" wrapText="1"/>
    </xf>
    <xf numFmtId="49" fontId="0" fillId="0" borderId="0" xfId="0" applyFill="1" applyBorder="1" applyAlignment="1" applyProtection="1">
      <alignment horizontal="right" vertical="top" indent="1"/>
    </xf>
    <xf numFmtId="49" fontId="20" fillId="0" borderId="0" xfId="0" applyFont="1" applyFill="1" applyBorder="1" applyAlignment="1" applyProtection="1">
      <alignment horizontal="left" vertical="top" wrapText="1" indent="2"/>
    </xf>
    <xf numFmtId="49" fontId="49" fillId="0" borderId="0" xfId="28" applyNumberFormat="1" applyBorder="1" applyProtection="1">
      <alignment vertical="top"/>
    </xf>
    <xf numFmtId="0" fontId="20" fillId="0" borderId="0" xfId="20" applyFont="1" applyFill="1" applyBorder="1" applyAlignment="1" applyProtection="1">
      <alignment horizontal="center" vertical="top" wrapText="1"/>
    </xf>
    <xf numFmtId="49" fontId="49" fillId="0" borderId="0" xfId="28" applyNumberFormat="1" applyFill="1" applyBorder="1" applyAlignment="1" applyProtection="1">
      <alignment horizontal="left" vertical="top" wrapText="1"/>
    </xf>
    <xf numFmtId="49" fontId="20" fillId="0" borderId="0" xfId="16" applyNumberFormat="1" applyFont="1" applyFill="1" applyBorder="1" applyAlignment="1" applyProtection="1">
      <alignment horizontal="left" vertical="center" wrapText="1" indent="1"/>
    </xf>
    <xf numFmtId="49" fontId="20" fillId="0" borderId="0" xfId="16" applyNumberFormat="1" applyFill="1" applyBorder="1" applyAlignment="1" applyProtection="1">
      <alignment horizontal="left" vertical="center" wrapText="1" indent="1"/>
    </xf>
    <xf numFmtId="0" fontId="49" fillId="7" borderId="0" xfId="28" applyNumberFormat="1" applyFill="1" applyBorder="1" applyAlignment="1" applyProtection="1">
      <alignment horizontal="center" vertical="center" wrapText="1"/>
    </xf>
    <xf numFmtId="0" fontId="49" fillId="7" borderId="0" xfId="28" applyNumberFormat="1" applyFill="1" applyBorder="1" applyAlignment="1" applyProtection="1">
      <alignment horizontal="left" vertical="center" wrapText="1"/>
    </xf>
    <xf numFmtId="0" fontId="21" fillId="0" borderId="0" xfId="38" applyNumberFormat="1" applyFont="1" applyFill="1" applyAlignment="1" applyProtection="1">
      <alignment horizontal="left" vertical="center" wrapText="1"/>
    </xf>
    <xf numFmtId="0" fontId="20" fillId="0" borderId="0" xfId="38" applyNumberFormat="1" applyFont="1" applyFill="1" applyAlignment="1" applyProtection="1">
      <alignment horizontal="left" vertical="center"/>
    </xf>
    <xf numFmtId="0" fontId="20" fillId="10" borderId="33" xfId="26" applyNumberFormat="1" applyFont="1" applyFill="1" applyBorder="1" applyAlignment="1">
      <alignment horizontal="center" vertical="center" wrapText="1"/>
    </xf>
    <xf numFmtId="0" fontId="20" fillId="10" borderId="34" xfId="26" applyNumberFormat="1" applyFont="1" applyFill="1" applyBorder="1" applyAlignment="1">
      <alignment horizontal="center" vertical="center" wrapText="1"/>
    </xf>
    <xf numFmtId="0" fontId="20" fillId="10" borderId="35" xfId="26" applyNumberFormat="1" applyFont="1" applyFill="1" applyBorder="1" applyAlignment="1">
      <alignment horizontal="center" vertical="center" wrapText="1"/>
    </xf>
    <xf numFmtId="49" fontId="16" fillId="0" borderId="0" xfId="38" applyFont="1" applyFill="1" applyBorder="1" applyAlignment="1" applyProtection="1">
      <alignment horizontal="left" wrapText="1"/>
    </xf>
    <xf numFmtId="0" fontId="43" fillId="7" borderId="0" xfId="38" applyNumberFormat="1" applyFont="1" applyFill="1" applyBorder="1" applyAlignment="1">
      <alignment horizontal="center" vertical="center" wrapText="1"/>
    </xf>
    <xf numFmtId="49" fontId="0" fillId="0" borderId="0" xfId="0" applyBorder="1" applyAlignment="1">
      <alignment horizontal="left" vertical="center" indent="1"/>
    </xf>
    <xf numFmtId="49" fontId="16" fillId="0" borderId="0" xfId="38" applyFont="1" applyFill="1" applyBorder="1" applyAlignment="1" applyProtection="1">
      <alignment horizontal="justify" vertical="justify" wrapText="1"/>
    </xf>
    <xf numFmtId="0" fontId="20" fillId="0" borderId="7" xfId="49" applyFont="1" applyFill="1" applyBorder="1" applyAlignment="1">
      <alignment horizontal="center" vertical="center" wrapText="1"/>
    </xf>
    <xf numFmtId="0" fontId="7" fillId="7" borderId="29" xfId="45" applyFont="1" applyFill="1" applyBorder="1" applyAlignment="1" applyProtection="1">
      <alignment horizontal="right" vertical="center" wrapText="1" indent="1"/>
    </xf>
    <xf numFmtId="49" fontId="7" fillId="0" borderId="26" xfId="47" applyNumberFormat="1" applyFont="1" applyFill="1" applyBorder="1" applyAlignment="1" applyProtection="1">
      <alignment horizontal="center" vertical="center" wrapText="1"/>
    </xf>
    <xf numFmtId="49" fontId="7" fillId="0" borderId="21" xfId="47" applyNumberFormat="1" applyFont="1" applyFill="1" applyBorder="1" applyAlignment="1" applyProtection="1">
      <alignment horizontal="center" vertical="center" wrapText="1"/>
    </xf>
    <xf numFmtId="49" fontId="7" fillId="7" borderId="27" xfId="47" applyNumberFormat="1" applyFont="1" applyFill="1" applyBorder="1" applyAlignment="1" applyProtection="1">
      <alignment horizontal="center" vertical="center" wrapText="1"/>
    </xf>
    <xf numFmtId="49" fontId="7" fillId="7" borderId="14" xfId="47" applyNumberFormat="1" applyFont="1" applyFill="1" applyBorder="1" applyAlignment="1" applyProtection="1">
      <alignment horizontal="center" vertical="center" wrapText="1"/>
    </xf>
    <xf numFmtId="49" fontId="7" fillId="7" borderId="27" xfId="47" applyNumberFormat="1" applyFont="1" applyFill="1" applyBorder="1" applyAlignment="1" applyProtection="1">
      <alignment horizontal="left" vertical="center" wrapText="1"/>
    </xf>
    <xf numFmtId="49" fontId="7" fillId="7" borderId="14" xfId="47" applyNumberFormat="1" applyFont="1" applyFill="1" applyBorder="1" applyAlignment="1" applyProtection="1">
      <alignment horizontal="left" vertical="center" wrapText="1"/>
    </xf>
    <xf numFmtId="49" fontId="7" fillId="7" borderId="48" xfId="47" applyNumberFormat="1" applyFont="1" applyFill="1" applyBorder="1" applyAlignment="1" applyProtection="1">
      <alignment horizontal="center" vertical="center" wrapText="1"/>
    </xf>
    <xf numFmtId="49" fontId="7" fillId="7" borderId="21" xfId="47" applyNumberFormat="1" applyFont="1" applyFill="1" applyBorder="1" applyAlignment="1" applyProtection="1">
      <alignment horizontal="center" vertical="center" wrapText="1"/>
    </xf>
    <xf numFmtId="49" fontId="7" fillId="12" borderId="27" xfId="47" applyNumberFormat="1" applyFont="1" applyFill="1" applyBorder="1" applyAlignment="1" applyProtection="1">
      <alignment horizontal="center" vertical="center" wrapText="1"/>
      <protection locked="0"/>
    </xf>
    <xf numFmtId="49" fontId="7" fillId="12" borderId="14" xfId="47" applyNumberFormat="1" applyFont="1" applyFill="1" applyBorder="1" applyAlignment="1" applyProtection="1">
      <alignment horizontal="center" vertical="center" wrapText="1"/>
      <protection locked="0"/>
    </xf>
    <xf numFmtId="4" fontId="7" fillId="0" borderId="27" xfId="47" applyNumberFormat="1" applyFont="1" applyFill="1" applyBorder="1" applyAlignment="1" applyProtection="1">
      <alignment horizontal="right" vertical="center" wrapText="1"/>
    </xf>
    <xf numFmtId="4" fontId="7" fillId="0" borderId="14" xfId="47" applyNumberFormat="1" applyFont="1" applyFill="1" applyBorder="1" applyAlignment="1" applyProtection="1">
      <alignment horizontal="right" vertical="center" wrapText="1"/>
    </xf>
    <xf numFmtId="4" fontId="7" fillId="12" borderId="27" xfId="47" applyNumberFormat="1" applyFont="1" applyFill="1" applyBorder="1" applyAlignment="1" applyProtection="1">
      <alignment horizontal="right" vertical="center" wrapText="1"/>
      <protection locked="0"/>
    </xf>
    <xf numFmtId="4" fontId="7" fillId="12" borderId="14" xfId="47" applyNumberFormat="1" applyFont="1" applyFill="1" applyBorder="1" applyAlignment="1" applyProtection="1">
      <alignment horizontal="right" vertical="center" wrapText="1"/>
      <protection locked="0"/>
    </xf>
    <xf numFmtId="4" fontId="7" fillId="0" borderId="26" xfId="47" applyNumberFormat="1" applyFont="1" applyFill="1" applyBorder="1" applyAlignment="1" applyProtection="1">
      <alignment horizontal="center" vertical="top" wrapText="1"/>
    </xf>
    <xf numFmtId="4" fontId="7" fillId="0" borderId="21" xfId="47" applyNumberFormat="1" applyFont="1" applyFill="1" applyBorder="1" applyAlignment="1" applyProtection="1">
      <alignment horizontal="center" vertical="top" wrapText="1"/>
    </xf>
    <xf numFmtId="3" fontId="7" fillId="0" borderId="26" xfId="47" applyNumberFormat="1" applyFont="1" applyFill="1" applyBorder="1" applyAlignment="1" applyProtection="1">
      <alignment horizontal="center" vertical="center" wrapText="1"/>
    </xf>
    <xf numFmtId="3" fontId="7" fillId="0" borderId="21" xfId="47" applyNumberFormat="1" applyFont="1" applyFill="1" applyBorder="1" applyAlignment="1" applyProtection="1">
      <alignment horizontal="center" vertical="center" wrapText="1"/>
    </xf>
    <xf numFmtId="0" fontId="0" fillId="0" borderId="26" xfId="32" applyFont="1" applyFill="1" applyBorder="1" applyAlignment="1" applyProtection="1">
      <alignment horizontal="center" vertical="center" wrapText="1"/>
    </xf>
    <xf numFmtId="0" fontId="0" fillId="0" borderId="30" xfId="32" applyFont="1" applyFill="1" applyBorder="1" applyAlignment="1" applyProtection="1">
      <alignment horizontal="center" vertical="center" wrapText="1"/>
    </xf>
    <xf numFmtId="0" fontId="0" fillId="0" borderId="6" xfId="32" applyFont="1" applyFill="1" applyBorder="1" applyAlignment="1" applyProtection="1">
      <alignment horizontal="center" vertical="center" wrapText="1"/>
    </xf>
    <xf numFmtId="0" fontId="0" fillId="0" borderId="14" xfId="32" applyFont="1" applyFill="1" applyBorder="1" applyAlignment="1" applyProtection="1">
      <alignment horizontal="center" vertical="center" wrapText="1"/>
    </xf>
    <xf numFmtId="0" fontId="7" fillId="0" borderId="6" xfId="32" applyFont="1" applyFill="1" applyBorder="1" applyAlignment="1" applyProtection="1">
      <alignment horizontal="center" vertical="center" wrapText="1"/>
    </xf>
    <xf numFmtId="0" fontId="7" fillId="0" borderId="14" xfId="32" applyFont="1" applyFill="1" applyBorder="1" applyAlignment="1" applyProtection="1">
      <alignment horizontal="center" vertical="center" wrapText="1"/>
    </xf>
    <xf numFmtId="0" fontId="0" fillId="7" borderId="7" xfId="47" applyFont="1" applyFill="1" applyBorder="1" applyAlignment="1" applyProtection="1">
      <alignment horizontal="center" vertical="center" wrapText="1"/>
    </xf>
    <xf numFmtId="0" fontId="7" fillId="7" borderId="0" xfId="47" applyFont="1" applyFill="1" applyBorder="1" applyAlignment="1" applyProtection="1">
      <alignment horizontal="center" vertical="center" wrapText="1"/>
    </xf>
    <xf numFmtId="0" fontId="0" fillId="0" borderId="7" xfId="32" applyFont="1" applyFill="1" applyBorder="1" applyAlignment="1" applyProtection="1">
      <alignment horizontal="center" vertical="center" wrapText="1"/>
    </xf>
    <xf numFmtId="0" fontId="7" fillId="7" borderId="6" xfId="47" applyFont="1" applyFill="1" applyBorder="1" applyAlignment="1" applyProtection="1">
      <alignment horizontal="center" vertical="center" wrapText="1"/>
    </xf>
    <xf numFmtId="0" fontId="7" fillId="7" borderId="14" xfId="47" applyFont="1" applyFill="1" applyBorder="1" applyAlignment="1" applyProtection="1">
      <alignment horizontal="center" vertical="center" wrapText="1"/>
    </xf>
    <xf numFmtId="0" fontId="0" fillId="0" borderId="0" xfId="47" applyFont="1" applyFill="1" applyAlignment="1" applyProtection="1">
      <alignment horizontal="left" vertical="center" wrapText="1"/>
    </xf>
    <xf numFmtId="0" fontId="7" fillId="0" borderId="0" xfId="47" applyFont="1" applyFill="1" applyAlignment="1" applyProtection="1">
      <alignment horizontal="left" vertical="center" wrapText="1"/>
    </xf>
    <xf numFmtId="0" fontId="7" fillId="0" borderId="7" xfId="32" applyFont="1" applyFill="1" applyBorder="1" applyAlignment="1" applyProtection="1">
      <alignment horizontal="center" vertical="center" wrapText="1"/>
    </xf>
    <xf numFmtId="0" fontId="0" fillId="0" borderId="47" xfId="32" applyFont="1" applyFill="1" applyBorder="1" applyAlignment="1" applyProtection="1">
      <alignment horizontal="center" vertical="center" wrapText="1"/>
    </xf>
    <xf numFmtId="0" fontId="0" fillId="0" borderId="49" xfId="32" applyFont="1" applyFill="1" applyBorder="1" applyAlignment="1" applyProtection="1">
      <alignment horizontal="center" vertical="center" wrapText="1"/>
    </xf>
    <xf numFmtId="49" fontId="0" fillId="0" borderId="6" xfId="0" applyFill="1" applyBorder="1" applyAlignment="1" applyProtection="1">
      <alignment horizontal="center" vertical="center" wrapText="1"/>
    </xf>
    <xf numFmtId="49" fontId="0" fillId="0" borderId="7" xfId="0" applyFill="1" applyBorder="1" applyAlignment="1" applyProtection="1">
      <alignment horizontal="center" vertical="center" wrapText="1"/>
    </xf>
    <xf numFmtId="0" fontId="0" fillId="0" borderId="6" xfId="47" applyFont="1" applyFill="1" applyBorder="1" applyAlignment="1" applyProtection="1">
      <alignment horizontal="center" vertical="center" wrapText="1"/>
    </xf>
    <xf numFmtId="0" fontId="0" fillId="0" borderId="7" xfId="47" applyFont="1" applyFill="1" applyBorder="1" applyAlignment="1" applyProtection="1">
      <alignment horizontal="center" vertical="center" wrapText="1"/>
    </xf>
    <xf numFmtId="0" fontId="20" fillId="0" borderId="18" xfId="48" applyFont="1" applyBorder="1" applyAlignment="1">
      <alignment horizontal="center" vertical="center"/>
    </xf>
    <xf numFmtId="49" fontId="7" fillId="0" borderId="30" xfId="47" applyNumberFormat="1" applyFont="1" applyFill="1" applyBorder="1" applyAlignment="1" applyProtection="1">
      <alignment horizontal="center" vertical="center" wrapText="1"/>
    </xf>
    <xf numFmtId="4" fontId="7" fillId="0" borderId="30" xfId="47" applyNumberFormat="1" applyFont="1" applyFill="1" applyBorder="1" applyAlignment="1" applyProtection="1">
      <alignment horizontal="center" vertical="top" wrapText="1"/>
    </xf>
    <xf numFmtId="3" fontId="7" fillId="0" borderId="30" xfId="47" applyNumberFormat="1" applyFont="1" applyFill="1" applyBorder="1" applyAlignment="1" applyProtection="1">
      <alignment horizontal="center" vertical="center" wrapText="1"/>
    </xf>
    <xf numFmtId="49" fontId="33" fillId="14" borderId="31" xfId="0" applyFont="1" applyFill="1" applyBorder="1" applyAlignment="1" applyProtection="1">
      <alignment horizontal="left" vertical="center" indent="1"/>
    </xf>
    <xf numFmtId="49" fontId="7" fillId="7" borderId="36" xfId="47" applyNumberFormat="1" applyFont="1" applyFill="1" applyBorder="1" applyAlignment="1" applyProtection="1">
      <alignment horizontal="center" vertical="center" wrapText="1"/>
    </xf>
    <xf numFmtId="49" fontId="7" fillId="7" borderId="36" xfId="47" applyNumberFormat="1" applyFont="1" applyFill="1" applyBorder="1" applyAlignment="1" applyProtection="1">
      <alignment horizontal="left" vertical="center" wrapText="1"/>
    </xf>
    <xf numFmtId="49" fontId="7" fillId="12" borderId="36" xfId="47" applyNumberFormat="1" applyFont="1" applyFill="1" applyBorder="1" applyAlignment="1" applyProtection="1">
      <alignment horizontal="center" vertical="center" wrapText="1"/>
      <protection locked="0"/>
    </xf>
    <xf numFmtId="49" fontId="7" fillId="7" borderId="46" xfId="47" applyNumberFormat="1" applyFont="1" applyFill="1" applyBorder="1" applyAlignment="1" applyProtection="1">
      <alignment horizontal="center" vertical="center" wrapText="1"/>
    </xf>
    <xf numFmtId="4" fontId="7" fillId="0" borderId="36" xfId="47" applyNumberFormat="1" applyFont="1" applyFill="1" applyBorder="1" applyAlignment="1" applyProtection="1">
      <alignment horizontal="right" vertical="center" wrapText="1"/>
    </xf>
    <xf numFmtId="4" fontId="7" fillId="12" borderId="36" xfId="47" applyNumberFormat="1" applyFont="1" applyFill="1" applyBorder="1" applyAlignment="1" applyProtection="1">
      <alignment horizontal="right" vertical="center" wrapText="1"/>
      <protection locked="0"/>
    </xf>
  </cellXfs>
  <cellStyles count="102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— акцент1" xfId="68" builtinId="30" hidden="1"/>
    <cellStyle name="20% — акцент2" xfId="72" builtinId="34" hidden="1"/>
    <cellStyle name="20% — акцент3" xfId="76" builtinId="38" hidden="1"/>
    <cellStyle name="20% — акцент4" xfId="80" builtinId="42" hidden="1"/>
    <cellStyle name="20% — акцент5" xfId="84" builtinId="46" hidden="1"/>
    <cellStyle name="20% — акцент6" xfId="88" builtinId="50" hidden="1"/>
    <cellStyle name="40% — акцент1" xfId="69" builtinId="31" hidden="1"/>
    <cellStyle name="40% — акцент2" xfId="73" builtinId="35" hidden="1"/>
    <cellStyle name="40% — акцент3" xfId="77" builtinId="39" hidden="1"/>
    <cellStyle name="40% — акцент4" xfId="81" builtinId="43" hidden="1"/>
    <cellStyle name="40% — акцент5" xfId="85" builtinId="47" hidden="1"/>
    <cellStyle name="40% — акцент6" xfId="89" builtinId="51" hidden="1"/>
    <cellStyle name="60% — акцент1" xfId="70" builtinId="32" hidden="1"/>
    <cellStyle name="60% — акцент2" xfId="74" builtinId="36" hidden="1"/>
    <cellStyle name="60% — акцент3" xfId="78" builtinId="40" hidden="1"/>
    <cellStyle name="60% — акцент4" xfId="82" builtinId="44" hidden="1"/>
    <cellStyle name="60% — акцент5" xfId="86" builtinId="48" hidden="1"/>
    <cellStyle name="60% — акцент6" xfId="90" builtinId="52" hidden="1"/>
    <cellStyle name="Cells 2" xfId="16"/>
    <cellStyle name="Currency [0]" xfId="17"/>
    <cellStyle name="currency1" xfId="92"/>
    <cellStyle name="Currency2" xfId="18"/>
    <cellStyle name="currency3" xfId="93"/>
    <cellStyle name="currency4" xfId="94"/>
    <cellStyle name="Followed Hyperlink" xfId="19"/>
    <cellStyle name="Header 3" xfId="20"/>
    <cellStyle name="Hyperlink" xfId="21"/>
    <cellStyle name="normal" xfId="22"/>
    <cellStyle name="Normal1" xfId="23"/>
    <cellStyle name="Normal2" xfId="24"/>
    <cellStyle name="Percent1" xfId="25"/>
    <cellStyle name="Title 4" xfId="26"/>
    <cellStyle name="Акцент1" xfId="67" builtinId="29" hidden="1"/>
    <cellStyle name="Акцент2" xfId="71" builtinId="33" hidden="1"/>
    <cellStyle name="Акцент3" xfId="75" builtinId="37" hidden="1"/>
    <cellStyle name="Акцент4" xfId="79" builtinId="41" hidden="1"/>
    <cellStyle name="Акцент5" xfId="83" builtinId="45" hidden="1"/>
    <cellStyle name="Акцент6" xfId="87" builtinId="49" hidden="1"/>
    <cellStyle name="Ввод " xfId="27" builtinId="20" customBuiltin="1"/>
    <cellStyle name="Вывод" xfId="59" builtinId="21" hidden="1"/>
    <cellStyle name="Вычисление" xfId="60" builtinId="22" hidden="1"/>
    <cellStyle name="Гиперссылка" xfId="28" builtinId="8"/>
    <cellStyle name="Гиперссылка 2 2" xfId="29"/>
    <cellStyle name="Гиперссылка 4" xfId="30"/>
    <cellStyle name="Денежный" xfId="97" builtinId="4" hidden="1"/>
    <cellStyle name="Денежный [0]" xfId="98" builtinId="7" hidden="1"/>
    <cellStyle name="Заголовок" xfId="31"/>
    <cellStyle name="Заголовок 1" xfId="52" builtinId="16" hidden="1"/>
    <cellStyle name="Заголовок 2" xfId="53" builtinId="17" hidden="1"/>
    <cellStyle name="Заголовок 3" xfId="54" builtinId="18" hidden="1"/>
    <cellStyle name="Заголовок 4" xfId="55" builtinId="19" hidden="1"/>
    <cellStyle name="ЗаголовокСтолбца" xfId="32"/>
    <cellStyle name="Значение" xfId="33"/>
    <cellStyle name="Итог" xfId="66" builtinId="25" hidden="1"/>
    <cellStyle name="Контрольная ячейка" xfId="62" builtinId="23" hidden="1"/>
    <cellStyle name="Название" xfId="51" builtinId="15" hidden="1"/>
    <cellStyle name="Нейтральный" xfId="58" builtinId="28" hidden="1"/>
    <cellStyle name="Обычный" xfId="0" builtinId="0"/>
    <cellStyle name="Обычный 10" xfId="34"/>
    <cellStyle name="Обычный 11" xfId="35"/>
    <cellStyle name="Обычный 2" xfId="36"/>
    <cellStyle name="Обычный 3 2" xfId="37"/>
    <cellStyle name="Обычный 3 3" xfId="38"/>
    <cellStyle name="Обычный_46EE(v6.1.1)" xfId="39"/>
    <cellStyle name="Обычный_INVEST.WARM.PLAN.4.78(v0.1)" xfId="40"/>
    <cellStyle name="Обычный_KRU.TARIFF.FACT-0.3" xfId="41"/>
    <cellStyle name="Обычный_MINENERGO.340.PRIL79(v0.1)" xfId="42"/>
    <cellStyle name="Обычный_PASSPORT.TEPLO.PROIZV.2016(v1.0)" xfId="91"/>
    <cellStyle name="Обычный_PREDEL.JKH.2010(v1.3)" xfId="43"/>
    <cellStyle name="Обычный_razrabotka_sablonov_po_WKU" xfId="44"/>
    <cellStyle name="Обычный_SIMPLE_1_massive2" xfId="45"/>
    <cellStyle name="Обычный_ЖКУ_проект3" xfId="46"/>
    <cellStyle name="Обычный_Мониторинг инвестиций" xfId="47"/>
    <cellStyle name="Обычный_Новая проверка голубых" xfId="100"/>
    <cellStyle name="Обычный_Шаблон по источникам для Модуля Реестр (2)" xfId="48"/>
    <cellStyle name="Обычный_Шаблон по источникам для Модуля Реестр (2) 2" xfId="49"/>
    <cellStyle name="Открывавшаяся гиперссылка" xfId="101" builtinId="9" hidden="1"/>
    <cellStyle name="Плохой" xfId="57" builtinId="27" hidden="1"/>
    <cellStyle name="Пояснение" xfId="65" builtinId="53" hidden="1"/>
    <cellStyle name="Примечание" xfId="64" builtinId="10" hidden="1"/>
    <cellStyle name="Процентный" xfId="99" builtinId="5" hidden="1"/>
    <cellStyle name="Связанная ячейка" xfId="61" builtinId="24" hidden="1"/>
    <cellStyle name="Текст предупреждения" xfId="63" builtinId="11" hidden="1"/>
    <cellStyle name="Финансовый" xfId="95" builtinId="3" hidden="1"/>
    <cellStyle name="Финансовый [0]" xfId="96" builtinId="6" hidden="1"/>
    <cellStyle name="ФормулаВБ_Мониторинг инвестиций" xfId="50"/>
    <cellStyle name="Хороший" xfId="56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476884</xdr:rowOff>
    </xdr:from>
    <xdr:to>
      <xdr:col>3</xdr:col>
      <xdr:colOff>0</xdr:colOff>
      <xdr:row>114</xdr:row>
      <xdr:rowOff>187959</xdr:rowOff>
    </xdr:to>
    <xdr:sp macro="[0]!Instruction.BlockClick" textlink="">
      <xdr:nvSpPr>
        <xdr:cNvPr id="2" name="InstrBlock_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4296409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  <a:endParaRPr lang="ru-RU"/>
        </a:p>
      </xdr:txBody>
    </xdr:sp>
    <xdr:clientData/>
  </xdr:twoCellAnchor>
  <xdr:twoCellAnchor editAs="absolute">
    <xdr:from>
      <xdr:col>1</xdr:col>
      <xdr:colOff>0</xdr:colOff>
      <xdr:row>18</xdr:row>
      <xdr:rowOff>13334</xdr:rowOff>
    </xdr:from>
    <xdr:to>
      <xdr:col>3</xdr:col>
      <xdr:colOff>0</xdr:colOff>
      <xdr:row>18</xdr:row>
      <xdr:rowOff>476884</xdr:rowOff>
    </xdr:to>
    <xdr:sp macro="[0]!Instruction.BlockClick" textlink="">
      <xdr:nvSpPr>
        <xdr:cNvPr id="3" name="InstrBlock_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19075" y="3832859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121284</xdr:rowOff>
    </xdr:from>
    <xdr:to>
      <xdr:col>3</xdr:col>
      <xdr:colOff>0</xdr:colOff>
      <xdr:row>18</xdr:row>
      <xdr:rowOff>13334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69309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38734</xdr:rowOff>
    </xdr:from>
    <xdr:to>
      <xdr:col>3</xdr:col>
      <xdr:colOff>0</xdr:colOff>
      <xdr:row>15</xdr:row>
      <xdr:rowOff>121284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05759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60959</xdr:rowOff>
    </xdr:from>
    <xdr:to>
      <xdr:col>3</xdr:col>
      <xdr:colOff>0</xdr:colOff>
      <xdr:row>13</xdr:row>
      <xdr:rowOff>38734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2209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92709</xdr:rowOff>
    </xdr:from>
    <xdr:to>
      <xdr:col>3</xdr:col>
      <xdr:colOff>0</xdr:colOff>
      <xdr:row>12</xdr:row>
      <xdr:rowOff>60959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78659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143509</xdr:rowOff>
    </xdr:from>
    <xdr:to>
      <xdr:col>3</xdr:col>
      <xdr:colOff>0</xdr:colOff>
      <xdr:row>10</xdr:row>
      <xdr:rowOff>92709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15109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105</xdr:row>
      <xdr:rowOff>114299</xdr:rowOff>
    </xdr:from>
    <xdr:to>
      <xdr:col>9</xdr:col>
      <xdr:colOff>181724</xdr:colOff>
      <xdr:row>107</xdr:row>
      <xdr:rowOff>165299</xdr:rowOff>
    </xdr:to>
    <xdr:sp macro="[0]!Instruction.cmdGetUpdate_Click" textlink="">
      <xdr:nvSpPr>
        <xdr:cNvPr id="13" name="cmdGetUpdat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619374" y="4572000"/>
          <a:ext cx="16200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105</xdr:row>
      <xdr:rowOff>114300</xdr:rowOff>
    </xdr:from>
    <xdr:to>
      <xdr:col>15</xdr:col>
      <xdr:colOff>105525</xdr:colOff>
      <xdr:row>107</xdr:row>
      <xdr:rowOff>165300</xdr:rowOff>
    </xdr:to>
    <xdr:sp macro="[0]!Instruction.cmdShowHideUpdateLog_Click" textlink="">
      <xdr:nvSpPr>
        <xdr:cNvPr id="14" name="cmdShowHideUpdateLo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4314825" y="4572000"/>
          <a:ext cx="16200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 editAs="absolute">
    <xdr:from>
      <xdr:col>1</xdr:col>
      <xdr:colOff>0</xdr:colOff>
      <xdr:row>4</xdr:row>
      <xdr:rowOff>403859</xdr:rowOff>
    </xdr:from>
    <xdr:to>
      <xdr:col>3</xdr:col>
      <xdr:colOff>0</xdr:colOff>
      <xdr:row>7</xdr:row>
      <xdr:rowOff>143509</xdr:rowOff>
    </xdr:to>
    <xdr:sp macro="[0]!Instruction.BlockClick" textlink="">
      <xdr:nvSpPr>
        <xdr:cNvPr id="18" name="InstrBlock_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19075" y="1051559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  <a:endParaRPr lang="ru-RU"/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230342" name="InstrImg_1" descr="icon1">
          <a:extLst>
            <a:ext uri="{FF2B5EF4-FFF2-40B4-BE49-F238E27FC236}">
              <a16:creationId xmlns:a16="http://schemas.microsoft.com/office/drawing/2014/main" id="{00000000-0008-0000-0000-0000C683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230343" name="InstrImg_2" descr="icon2">
          <a:extLst>
            <a:ext uri="{FF2B5EF4-FFF2-40B4-BE49-F238E27FC236}">
              <a16:creationId xmlns:a16="http://schemas.microsoft.com/office/drawing/2014/main" id="{00000000-0008-0000-0000-0000C783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230344" name="InstrImg_3" descr="icon3">
          <a:extLst>
            <a:ext uri="{FF2B5EF4-FFF2-40B4-BE49-F238E27FC236}">
              <a16:creationId xmlns:a16="http://schemas.microsoft.com/office/drawing/2014/main" id="{00000000-0008-0000-0000-0000C883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230345" name="InstrImg_4" descr="icon4">
          <a:extLst>
            <a:ext uri="{FF2B5EF4-FFF2-40B4-BE49-F238E27FC236}">
              <a16:creationId xmlns:a16="http://schemas.microsoft.com/office/drawing/2014/main" id="{00000000-0008-0000-0000-0000C983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230346" name="InstrImg_5" descr="icon5">
          <a:extLst>
            <a:ext uri="{FF2B5EF4-FFF2-40B4-BE49-F238E27FC236}">
              <a16:creationId xmlns:a16="http://schemas.microsoft.com/office/drawing/2014/main" id="{00000000-0008-0000-0000-0000CA83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230347" name="InstrImg_6" descr="icon6">
          <a:extLst>
            <a:ext uri="{FF2B5EF4-FFF2-40B4-BE49-F238E27FC236}">
              <a16:creationId xmlns:a16="http://schemas.microsoft.com/office/drawing/2014/main" id="{00000000-0008-0000-0000-0000CB83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18</xdr:row>
      <xdr:rowOff>95250</xdr:rowOff>
    </xdr:from>
    <xdr:to>
      <xdr:col>1</xdr:col>
      <xdr:colOff>457200</xdr:colOff>
      <xdr:row>18</xdr:row>
      <xdr:rowOff>457200</xdr:rowOff>
    </xdr:to>
    <xdr:pic macro="[0]!Instruction.BlockClick">
      <xdr:nvPicPr>
        <xdr:cNvPr id="230348" name="InstrImg_7" descr="icon7">
          <a:extLst>
            <a:ext uri="{FF2B5EF4-FFF2-40B4-BE49-F238E27FC236}">
              <a16:creationId xmlns:a16="http://schemas.microsoft.com/office/drawing/2014/main" id="{00000000-0008-0000-0000-0000CC830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514350</xdr:rowOff>
    </xdr:from>
    <xdr:to>
      <xdr:col>1</xdr:col>
      <xdr:colOff>447675</xdr:colOff>
      <xdr:row>115</xdr:row>
      <xdr:rowOff>19050</xdr:rowOff>
    </xdr:to>
    <xdr:pic macro="[0]!Instruction.BlockClick">
      <xdr:nvPicPr>
        <xdr:cNvPr id="230349" name="InstrImg_8" descr="icon8.png">
          <a:extLst>
            <a:ext uri="{FF2B5EF4-FFF2-40B4-BE49-F238E27FC236}">
              <a16:creationId xmlns:a16="http://schemas.microsoft.com/office/drawing/2014/main" id="{00000000-0008-0000-0000-0000CD83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47625</xdr:rowOff>
    </xdr:from>
    <xdr:to>
      <xdr:col>4</xdr:col>
      <xdr:colOff>257175</xdr:colOff>
      <xdr:row>102</xdr:row>
      <xdr:rowOff>9525</xdr:rowOff>
    </xdr:to>
    <xdr:pic macro="[0]!Instruction.chkUpdates_Click">
      <xdr:nvPicPr>
        <xdr:cNvPr id="230350" name="chkGetUpdatesTrue" descr="check_yes.jpg">
          <a:extLst>
            <a:ext uri="{FF2B5EF4-FFF2-40B4-BE49-F238E27FC236}">
              <a16:creationId xmlns:a16="http://schemas.microsoft.com/office/drawing/2014/main" id="{00000000-0008-0000-0000-0000CE83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103</xdr:row>
      <xdr:rowOff>57150</xdr:rowOff>
    </xdr:from>
    <xdr:to>
      <xdr:col>4</xdr:col>
      <xdr:colOff>257175</xdr:colOff>
      <xdr:row>104</xdr:row>
      <xdr:rowOff>19050</xdr:rowOff>
    </xdr:to>
    <xdr:pic macro="[0]!Instruction.chkUpdates_Click">
      <xdr:nvPicPr>
        <xdr:cNvPr id="230351" name="chkNoUpdatesFalse" descr="check_no.png">
          <a:extLst>
            <a:ext uri="{FF2B5EF4-FFF2-40B4-BE49-F238E27FC236}">
              <a16:creationId xmlns:a16="http://schemas.microsoft.com/office/drawing/2014/main" id="{00000000-0008-0000-0000-0000CF83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103</xdr:row>
      <xdr:rowOff>57150</xdr:rowOff>
    </xdr:from>
    <xdr:to>
      <xdr:col>4</xdr:col>
      <xdr:colOff>257175</xdr:colOff>
      <xdr:row>104</xdr:row>
      <xdr:rowOff>19050</xdr:rowOff>
    </xdr:to>
    <xdr:pic>
      <xdr:nvPicPr>
        <xdr:cNvPr id="230352" name="chkNoUpdatesTrue" descr="check_yes.jpg" hidden="1">
          <a:extLst>
            <a:ext uri="{FF2B5EF4-FFF2-40B4-BE49-F238E27FC236}">
              <a16:creationId xmlns:a16="http://schemas.microsoft.com/office/drawing/2014/main" id="{00000000-0008-0000-0000-0000D083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47625</xdr:rowOff>
    </xdr:from>
    <xdr:to>
      <xdr:col>4</xdr:col>
      <xdr:colOff>257175</xdr:colOff>
      <xdr:row>102</xdr:row>
      <xdr:rowOff>9525</xdr:rowOff>
    </xdr:to>
    <xdr:pic macro="[0]!Instruction.chkUpdates_Click">
      <xdr:nvPicPr>
        <xdr:cNvPr id="230353" name="chkGetUpdatesFalse" descr="check_no.png" hidden="1">
          <a:extLst>
            <a:ext uri="{FF2B5EF4-FFF2-40B4-BE49-F238E27FC236}">
              <a16:creationId xmlns:a16="http://schemas.microsoft.com/office/drawing/2014/main" id="{00000000-0008-0000-0000-0000D183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105</xdr:row>
      <xdr:rowOff>104775</xdr:rowOff>
    </xdr:from>
    <xdr:to>
      <xdr:col>5</xdr:col>
      <xdr:colOff>180975</xdr:colOff>
      <xdr:row>107</xdr:row>
      <xdr:rowOff>142875</xdr:rowOff>
    </xdr:to>
    <xdr:pic macro="[0]!Instruction.cmdGetUpdate_Click">
      <xdr:nvPicPr>
        <xdr:cNvPr id="230354" name="cmdGetUpdateImg" descr="icon11.png">
          <a:extLst>
            <a:ext uri="{FF2B5EF4-FFF2-40B4-BE49-F238E27FC236}">
              <a16:creationId xmlns:a16="http://schemas.microsoft.com/office/drawing/2014/main" id="{00000000-0008-0000-0000-0000D283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105</xdr:row>
      <xdr:rowOff>104775</xdr:rowOff>
    </xdr:from>
    <xdr:to>
      <xdr:col>11</xdr:col>
      <xdr:colOff>104775</xdr:colOff>
      <xdr:row>107</xdr:row>
      <xdr:rowOff>142875</xdr:rowOff>
    </xdr:to>
    <xdr:pic macro="[0]!Instruction.cmdShowHideUpdateLog_Click">
      <xdr:nvPicPr>
        <xdr:cNvPr id="230355" name="cmdShowHideUpdateLogImg" descr="icon13.png">
          <a:extLst>
            <a:ext uri="{FF2B5EF4-FFF2-40B4-BE49-F238E27FC236}">
              <a16:creationId xmlns:a16="http://schemas.microsoft.com/office/drawing/2014/main" id="{00000000-0008-0000-0000-0000D383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381000</xdr:colOff>
      <xdr:row>2</xdr:row>
      <xdr:rowOff>9525</xdr:rowOff>
    </xdr:from>
    <xdr:to>
      <xdr:col>2</xdr:col>
      <xdr:colOff>1466850</xdr:colOff>
      <xdr:row>2</xdr:row>
      <xdr:rowOff>228600</xdr:rowOff>
    </xdr:to>
    <xdr:sp macro="" textlink="">
      <xdr:nvSpPr>
        <xdr:cNvPr id="205588" name="cmdAct_1">
          <a:extLst>
            <a:ext uri="{FF2B5EF4-FFF2-40B4-BE49-F238E27FC236}">
              <a16:creationId xmlns:a16="http://schemas.microsoft.com/office/drawing/2014/main" id="{00000000-0008-0000-0000-000014230300}"/>
            </a:ext>
          </a:extLst>
        </xdr:cNvPr>
        <xdr:cNvSpPr txBox="1">
          <a:spLocks noChangeArrowheads="1"/>
        </xdr:cNvSpPr>
      </xdr:nvSpPr>
      <xdr:spPr bwMode="auto">
        <a:xfrm>
          <a:off x="1181100" y="352425"/>
          <a:ext cx="1085850" cy="219075"/>
        </a:xfrm>
        <a:prstGeom prst="rect">
          <a:avLst/>
        </a:prstGeom>
        <a:solidFill>
          <a:srgbClr val="B3FFD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230357" name="cmdAct_2" descr="icon15.png">
          <a:extLst>
            <a:ext uri="{FF2B5EF4-FFF2-40B4-BE49-F238E27FC236}">
              <a16:creationId xmlns:a16="http://schemas.microsoft.com/office/drawing/2014/main" id="{00000000-0008-0000-0000-0000D583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272129</xdr:colOff>
      <xdr:row>2</xdr:row>
      <xdr:rowOff>219075</xdr:rowOff>
    </xdr:to>
    <xdr:sp macro="" textlink="">
      <xdr:nvSpPr>
        <xdr:cNvPr id="37" name="cmdNoAct_1" hidden="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2096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230359" name="cmdNoAct_2" descr="icon16.png" hidden="1">
          <a:extLst>
            <a:ext uri="{FF2B5EF4-FFF2-40B4-BE49-F238E27FC236}">
              <a16:creationId xmlns:a16="http://schemas.microsoft.com/office/drawing/2014/main" id="{00000000-0008-0000-0000-0000D7830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4</xdr:col>
      <xdr:colOff>190500</xdr:colOff>
      <xdr:row>2</xdr:row>
      <xdr:rowOff>219075</xdr:rowOff>
    </xdr:to>
    <xdr:sp macro="" textlink="">
      <xdr:nvSpPr>
        <xdr:cNvPr id="205592" name="cmdNoInet_1" hidden="1">
          <a:extLst>
            <a:ext uri="{FF2B5EF4-FFF2-40B4-BE49-F238E27FC236}">
              <a16:creationId xmlns:a16="http://schemas.microsoft.com/office/drawing/2014/main" id="{00000000-0008-0000-0000-000018230300}"/>
            </a:ext>
          </a:extLst>
        </xdr:cNvPr>
        <xdr:cNvSpPr txBox="1">
          <a:spLocks noChangeArrowheads="1"/>
        </xdr:cNvSpPr>
      </xdr:nvSpPr>
      <xdr:spPr bwMode="auto">
        <a:xfrm>
          <a:off x="1066800" y="342900"/>
          <a:ext cx="1695450" cy="219075"/>
        </a:xfrm>
        <a:prstGeom prst="rect">
          <a:avLst/>
        </a:prstGeom>
        <a:solidFill>
          <a:srgbClr val="FFCC6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twoCellAnchor editAs="oneCell">
    <xdr:from>
      <xdr:col>2</xdr:col>
      <xdr:colOff>247650</xdr:colOff>
      <xdr:row>1</xdr:row>
      <xdr:rowOff>133350</xdr:rowOff>
    </xdr:from>
    <xdr:to>
      <xdr:col>2</xdr:col>
      <xdr:colOff>495300</xdr:colOff>
      <xdr:row>4</xdr:row>
      <xdr:rowOff>0</xdr:rowOff>
    </xdr:to>
    <xdr:sp macro="" textlink="">
      <xdr:nvSpPr>
        <xdr:cNvPr id="205593" name="cmdNoInet_2" hidden="1">
          <a:extLst>
            <a:ext uri="{FF2B5EF4-FFF2-40B4-BE49-F238E27FC236}">
              <a16:creationId xmlns:a16="http://schemas.microsoft.com/office/drawing/2014/main" id="{00000000-0008-0000-0000-000019230300}"/>
            </a:ext>
          </a:extLst>
        </xdr:cNvPr>
        <xdr:cNvSpPr txBox="1">
          <a:spLocks noChangeArrowheads="1"/>
        </xdr:cNvSpPr>
      </xdr:nvSpPr>
      <xdr:spPr bwMode="auto">
        <a:xfrm>
          <a:off x="1047750" y="266700"/>
          <a:ext cx="2476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r>
            <a:rPr lang="ru-RU" sz="1800" b="1" i="0" u="none" strike="noStrike" baseline="0">
              <a:solidFill>
                <a:srgbClr val="FFFFFF"/>
              </a:solidFill>
              <a:latin typeface="Calibri"/>
            </a:rPr>
            <a:t>!</a:t>
          </a:r>
        </a:p>
      </xdr:txBody>
    </xdr:sp>
    <xdr:clientData/>
  </xdr:twoCellAnchor>
  <xdr:twoCellAnchor>
    <xdr:from>
      <xdr:col>19</xdr:col>
      <xdr:colOff>123825</xdr:colOff>
      <xdr:row>1</xdr:row>
      <xdr:rowOff>76200</xdr:rowOff>
    </xdr:from>
    <xdr:to>
      <xdr:col>24</xdr:col>
      <xdr:colOff>295274</xdr:colOff>
      <xdr:row>2</xdr:row>
      <xdr:rowOff>152400</xdr:rowOff>
    </xdr:to>
    <xdr:sp macro="[0]!modInstruction.cmdStart_Click_Handler" textlink="">
      <xdr:nvSpPr>
        <xdr:cNvPr id="51" name="cmdStart" hidden="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rrowheads="1"/>
        </xdr:cNvSpPr>
      </xdr:nvSpPr>
      <xdr:spPr bwMode="auto">
        <a:xfrm>
          <a:off x="7134225" y="209550"/>
          <a:ext cx="1647824" cy="2857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algn="ctr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19050</xdr:rowOff>
    </xdr:from>
    <xdr:to>
      <xdr:col>5</xdr:col>
      <xdr:colOff>476249</xdr:colOff>
      <xdr:row>1</xdr:row>
      <xdr:rowOff>0</xdr:rowOff>
    </xdr:to>
    <xdr:sp macro="[0]!modUpdTemplLogger.Clear" textlink="">
      <xdr:nvSpPr>
        <xdr:cNvPr id="4" name="cmdClearLo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9525000" y="19050"/>
          <a:ext cx="1647824" cy="2857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algn="ctr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/>
          <a:r>
            <a:rPr lang="ru-RU" sz="1100" b="0" i="0" baseline="0">
              <a:effectLst/>
              <a:latin typeface="+mn-lt"/>
              <a:ea typeface="+mn-ea"/>
              <a:cs typeface="+mn-cs"/>
            </a:rPr>
            <a:t>Очистить лог</a:t>
          </a:r>
          <a:endParaRPr lang="ru-RU" sz="900">
            <a:effectLst/>
          </a:endParaRP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342900</xdr:colOff>
      <xdr:row>1</xdr:row>
      <xdr:rowOff>0</xdr:rowOff>
    </xdr:to>
    <xdr:pic macro="[0]!Instruction.cmdGetUpdate_Click">
      <xdr:nvPicPr>
        <xdr:cNvPr id="3" name="cmdRefresh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333375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114301</xdr:colOff>
      <xdr:row>4</xdr:row>
      <xdr:rowOff>38100</xdr:rowOff>
    </xdr:from>
    <xdr:to>
      <xdr:col>8</xdr:col>
      <xdr:colOff>600075</xdr:colOff>
      <xdr:row>4</xdr:row>
      <xdr:rowOff>323850</xdr:rowOff>
    </xdr:to>
    <xdr:sp macro="[0]!mod_00.cmdStart_Click_Handler" textlink="">
      <xdr:nvSpPr>
        <xdr:cNvPr id="2" name="cmdStart" hidden="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6457951" y="323850"/>
          <a:ext cx="1647824" cy="28575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algn="ctr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3</xdr:row>
      <xdr:rowOff>28575</xdr:rowOff>
    </xdr:from>
    <xdr:to>
      <xdr:col>3</xdr:col>
      <xdr:colOff>1905</xdr:colOff>
      <xdr:row>4</xdr:row>
      <xdr:rowOff>152400</xdr:rowOff>
    </xdr:to>
    <xdr:pic macro="[0]!mod_00.FREEZE_PANES">
      <xdr:nvPicPr>
        <xdr:cNvPr id="193880" name="FREEZE_PANES_C9" descr="update_org.png">
          <a:extLst>
            <a:ext uri="{FF2B5EF4-FFF2-40B4-BE49-F238E27FC236}">
              <a16:creationId xmlns:a16="http://schemas.microsoft.com/office/drawing/2014/main" id="{00000000-0008-0000-0300-000058F502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1592580</xdr:colOff>
      <xdr:row>4</xdr:row>
      <xdr:rowOff>114300</xdr:rowOff>
    </xdr:from>
    <xdr:to>
      <xdr:col>7</xdr:col>
      <xdr:colOff>213360</xdr:colOff>
      <xdr:row>6</xdr:row>
      <xdr:rowOff>28574</xdr:rowOff>
    </xdr:to>
    <xdr:sp macro="[0]!mod_01.cmdAtLengthEventClick_Handler" textlink="">
      <xdr:nvSpPr>
        <xdr:cNvPr id="3" name="cmdAtLengthEvent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4114800" y="274320"/>
          <a:ext cx="1805940" cy="22669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900" b="1">
              <a:solidFill>
                <a:srgbClr val="0070C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данные по мероприятию</a:t>
          </a:r>
        </a:p>
      </xdr:txBody>
    </xdr:sp>
    <xdr:clientData fPrintsWithSheet="0"/>
  </xdr:twoCellAnchor>
  <xdr:twoCellAnchor editAs="oneCell">
    <xdr:from>
      <xdr:col>18</xdr:col>
      <xdr:colOff>1043940</xdr:colOff>
      <xdr:row>4</xdr:row>
      <xdr:rowOff>121920</xdr:rowOff>
    </xdr:from>
    <xdr:to>
      <xdr:col>20</xdr:col>
      <xdr:colOff>206025</xdr:colOff>
      <xdr:row>6</xdr:row>
      <xdr:rowOff>36195</xdr:rowOff>
    </xdr:to>
    <xdr:sp macro="[0]!mod_01.cmdAtLengthObjectClick_Handler" textlink="">
      <xdr:nvSpPr>
        <xdr:cNvPr id="4" name="cmdAtLengthObject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8669000" y="281940"/>
          <a:ext cx="1417605" cy="2266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900" b="1">
              <a:solidFill>
                <a:srgbClr val="0070C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данные по объекту</a:t>
          </a:r>
        </a:p>
      </xdr:txBody>
    </xdr:sp>
    <xdr:clientData fPrintsWithSheet="0"/>
  </xdr:twoCellAnchor>
  <xdr:twoCellAnchor editAs="oneCell">
    <xdr:from>
      <xdr:col>36</xdr:col>
      <xdr:colOff>845820</xdr:colOff>
      <xdr:row>4</xdr:row>
      <xdr:rowOff>121920</xdr:rowOff>
    </xdr:from>
    <xdr:to>
      <xdr:col>44</xdr:col>
      <xdr:colOff>1251585</xdr:colOff>
      <xdr:row>6</xdr:row>
      <xdr:rowOff>36195</xdr:rowOff>
    </xdr:to>
    <xdr:sp macro="[0]!mod_01.cmdAtLengthCncsn_Click_Handler" textlink="">
      <xdr:nvSpPr>
        <xdr:cNvPr id="5" name="cmdAtLengthCncsn" hidden="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7955220" y="281940"/>
          <a:ext cx="1171575" cy="22669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ru-RU" sz="900" b="1">
              <a:solidFill>
                <a:srgbClr val="0070C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- данные по КС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3</xdr:row>
      <xdr:rowOff>28575</xdr:rowOff>
    </xdr:from>
    <xdr:to>
      <xdr:col>2</xdr:col>
      <xdr:colOff>323850</xdr:colOff>
      <xdr:row>5</xdr:row>
      <xdr:rowOff>9525</xdr:rowOff>
    </xdr:to>
    <xdr:pic macro="[0]!mod_00.FREEZE_PANES">
      <xdr:nvPicPr>
        <xdr:cNvPr id="218340" name="FREEZE_PANES_C8" descr="update_org.png">
          <a:extLst>
            <a:ext uri="{FF2B5EF4-FFF2-40B4-BE49-F238E27FC236}">
              <a16:creationId xmlns:a16="http://schemas.microsoft.com/office/drawing/2014/main" id="{00000000-0008-0000-0400-0000E45403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8575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160020</xdr:colOff>
      <xdr:row>0</xdr:row>
      <xdr:rowOff>7620</xdr:rowOff>
    </xdr:from>
    <xdr:to>
      <xdr:col>2</xdr:col>
      <xdr:colOff>452653</xdr:colOff>
      <xdr:row>2</xdr:row>
      <xdr:rowOff>9870</xdr:rowOff>
    </xdr:to>
    <xdr:pic macro="[0]!AllSheetsInThisWorkbook.MakeList"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7620"/>
          <a:ext cx="292633" cy="291810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struction"/>
  <dimension ref="A1:AC118"/>
  <sheetViews>
    <sheetView showGridLines="0" zoomScaleNormal="100" workbookViewId="0"/>
  </sheetViews>
  <sheetFormatPr defaultColWidth="9.140625" defaultRowHeight="14.25"/>
  <cols>
    <col min="1" max="1" width="3.28515625" style="53" customWidth="1"/>
    <col min="2" max="2" width="8.7109375" style="53" customWidth="1"/>
    <col min="3" max="3" width="22.28515625" style="53" customWidth="1"/>
    <col min="4" max="4" width="4.28515625" style="53" customWidth="1"/>
    <col min="5" max="6" width="4.42578125" style="53" customWidth="1"/>
    <col min="7" max="7" width="4.5703125" style="53" customWidth="1"/>
    <col min="8" max="24" width="4.42578125" style="53" customWidth="1"/>
    <col min="25" max="25" width="4.42578125" style="54" customWidth="1"/>
    <col min="26" max="26" width="9.140625" style="53"/>
    <col min="27" max="27" width="9.140625" style="55"/>
    <col min="28" max="16384" width="9.140625" style="53"/>
  </cols>
  <sheetData>
    <row r="1" spans="1:29" ht="10.5" customHeight="1">
      <c r="AA1" s="55" t="s">
        <v>167</v>
      </c>
    </row>
    <row r="2" spans="1:29" ht="16.5" customHeight="1">
      <c r="B2" s="316" t="str">
        <f>"Код шаблона: " &amp; GetCode()</f>
        <v>Код шаблона: INV.WARM.Q4.2020</v>
      </c>
      <c r="C2" s="316"/>
      <c r="D2" s="316"/>
      <c r="E2" s="316"/>
      <c r="F2" s="316"/>
      <c r="G2" s="31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4"/>
      <c r="Y2" s="55"/>
      <c r="AA2" s="53"/>
    </row>
    <row r="3" spans="1:29" ht="18" customHeight="1">
      <c r="B3" s="317" t="str">
        <f>"Версия " &amp; Getversion()</f>
        <v>Версия 1.0</v>
      </c>
      <c r="C3" s="317"/>
      <c r="D3" s="57"/>
      <c r="E3" s="57"/>
      <c r="F3" s="57"/>
      <c r="G3" s="57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6"/>
      <c r="T3" s="56"/>
      <c r="U3" s="56"/>
      <c r="V3" s="58"/>
      <c r="W3" s="58"/>
      <c r="X3" s="58"/>
      <c r="Y3" s="58"/>
    </row>
    <row r="4" spans="1:29" ht="6" customHeight="1">
      <c r="B4" s="59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</row>
    <row r="5" spans="1:29" ht="32.25" customHeight="1">
      <c r="A5" s="60"/>
      <c r="B5" s="318" t="str">
        <f>Титульный!E5</f>
        <v>Контроль за использованием инвестиционных ресурсов, включаемых в регулируемые государством цены (тарифы) в сфере теплоснабжения за 2020 год</v>
      </c>
      <c r="C5" s="319"/>
      <c r="D5" s="319"/>
      <c r="E5" s="319"/>
      <c r="F5" s="319"/>
      <c r="G5" s="319"/>
      <c r="H5" s="319"/>
      <c r="I5" s="319"/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20"/>
      <c r="Z5" s="60"/>
      <c r="AB5" s="60"/>
      <c r="AC5" s="60"/>
    </row>
    <row r="6" spans="1:29" ht="9.75" customHeight="1">
      <c r="A6" s="61"/>
      <c r="B6" s="62"/>
      <c r="C6" s="63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5"/>
    </row>
    <row r="7" spans="1:29" ht="15" customHeight="1">
      <c r="A7" s="61"/>
      <c r="B7" s="66"/>
      <c r="C7" s="67"/>
      <c r="D7" s="64"/>
      <c r="E7" s="306" t="s">
        <v>322</v>
      </c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65"/>
    </row>
    <row r="8" spans="1:29" ht="15" customHeight="1">
      <c r="A8" s="61"/>
      <c r="B8" s="66"/>
      <c r="C8" s="67"/>
      <c r="D8" s="64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65"/>
    </row>
    <row r="9" spans="1:29" ht="15" customHeight="1">
      <c r="A9" s="61"/>
      <c r="B9" s="66"/>
      <c r="C9" s="67"/>
      <c r="D9" s="64"/>
      <c r="E9" s="306"/>
      <c r="F9" s="306"/>
      <c r="G9" s="306"/>
      <c r="H9" s="306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65"/>
    </row>
    <row r="10" spans="1:29" ht="10.5" customHeight="1">
      <c r="A10" s="61"/>
      <c r="B10" s="66"/>
      <c r="C10" s="67"/>
      <c r="D10" s="64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6"/>
      <c r="S10" s="306"/>
      <c r="T10" s="306"/>
      <c r="U10" s="306"/>
      <c r="V10" s="306"/>
      <c r="W10" s="306"/>
      <c r="X10" s="306"/>
      <c r="Y10" s="65"/>
    </row>
    <row r="11" spans="1:29" ht="27" customHeight="1">
      <c r="A11" s="61"/>
      <c r="B11" s="66"/>
      <c r="C11" s="67"/>
      <c r="D11" s="64"/>
      <c r="E11" s="306"/>
      <c r="F11" s="306"/>
      <c r="G11" s="306"/>
      <c r="H11" s="306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65"/>
    </row>
    <row r="12" spans="1:29" ht="12" customHeight="1">
      <c r="A12" s="61"/>
      <c r="B12" s="66"/>
      <c r="C12" s="67"/>
      <c r="D12" s="64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65"/>
    </row>
    <row r="13" spans="1:29" ht="38.25" customHeight="1">
      <c r="A13" s="61"/>
      <c r="B13" s="66"/>
      <c r="C13" s="67"/>
      <c r="D13" s="64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68"/>
    </row>
    <row r="14" spans="1:29" ht="15" customHeight="1">
      <c r="A14" s="61"/>
      <c r="B14" s="66"/>
      <c r="C14" s="67"/>
      <c r="D14" s="64"/>
      <c r="E14" s="306" t="s">
        <v>235</v>
      </c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65"/>
    </row>
    <row r="15" spans="1:29" ht="15">
      <c r="A15" s="61"/>
      <c r="B15" s="66"/>
      <c r="C15" s="67"/>
      <c r="D15" s="64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65"/>
    </row>
    <row r="16" spans="1:29" ht="15">
      <c r="A16" s="61"/>
      <c r="B16" s="66"/>
      <c r="C16" s="67"/>
      <c r="D16" s="64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65"/>
    </row>
    <row r="17" spans="1:25" ht="15" customHeight="1">
      <c r="A17" s="61"/>
      <c r="B17" s="66"/>
      <c r="C17" s="67"/>
      <c r="D17" s="64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  <c r="U17" s="306"/>
      <c r="V17" s="306"/>
      <c r="W17" s="306"/>
      <c r="X17" s="306"/>
      <c r="Y17" s="65"/>
    </row>
    <row r="18" spans="1:25" ht="15">
      <c r="A18" s="61"/>
      <c r="B18" s="66"/>
      <c r="C18" s="67"/>
      <c r="D18" s="64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65"/>
    </row>
    <row r="19" spans="1:25" ht="59.25" customHeight="1">
      <c r="A19" s="61"/>
      <c r="B19" s="66"/>
      <c r="C19" s="67"/>
      <c r="D19" s="69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  <c r="R19" s="306"/>
      <c r="S19" s="306"/>
      <c r="T19" s="306"/>
      <c r="U19" s="306"/>
      <c r="V19" s="306"/>
      <c r="W19" s="306"/>
      <c r="X19" s="306"/>
      <c r="Y19" s="65"/>
    </row>
    <row r="20" spans="1:25" ht="15" hidden="1">
      <c r="A20" s="61"/>
      <c r="B20" s="66"/>
      <c r="C20" s="67"/>
      <c r="D20" s="69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65"/>
    </row>
    <row r="21" spans="1:25" ht="14.25" hidden="1" customHeight="1">
      <c r="A21" s="61"/>
      <c r="B21" s="66"/>
      <c r="C21" s="67"/>
      <c r="D21" s="62"/>
      <c r="E21" s="71" t="s">
        <v>168</v>
      </c>
      <c r="F21" s="300" t="s">
        <v>169</v>
      </c>
      <c r="G21" s="301"/>
      <c r="H21" s="301"/>
      <c r="I21" s="301"/>
      <c r="J21" s="301"/>
      <c r="K21" s="301"/>
      <c r="L21" s="301"/>
      <c r="M21" s="301"/>
      <c r="N21" s="72"/>
      <c r="O21" s="73" t="s">
        <v>168</v>
      </c>
      <c r="P21" s="302" t="s">
        <v>170</v>
      </c>
      <c r="Q21" s="303"/>
      <c r="R21" s="303"/>
      <c r="S21" s="303"/>
      <c r="T21" s="303"/>
      <c r="U21" s="303"/>
      <c r="V21" s="303"/>
      <c r="W21" s="303"/>
      <c r="X21" s="303"/>
      <c r="Y21" s="65"/>
    </row>
    <row r="22" spans="1:25" ht="14.25" hidden="1" customHeight="1">
      <c r="A22" s="61"/>
      <c r="B22" s="66"/>
      <c r="C22" s="67"/>
      <c r="D22" s="62"/>
      <c r="E22" s="74" t="s">
        <v>168</v>
      </c>
      <c r="F22" s="300" t="s">
        <v>171</v>
      </c>
      <c r="G22" s="301"/>
      <c r="H22" s="301"/>
      <c r="I22" s="301"/>
      <c r="J22" s="301"/>
      <c r="K22" s="301"/>
      <c r="L22" s="301"/>
      <c r="M22" s="301"/>
      <c r="N22" s="72"/>
      <c r="O22" s="75" t="s">
        <v>168</v>
      </c>
      <c r="P22" s="302" t="s">
        <v>172</v>
      </c>
      <c r="Q22" s="303"/>
      <c r="R22" s="303"/>
      <c r="S22" s="303"/>
      <c r="T22" s="303"/>
      <c r="U22" s="303"/>
      <c r="V22" s="303"/>
      <c r="W22" s="303"/>
      <c r="X22" s="303"/>
      <c r="Y22" s="65"/>
    </row>
    <row r="23" spans="1:25" ht="27" hidden="1" customHeight="1">
      <c r="A23" s="61"/>
      <c r="B23" s="66"/>
      <c r="C23" s="67"/>
      <c r="D23" s="62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5"/>
    </row>
    <row r="24" spans="1:25" ht="10.5" hidden="1" customHeight="1">
      <c r="A24" s="61"/>
      <c r="B24" s="66"/>
      <c r="C24" s="67"/>
      <c r="D24" s="62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5"/>
    </row>
    <row r="25" spans="1:25" ht="27" hidden="1" customHeight="1">
      <c r="A25" s="61"/>
      <c r="B25" s="66"/>
      <c r="C25" s="67"/>
      <c r="D25" s="62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5"/>
    </row>
    <row r="26" spans="1:25" ht="12" hidden="1" customHeight="1">
      <c r="A26" s="61"/>
      <c r="B26" s="66"/>
      <c r="C26" s="67"/>
      <c r="D26" s="62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5"/>
    </row>
    <row r="27" spans="1:25" ht="38.25" hidden="1" customHeight="1">
      <c r="A27" s="61"/>
      <c r="B27" s="66"/>
      <c r="C27" s="67"/>
      <c r="D27" s="62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5"/>
    </row>
    <row r="28" spans="1:25" ht="15" hidden="1">
      <c r="A28" s="61"/>
      <c r="B28" s="66"/>
      <c r="C28" s="67"/>
      <c r="D28" s="62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5"/>
    </row>
    <row r="29" spans="1:25" ht="15" hidden="1">
      <c r="A29" s="61"/>
      <c r="B29" s="66"/>
      <c r="C29" s="67"/>
      <c r="D29" s="62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5"/>
    </row>
    <row r="30" spans="1:25" ht="15" hidden="1">
      <c r="A30" s="61"/>
      <c r="B30" s="66"/>
      <c r="C30" s="67"/>
      <c r="D30" s="62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5"/>
    </row>
    <row r="31" spans="1:25" ht="15" hidden="1">
      <c r="A31" s="61"/>
      <c r="B31" s="66"/>
      <c r="C31" s="67"/>
      <c r="D31" s="62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5"/>
    </row>
    <row r="32" spans="1:25" ht="15" hidden="1">
      <c r="A32" s="61"/>
      <c r="B32" s="66"/>
      <c r="C32" s="67"/>
      <c r="D32" s="62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5"/>
    </row>
    <row r="33" spans="1:25" ht="18.75" hidden="1" customHeight="1">
      <c r="A33" s="61"/>
      <c r="B33" s="66"/>
      <c r="C33" s="67"/>
      <c r="D33" s="69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65"/>
    </row>
    <row r="34" spans="1:25" ht="15" hidden="1">
      <c r="A34" s="61"/>
      <c r="B34" s="66"/>
      <c r="C34" s="67"/>
      <c r="D34" s="69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65"/>
    </row>
    <row r="35" spans="1:25" ht="24" hidden="1" customHeight="1">
      <c r="A35" s="61"/>
      <c r="B35" s="66"/>
      <c r="C35" s="67"/>
      <c r="D35" s="62"/>
      <c r="E35" s="305" t="s">
        <v>308</v>
      </c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65"/>
    </row>
    <row r="36" spans="1:25" ht="38.25" hidden="1" customHeight="1">
      <c r="A36" s="61"/>
      <c r="B36" s="66"/>
      <c r="C36" s="67"/>
      <c r="D36" s="62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65"/>
    </row>
    <row r="37" spans="1:25" ht="9.75" hidden="1" customHeight="1">
      <c r="A37" s="61"/>
      <c r="B37" s="66"/>
      <c r="C37" s="67"/>
      <c r="D37" s="62"/>
      <c r="E37" s="305"/>
      <c r="F37" s="305"/>
      <c r="G37" s="305"/>
      <c r="H37" s="305"/>
      <c r="I37" s="305"/>
      <c r="J37" s="305"/>
      <c r="K37" s="305"/>
      <c r="L37" s="305"/>
      <c r="M37" s="305"/>
      <c r="N37" s="305"/>
      <c r="O37" s="305"/>
      <c r="P37" s="305"/>
      <c r="Q37" s="305"/>
      <c r="R37" s="305"/>
      <c r="S37" s="305"/>
      <c r="T37" s="305"/>
      <c r="U37" s="305"/>
      <c r="V37" s="305"/>
      <c r="W37" s="305"/>
      <c r="X37" s="305"/>
      <c r="Y37" s="65"/>
    </row>
    <row r="38" spans="1:25" ht="51" hidden="1" customHeight="1">
      <c r="A38" s="61"/>
      <c r="B38" s="66"/>
      <c r="C38" s="67"/>
      <c r="D38" s="62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65"/>
    </row>
    <row r="39" spans="1:25" ht="15" hidden="1" customHeight="1">
      <c r="A39" s="61"/>
      <c r="B39" s="66"/>
      <c r="C39" s="67"/>
      <c r="D39" s="62"/>
      <c r="E39" s="305"/>
      <c r="F39" s="305"/>
      <c r="G39" s="305"/>
      <c r="H39" s="305"/>
      <c r="I39" s="305"/>
      <c r="J39" s="305"/>
      <c r="K39" s="305"/>
      <c r="L39" s="305"/>
      <c r="M39" s="305"/>
      <c r="N39" s="305"/>
      <c r="O39" s="305"/>
      <c r="P39" s="305"/>
      <c r="Q39" s="305"/>
      <c r="R39" s="305"/>
      <c r="S39" s="305"/>
      <c r="T39" s="305"/>
      <c r="U39" s="305"/>
      <c r="V39" s="305"/>
      <c r="W39" s="305"/>
      <c r="X39" s="305"/>
      <c r="Y39" s="65"/>
    </row>
    <row r="40" spans="1:25" ht="12" hidden="1" customHeight="1">
      <c r="A40" s="61"/>
      <c r="B40" s="66"/>
      <c r="C40" s="67"/>
      <c r="D40" s="62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  <c r="T40" s="309"/>
      <c r="U40" s="309"/>
      <c r="V40" s="309"/>
      <c r="W40" s="309"/>
      <c r="X40" s="309"/>
      <c r="Y40" s="65"/>
    </row>
    <row r="41" spans="1:25" ht="38.25" hidden="1" customHeight="1">
      <c r="A41" s="61"/>
      <c r="B41" s="66"/>
      <c r="C41" s="67"/>
      <c r="D41" s="62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65"/>
    </row>
    <row r="42" spans="1:25" ht="15" hidden="1">
      <c r="A42" s="61"/>
      <c r="B42" s="66"/>
      <c r="C42" s="67"/>
      <c r="D42" s="62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65"/>
    </row>
    <row r="43" spans="1:25" ht="15" hidden="1">
      <c r="A43" s="61"/>
      <c r="B43" s="66"/>
      <c r="C43" s="67"/>
      <c r="D43" s="62"/>
      <c r="E43" s="305"/>
      <c r="F43" s="305"/>
      <c r="G43" s="305"/>
      <c r="H43" s="305"/>
      <c r="I43" s="305"/>
      <c r="J43" s="305"/>
      <c r="K43" s="305"/>
      <c r="L43" s="305"/>
      <c r="M43" s="305"/>
      <c r="N43" s="305"/>
      <c r="O43" s="305"/>
      <c r="P43" s="305"/>
      <c r="Q43" s="305"/>
      <c r="R43" s="305"/>
      <c r="S43" s="305"/>
      <c r="T43" s="305"/>
      <c r="U43" s="305"/>
      <c r="V43" s="305"/>
      <c r="W43" s="305"/>
      <c r="X43" s="305"/>
      <c r="Y43" s="65"/>
    </row>
    <row r="44" spans="1:25" ht="33.75" hidden="1" customHeight="1">
      <c r="A44" s="61"/>
      <c r="B44" s="66"/>
      <c r="C44" s="67"/>
      <c r="D44" s="69"/>
      <c r="E44" s="305"/>
      <c r="F44" s="305"/>
      <c r="G44" s="305"/>
      <c r="H44" s="305"/>
      <c r="I44" s="305"/>
      <c r="J44" s="305"/>
      <c r="K44" s="305"/>
      <c r="L44" s="305"/>
      <c r="M44" s="305"/>
      <c r="N44" s="305"/>
      <c r="O44" s="305"/>
      <c r="P44" s="305"/>
      <c r="Q44" s="305"/>
      <c r="R44" s="305"/>
      <c r="S44" s="305"/>
      <c r="T44" s="305"/>
      <c r="U44" s="305"/>
      <c r="V44" s="305"/>
      <c r="W44" s="305"/>
      <c r="X44" s="305"/>
      <c r="Y44" s="65"/>
    </row>
    <row r="45" spans="1:25" ht="15" hidden="1">
      <c r="A45" s="61"/>
      <c r="B45" s="66"/>
      <c r="C45" s="67"/>
      <c r="D45" s="69"/>
      <c r="E45" s="305"/>
      <c r="F45" s="305"/>
      <c r="G45" s="305"/>
      <c r="H45" s="305"/>
      <c r="I45" s="305"/>
      <c r="J45" s="305"/>
      <c r="K45" s="305"/>
      <c r="L45" s="305"/>
      <c r="M45" s="305"/>
      <c r="N45" s="305"/>
      <c r="O45" s="305"/>
      <c r="P45" s="305"/>
      <c r="Q45" s="305"/>
      <c r="R45" s="305"/>
      <c r="S45" s="305"/>
      <c r="T45" s="305"/>
      <c r="U45" s="305"/>
      <c r="V45" s="305"/>
      <c r="W45" s="305"/>
      <c r="X45" s="305"/>
      <c r="Y45" s="65"/>
    </row>
    <row r="46" spans="1:25" ht="24" hidden="1" customHeight="1">
      <c r="A46" s="61"/>
      <c r="B46" s="66"/>
      <c r="C46" s="67"/>
      <c r="D46" s="62"/>
      <c r="E46" s="306" t="s">
        <v>177</v>
      </c>
      <c r="F46" s="306"/>
      <c r="G46" s="306"/>
      <c r="H46" s="306"/>
      <c r="I46" s="306"/>
      <c r="J46" s="306"/>
      <c r="K46" s="306"/>
      <c r="L46" s="30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65"/>
    </row>
    <row r="47" spans="1:25" ht="37.5" hidden="1" customHeight="1">
      <c r="A47" s="61"/>
      <c r="B47" s="66"/>
      <c r="C47" s="67"/>
      <c r="D47" s="62"/>
      <c r="E47" s="306"/>
      <c r="F47" s="306"/>
      <c r="G47" s="306"/>
      <c r="H47" s="306"/>
      <c r="I47" s="306"/>
      <c r="J47" s="306"/>
      <c r="K47" s="306"/>
      <c r="L47" s="306"/>
      <c r="M47" s="306"/>
      <c r="N47" s="306"/>
      <c r="O47" s="306"/>
      <c r="P47" s="306"/>
      <c r="Q47" s="306"/>
      <c r="R47" s="306"/>
      <c r="S47" s="306"/>
      <c r="T47" s="306"/>
      <c r="U47" s="306"/>
      <c r="V47" s="306"/>
      <c r="W47" s="306"/>
      <c r="X47" s="306"/>
      <c r="Y47" s="65"/>
    </row>
    <row r="48" spans="1:25" ht="24" hidden="1" customHeight="1">
      <c r="A48" s="61"/>
      <c r="B48" s="66"/>
      <c r="C48" s="67"/>
      <c r="D48" s="62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6"/>
      <c r="R48" s="306"/>
      <c r="S48" s="306"/>
      <c r="T48" s="306"/>
      <c r="U48" s="306"/>
      <c r="V48" s="306"/>
      <c r="W48" s="306"/>
      <c r="X48" s="306"/>
      <c r="Y48" s="65"/>
    </row>
    <row r="49" spans="1:25" ht="51" hidden="1" customHeight="1">
      <c r="A49" s="61"/>
      <c r="B49" s="66"/>
      <c r="C49" s="67"/>
      <c r="D49" s="62"/>
      <c r="E49" s="306"/>
      <c r="F49" s="306"/>
      <c r="G49" s="306"/>
      <c r="H49" s="306"/>
      <c r="I49" s="306"/>
      <c r="J49" s="306"/>
      <c r="K49" s="306"/>
      <c r="L49" s="306"/>
      <c r="M49" s="306"/>
      <c r="N49" s="306"/>
      <c r="O49" s="306"/>
      <c r="P49" s="306"/>
      <c r="Q49" s="306"/>
      <c r="R49" s="306"/>
      <c r="S49" s="306"/>
      <c r="T49" s="306"/>
      <c r="U49" s="306"/>
      <c r="V49" s="306"/>
      <c r="W49" s="306"/>
      <c r="X49" s="306"/>
      <c r="Y49" s="65"/>
    </row>
    <row r="50" spans="1:25" ht="15" hidden="1">
      <c r="A50" s="61"/>
      <c r="B50" s="66"/>
      <c r="C50" s="67"/>
      <c r="D50" s="62"/>
      <c r="E50" s="306"/>
      <c r="F50" s="306"/>
      <c r="G50" s="306"/>
      <c r="H50" s="306"/>
      <c r="I50" s="306"/>
      <c r="J50" s="306"/>
      <c r="K50" s="306"/>
      <c r="L50" s="306"/>
      <c r="M50" s="306"/>
      <c r="N50" s="306"/>
      <c r="O50" s="306"/>
      <c r="P50" s="306"/>
      <c r="Q50" s="306"/>
      <c r="R50" s="306"/>
      <c r="S50" s="306"/>
      <c r="T50" s="306"/>
      <c r="U50" s="306"/>
      <c r="V50" s="306"/>
      <c r="W50" s="306"/>
      <c r="X50" s="306"/>
      <c r="Y50" s="65"/>
    </row>
    <row r="51" spans="1:25" ht="15" hidden="1">
      <c r="A51" s="61"/>
      <c r="B51" s="66"/>
      <c r="C51" s="67"/>
      <c r="D51" s="62"/>
      <c r="E51" s="306"/>
      <c r="F51" s="306"/>
      <c r="G51" s="306"/>
      <c r="H51" s="306"/>
      <c r="I51" s="306"/>
      <c r="J51" s="306"/>
      <c r="K51" s="306"/>
      <c r="L51" s="306"/>
      <c r="M51" s="306"/>
      <c r="N51" s="306"/>
      <c r="O51" s="306"/>
      <c r="P51" s="306"/>
      <c r="Q51" s="306"/>
      <c r="R51" s="306"/>
      <c r="S51" s="306"/>
      <c r="T51" s="306"/>
      <c r="U51" s="306"/>
      <c r="V51" s="306"/>
      <c r="W51" s="306"/>
      <c r="X51" s="306"/>
      <c r="Y51" s="65"/>
    </row>
    <row r="52" spans="1:25" ht="15" hidden="1">
      <c r="A52" s="61"/>
      <c r="B52" s="66"/>
      <c r="C52" s="67"/>
      <c r="D52" s="62"/>
      <c r="E52" s="306"/>
      <c r="F52" s="306"/>
      <c r="G52" s="306"/>
      <c r="H52" s="306"/>
      <c r="I52" s="306"/>
      <c r="J52" s="306"/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65"/>
    </row>
    <row r="53" spans="1:25" ht="15" hidden="1">
      <c r="A53" s="61"/>
      <c r="B53" s="66"/>
      <c r="C53" s="67"/>
      <c r="D53" s="62"/>
      <c r="E53" s="306"/>
      <c r="F53" s="306"/>
      <c r="G53" s="306"/>
      <c r="H53" s="306"/>
      <c r="I53" s="306"/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65"/>
    </row>
    <row r="54" spans="1:25" ht="15" hidden="1">
      <c r="A54" s="61"/>
      <c r="B54" s="66"/>
      <c r="C54" s="67"/>
      <c r="D54" s="62"/>
      <c r="E54" s="306"/>
      <c r="F54" s="306"/>
      <c r="G54" s="306"/>
      <c r="H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65"/>
    </row>
    <row r="55" spans="1:25" ht="15" hidden="1">
      <c r="A55" s="61"/>
      <c r="B55" s="66"/>
      <c r="C55" s="67"/>
      <c r="D55" s="62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65"/>
    </row>
    <row r="56" spans="1:25" ht="25.5" hidden="1" customHeight="1">
      <c r="A56" s="61"/>
      <c r="B56" s="66"/>
      <c r="C56" s="67"/>
      <c r="D56" s="69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65"/>
    </row>
    <row r="57" spans="1:25" ht="15" hidden="1">
      <c r="A57" s="61"/>
      <c r="B57" s="66"/>
      <c r="C57" s="67"/>
      <c r="D57" s="69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65"/>
    </row>
    <row r="58" spans="1:25" ht="15" hidden="1" customHeight="1">
      <c r="A58" s="61"/>
      <c r="B58" s="66"/>
      <c r="C58" s="67"/>
      <c r="D58" s="62"/>
      <c r="E58" s="307" t="s">
        <v>236</v>
      </c>
      <c r="F58" s="307"/>
      <c r="G58" s="307"/>
      <c r="H58" s="307"/>
      <c r="I58" s="307"/>
      <c r="J58" s="307"/>
      <c r="K58" s="304" t="s">
        <v>237</v>
      </c>
      <c r="L58" s="304"/>
      <c r="M58" s="304"/>
      <c r="N58" s="304"/>
      <c r="O58" s="304"/>
      <c r="P58" s="304"/>
      <c r="Q58" s="304"/>
      <c r="R58" s="304"/>
      <c r="S58" s="304"/>
      <c r="T58" s="304"/>
      <c r="U58" s="304"/>
      <c r="V58" s="304"/>
      <c r="W58" s="304"/>
      <c r="X58" s="304"/>
      <c r="Y58" s="65"/>
    </row>
    <row r="59" spans="1:25" ht="15" hidden="1" customHeight="1">
      <c r="A59" s="61"/>
      <c r="B59" s="66"/>
      <c r="C59" s="67"/>
      <c r="D59" s="62"/>
      <c r="E59" s="297" t="s">
        <v>118</v>
      </c>
      <c r="F59" s="297"/>
      <c r="G59" s="297"/>
      <c r="H59" s="297"/>
      <c r="I59" s="297"/>
      <c r="J59" s="297"/>
      <c r="K59" s="304" t="s">
        <v>238</v>
      </c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65"/>
    </row>
    <row r="60" spans="1:25" ht="15" hidden="1" customHeight="1">
      <c r="A60" s="61"/>
      <c r="B60" s="66"/>
      <c r="C60" s="67"/>
      <c r="D60" s="62"/>
      <c r="E60" s="310"/>
      <c r="F60" s="310"/>
      <c r="G60" s="310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65"/>
    </row>
    <row r="61" spans="1:25" ht="15" hidden="1">
      <c r="A61" s="61"/>
      <c r="B61" s="66"/>
      <c r="C61" s="67"/>
      <c r="D61" s="62"/>
      <c r="E61" s="77"/>
      <c r="F61" s="76"/>
      <c r="G61" s="78"/>
      <c r="H61" s="298"/>
      <c r="I61" s="298"/>
      <c r="J61" s="298"/>
      <c r="K61" s="298"/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  <c r="W61" s="298"/>
      <c r="X61" s="298"/>
      <c r="Y61" s="65"/>
    </row>
    <row r="62" spans="1:25" ht="27.75" hidden="1" customHeight="1">
      <c r="A62" s="61"/>
      <c r="B62" s="66"/>
      <c r="C62" s="67"/>
      <c r="D62" s="62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5"/>
    </row>
    <row r="63" spans="1:25" ht="15" hidden="1">
      <c r="A63" s="61"/>
      <c r="B63" s="66"/>
      <c r="C63" s="67"/>
      <c r="D63" s="62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</row>
    <row r="64" spans="1:25" ht="15" hidden="1">
      <c r="A64" s="61"/>
      <c r="B64" s="66"/>
      <c r="C64" s="67"/>
      <c r="D64" s="62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</row>
    <row r="65" spans="1:25" ht="15" hidden="1">
      <c r="A65" s="61"/>
      <c r="B65" s="66"/>
      <c r="C65" s="67"/>
      <c r="D65" s="62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</row>
    <row r="66" spans="1:25" ht="15" hidden="1">
      <c r="A66" s="61"/>
      <c r="B66" s="66"/>
      <c r="C66" s="67"/>
      <c r="D66" s="62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</row>
    <row r="67" spans="1:25" ht="15" hidden="1">
      <c r="A67" s="61"/>
      <c r="B67" s="66"/>
      <c r="C67" s="67"/>
      <c r="D67" s="62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5"/>
    </row>
    <row r="68" spans="1:25" ht="89.25" hidden="1" customHeight="1">
      <c r="A68" s="61"/>
      <c r="B68" s="66"/>
      <c r="C68" s="67"/>
      <c r="D68" s="69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65"/>
    </row>
    <row r="69" spans="1:25" ht="15" hidden="1">
      <c r="A69" s="61"/>
      <c r="B69" s="66"/>
      <c r="C69" s="67"/>
      <c r="D69" s="69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65"/>
    </row>
    <row r="70" spans="1:25" ht="12.75" hidden="1" customHeight="1">
      <c r="A70" s="61"/>
      <c r="B70" s="66"/>
      <c r="C70" s="67"/>
      <c r="D70" s="62"/>
      <c r="E70" s="315"/>
      <c r="F70" s="315"/>
      <c r="G70" s="315"/>
      <c r="H70" s="315"/>
      <c r="I70" s="315"/>
      <c r="J70" s="315"/>
      <c r="K70" s="315"/>
      <c r="L70" s="315"/>
      <c r="M70" s="315"/>
      <c r="N70" s="315"/>
      <c r="O70" s="315"/>
      <c r="P70" s="315"/>
      <c r="Q70" s="315"/>
      <c r="R70" s="315"/>
      <c r="S70" s="79"/>
      <c r="T70" s="79"/>
      <c r="U70" s="79"/>
      <c r="V70" s="79"/>
      <c r="W70" s="79"/>
      <c r="X70" s="79"/>
      <c r="Y70" s="65"/>
    </row>
    <row r="71" spans="1:25" ht="29.25" hidden="1" customHeight="1">
      <c r="A71" s="61"/>
      <c r="B71" s="66"/>
      <c r="C71" s="67"/>
      <c r="D71" s="62"/>
      <c r="E71" s="315" t="s">
        <v>288</v>
      </c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65"/>
    </row>
    <row r="72" spans="1:25" ht="27" hidden="1" customHeight="1">
      <c r="A72" s="61"/>
      <c r="B72" s="66"/>
      <c r="C72" s="67"/>
      <c r="D72" s="62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65"/>
    </row>
    <row r="73" spans="1:25" ht="15" hidden="1">
      <c r="A73" s="61"/>
      <c r="B73" s="66"/>
      <c r="C73" s="67"/>
      <c r="D73" s="62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65"/>
    </row>
    <row r="74" spans="1:25" ht="15" hidden="1">
      <c r="A74" s="61"/>
      <c r="B74" s="66"/>
      <c r="C74" s="67"/>
      <c r="D74" s="62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65"/>
    </row>
    <row r="75" spans="1:25" ht="15" hidden="1">
      <c r="A75" s="61"/>
      <c r="B75" s="66"/>
      <c r="C75" s="67"/>
      <c r="D75" s="62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65"/>
    </row>
    <row r="76" spans="1:25" ht="15" hidden="1">
      <c r="A76" s="61"/>
      <c r="B76" s="66"/>
      <c r="C76" s="67"/>
      <c r="D76" s="62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65"/>
    </row>
    <row r="77" spans="1:25" ht="15" hidden="1">
      <c r="A77" s="61"/>
      <c r="B77" s="66"/>
      <c r="C77" s="67"/>
      <c r="D77" s="62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65"/>
    </row>
    <row r="78" spans="1:25" ht="15" hidden="1">
      <c r="A78" s="61"/>
      <c r="B78" s="66"/>
      <c r="C78" s="67"/>
      <c r="D78" s="62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65"/>
    </row>
    <row r="79" spans="1:25" ht="54" hidden="1" customHeight="1">
      <c r="A79" s="61"/>
      <c r="B79" s="66"/>
      <c r="C79" s="67"/>
      <c r="D79" s="62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65"/>
    </row>
    <row r="80" spans="1:25" ht="27.75" hidden="1" customHeight="1">
      <c r="A80" s="61"/>
      <c r="B80" s="66"/>
      <c r="C80" s="67"/>
      <c r="D80" s="62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65"/>
    </row>
    <row r="81" spans="1:25" ht="15" hidden="1">
      <c r="A81" s="61"/>
      <c r="B81" s="66"/>
      <c r="C81" s="67"/>
      <c r="D81" s="62"/>
      <c r="E81" s="322"/>
      <c r="F81" s="322"/>
      <c r="G81" s="322"/>
      <c r="H81" s="322"/>
      <c r="I81" s="322"/>
      <c r="J81" s="322"/>
      <c r="K81" s="322"/>
      <c r="L81" s="322"/>
      <c r="M81" s="322"/>
      <c r="N81" s="322"/>
      <c r="O81" s="322"/>
      <c r="P81" s="322"/>
      <c r="Q81" s="322"/>
      <c r="R81" s="322"/>
      <c r="S81" s="322"/>
      <c r="T81" s="322"/>
      <c r="U81" s="322"/>
      <c r="V81" s="322"/>
      <c r="W81" s="322"/>
      <c r="X81" s="322"/>
      <c r="Y81" s="65"/>
    </row>
    <row r="82" spans="1:25" ht="11.25" hidden="1" customHeight="1">
      <c r="A82" s="61"/>
      <c r="B82" s="66"/>
      <c r="C82" s="67"/>
      <c r="D82" s="62"/>
      <c r="E82" s="314"/>
      <c r="F82" s="314"/>
      <c r="G82" s="314"/>
      <c r="H82" s="314"/>
      <c r="I82" s="314"/>
      <c r="J82" s="314"/>
      <c r="K82" s="314"/>
      <c r="L82" s="314"/>
      <c r="M82" s="314"/>
      <c r="N82" s="314"/>
      <c r="O82" s="314"/>
      <c r="P82" s="314"/>
      <c r="Q82" s="314"/>
      <c r="R82" s="314"/>
      <c r="S82" s="314"/>
      <c r="T82" s="314"/>
      <c r="U82" s="314"/>
      <c r="V82" s="314"/>
      <c r="W82" s="314"/>
      <c r="X82" s="314"/>
      <c r="Y82" s="65"/>
    </row>
    <row r="83" spans="1:25" ht="15" hidden="1">
      <c r="A83" s="61"/>
      <c r="B83" s="66"/>
      <c r="C83" s="67"/>
      <c r="D83" s="62"/>
      <c r="E83" s="298"/>
      <c r="F83" s="298"/>
      <c r="G83" s="298"/>
      <c r="H83" s="312"/>
      <c r="I83" s="313"/>
      <c r="J83" s="313"/>
      <c r="K83" s="313"/>
      <c r="L83" s="313"/>
      <c r="M83" s="313"/>
      <c r="N83" s="313"/>
      <c r="O83" s="313"/>
      <c r="P83" s="313"/>
      <c r="Q83" s="313"/>
      <c r="R83" s="313"/>
      <c r="S83" s="313"/>
      <c r="T83" s="313"/>
      <c r="U83" s="313"/>
      <c r="V83" s="313"/>
      <c r="W83" s="313"/>
      <c r="X83" s="313"/>
      <c r="Y83" s="65"/>
    </row>
    <row r="84" spans="1:25" ht="15" hidden="1" customHeight="1">
      <c r="A84" s="61"/>
      <c r="B84" s="66"/>
      <c r="C84" s="67"/>
      <c r="D84" s="62"/>
      <c r="E84" s="297" t="s">
        <v>303</v>
      </c>
      <c r="F84" s="297"/>
      <c r="G84" s="297"/>
      <c r="H84" s="297"/>
      <c r="I84" s="297"/>
      <c r="J84" s="297"/>
      <c r="K84" s="304" t="s">
        <v>304</v>
      </c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65"/>
    </row>
    <row r="85" spans="1:25" ht="15" hidden="1" customHeight="1">
      <c r="A85" s="61"/>
      <c r="B85" s="66"/>
      <c r="C85" s="67"/>
      <c r="D85" s="62"/>
      <c r="E85" s="308"/>
      <c r="F85" s="308"/>
      <c r="G85" s="308"/>
      <c r="H85" s="308"/>
      <c r="I85" s="308"/>
      <c r="J85" s="308"/>
      <c r="K85" s="308"/>
      <c r="L85" s="308"/>
      <c r="M85" s="308"/>
      <c r="N85" s="308"/>
      <c r="O85" s="308"/>
      <c r="P85" s="308"/>
      <c r="Q85" s="308"/>
      <c r="R85" s="308"/>
      <c r="S85" s="308"/>
      <c r="T85" s="308"/>
      <c r="U85" s="308"/>
      <c r="V85" s="308"/>
      <c r="W85" s="308"/>
      <c r="X85" s="308"/>
      <c r="Y85" s="65"/>
    </row>
    <row r="86" spans="1:25" ht="15" hidden="1" customHeight="1">
      <c r="A86" s="61"/>
      <c r="B86" s="66"/>
      <c r="C86" s="67"/>
      <c r="D86" s="62"/>
      <c r="E86" s="308" t="s">
        <v>305</v>
      </c>
      <c r="F86" s="308"/>
      <c r="G86" s="308"/>
      <c r="H86" s="308"/>
      <c r="I86" s="308"/>
      <c r="J86" s="308"/>
      <c r="K86" s="308"/>
      <c r="L86" s="308"/>
      <c r="M86" s="308"/>
      <c r="N86" s="308"/>
      <c r="O86" s="308"/>
      <c r="P86" s="308"/>
      <c r="Q86" s="308"/>
      <c r="R86" s="308"/>
      <c r="S86" s="308"/>
      <c r="T86" s="308"/>
      <c r="U86" s="308"/>
      <c r="V86" s="308"/>
      <c r="W86" s="308"/>
      <c r="X86" s="308"/>
      <c r="Y86" s="65"/>
    </row>
    <row r="87" spans="1:25" ht="15" hidden="1" customHeight="1">
      <c r="A87" s="61"/>
      <c r="B87" s="66"/>
      <c r="C87" s="67"/>
      <c r="D87" s="62"/>
      <c r="E87" s="297" t="s">
        <v>306</v>
      </c>
      <c r="F87" s="297"/>
      <c r="G87" s="297"/>
      <c r="H87" s="297"/>
      <c r="I87" s="297"/>
      <c r="J87" s="297"/>
      <c r="K87" s="296" t="s">
        <v>347</v>
      </c>
      <c r="L87" s="296"/>
      <c r="M87" s="296"/>
      <c r="N87" s="296"/>
      <c r="O87" s="296"/>
      <c r="P87" s="296"/>
      <c r="Q87" s="296"/>
      <c r="R87" s="296"/>
      <c r="S87" s="296"/>
      <c r="T87" s="296"/>
      <c r="U87" s="296"/>
      <c r="V87" s="296"/>
      <c r="W87" s="296"/>
      <c r="X87" s="296"/>
      <c r="Y87" s="65"/>
    </row>
    <row r="88" spans="1:25" ht="15" hidden="1">
      <c r="A88" s="61"/>
      <c r="B88" s="66"/>
      <c r="C88" s="67"/>
      <c r="D88" s="62"/>
      <c r="E88" s="297" t="s">
        <v>307</v>
      </c>
      <c r="F88" s="297"/>
      <c r="G88" s="297"/>
      <c r="H88" s="297"/>
      <c r="I88" s="297"/>
      <c r="J88" s="297"/>
      <c r="K88" s="299" t="s">
        <v>348</v>
      </c>
      <c r="L88" s="299"/>
      <c r="M88" s="299"/>
      <c r="N88" s="299"/>
      <c r="O88" s="299"/>
      <c r="P88" s="299"/>
      <c r="Q88" s="299"/>
      <c r="R88" s="299"/>
      <c r="S88" s="299"/>
      <c r="T88" s="299"/>
      <c r="U88" s="299"/>
      <c r="V88" s="299"/>
      <c r="W88" s="299"/>
      <c r="X88" s="299"/>
      <c r="Y88" s="65"/>
    </row>
    <row r="89" spans="1:25" ht="15" hidden="1">
      <c r="A89" s="61"/>
      <c r="B89" s="66"/>
      <c r="C89" s="67"/>
      <c r="D89" s="62"/>
      <c r="E89" s="298"/>
      <c r="F89" s="298"/>
      <c r="G89" s="298"/>
      <c r="H89" s="294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65"/>
    </row>
    <row r="90" spans="1:25" ht="15" hidden="1">
      <c r="A90" s="61"/>
      <c r="B90" s="66"/>
      <c r="C90" s="67"/>
      <c r="D90" s="62"/>
      <c r="E90" s="297" t="s">
        <v>306</v>
      </c>
      <c r="F90" s="297"/>
      <c r="G90" s="297"/>
      <c r="H90" s="297"/>
      <c r="I90" s="297"/>
      <c r="J90" s="297"/>
      <c r="K90" s="296" t="s">
        <v>349</v>
      </c>
      <c r="L90" s="296"/>
      <c r="M90" s="296"/>
      <c r="N90" s="296"/>
      <c r="O90" s="296"/>
      <c r="P90" s="296"/>
      <c r="Q90" s="296"/>
      <c r="R90" s="296"/>
      <c r="S90" s="296"/>
      <c r="T90" s="296"/>
      <c r="U90" s="296"/>
      <c r="V90" s="296"/>
      <c r="W90" s="296"/>
      <c r="X90" s="296"/>
      <c r="Y90" s="65"/>
    </row>
    <row r="91" spans="1:25" ht="15" hidden="1">
      <c r="A91" s="61"/>
      <c r="B91" s="66"/>
      <c r="C91" s="67"/>
      <c r="D91" s="62"/>
      <c r="E91" s="297" t="s">
        <v>307</v>
      </c>
      <c r="F91" s="297"/>
      <c r="G91" s="297"/>
      <c r="H91" s="297"/>
      <c r="I91" s="297"/>
      <c r="J91" s="297"/>
      <c r="K91" s="299" t="s">
        <v>350</v>
      </c>
      <c r="L91" s="299"/>
      <c r="M91" s="299"/>
      <c r="N91" s="299"/>
      <c r="O91" s="299"/>
      <c r="P91" s="299"/>
      <c r="Q91" s="299"/>
      <c r="R91" s="299"/>
      <c r="S91" s="299"/>
      <c r="T91" s="299"/>
      <c r="U91" s="299"/>
      <c r="V91" s="299"/>
      <c r="W91" s="299"/>
      <c r="X91" s="299"/>
      <c r="Y91" s="65"/>
    </row>
    <row r="92" spans="1:25" ht="15" hidden="1">
      <c r="A92" s="61"/>
      <c r="B92" s="66"/>
      <c r="C92" s="67"/>
      <c r="D92" s="62"/>
      <c r="E92" s="298"/>
      <c r="F92" s="298"/>
      <c r="G92" s="298"/>
      <c r="H92" s="294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295"/>
      <c r="Y92" s="65"/>
    </row>
    <row r="93" spans="1:25" ht="15" hidden="1">
      <c r="A93" s="61"/>
      <c r="B93" s="66"/>
      <c r="C93" s="67"/>
      <c r="D93" s="62"/>
      <c r="E93" s="298"/>
      <c r="F93" s="298"/>
      <c r="G93" s="298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  <c r="X93" s="295"/>
      <c r="Y93" s="65"/>
    </row>
    <row r="94" spans="1:25" ht="15" hidden="1">
      <c r="A94" s="61"/>
      <c r="B94" s="66"/>
      <c r="C94" s="67"/>
      <c r="D94" s="62"/>
      <c r="E94" s="293"/>
      <c r="F94" s="293"/>
      <c r="G94" s="81"/>
      <c r="H94" s="323"/>
      <c r="I94" s="323"/>
      <c r="J94" s="323"/>
      <c r="K94" s="323"/>
      <c r="L94" s="323"/>
      <c r="M94" s="323"/>
      <c r="N94" s="323"/>
      <c r="O94" s="323"/>
      <c r="P94" s="323"/>
      <c r="Q94" s="323"/>
      <c r="R94" s="323"/>
      <c r="S94" s="323"/>
      <c r="T94" s="323"/>
      <c r="U94" s="323"/>
      <c r="V94" s="323"/>
      <c r="W94" s="323"/>
      <c r="X94" s="323"/>
      <c r="Y94" s="65"/>
    </row>
    <row r="95" spans="1:25" ht="15" hidden="1">
      <c r="A95" s="61"/>
      <c r="B95" s="66"/>
      <c r="C95" s="67"/>
      <c r="D95" s="62"/>
      <c r="E95" s="298"/>
      <c r="F95" s="298"/>
      <c r="G95" s="298"/>
      <c r="H95" s="294"/>
      <c r="I95" s="295"/>
      <c r="J95" s="295"/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  <c r="X95" s="295"/>
      <c r="Y95" s="65"/>
    </row>
    <row r="96" spans="1:25" ht="15" hidden="1">
      <c r="A96" s="61"/>
      <c r="B96" s="66"/>
      <c r="C96" s="67"/>
      <c r="D96" s="62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5"/>
    </row>
    <row r="97" spans="1:27" ht="15" hidden="1">
      <c r="A97" s="61"/>
      <c r="B97" s="66"/>
      <c r="C97" s="67"/>
      <c r="D97" s="62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5"/>
    </row>
    <row r="98" spans="1:27" ht="27" hidden="1" customHeight="1">
      <c r="A98" s="61"/>
      <c r="B98" s="66"/>
      <c r="C98" s="67"/>
      <c r="D98" s="69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65"/>
    </row>
    <row r="99" spans="1:27" ht="15" hidden="1">
      <c r="A99" s="61"/>
      <c r="B99" s="66"/>
      <c r="C99" s="67"/>
      <c r="D99" s="69"/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65"/>
    </row>
    <row r="100" spans="1:27" ht="25.5" hidden="1" customHeight="1">
      <c r="A100" s="61"/>
      <c r="B100" s="66"/>
      <c r="C100" s="67"/>
      <c r="D100" s="62"/>
      <c r="E100" s="324" t="s">
        <v>173</v>
      </c>
      <c r="F100" s="324"/>
      <c r="G100" s="324"/>
      <c r="H100" s="324"/>
      <c r="I100" s="324"/>
      <c r="J100" s="324"/>
      <c r="K100" s="324"/>
      <c r="L100" s="324"/>
      <c r="M100" s="324"/>
      <c r="N100" s="324"/>
      <c r="O100" s="324"/>
      <c r="P100" s="324"/>
      <c r="Q100" s="324"/>
      <c r="R100" s="324"/>
      <c r="S100" s="324"/>
      <c r="T100" s="324"/>
      <c r="U100" s="324"/>
      <c r="V100" s="324"/>
      <c r="W100" s="324"/>
      <c r="X100" s="324"/>
      <c r="Y100" s="65"/>
    </row>
    <row r="101" spans="1:27" ht="15" hidden="1" customHeight="1">
      <c r="A101" s="61"/>
      <c r="B101" s="66"/>
      <c r="C101" s="67"/>
      <c r="D101" s="62"/>
      <c r="E101" s="64"/>
      <c r="F101" s="64"/>
      <c r="G101" s="64"/>
      <c r="H101" s="82"/>
      <c r="I101" s="82"/>
      <c r="J101" s="82"/>
      <c r="K101" s="82"/>
      <c r="L101" s="82"/>
      <c r="M101" s="82"/>
      <c r="N101" s="82"/>
      <c r="O101" s="83"/>
      <c r="P101" s="83"/>
      <c r="Q101" s="83"/>
      <c r="R101" s="83"/>
      <c r="S101" s="83"/>
      <c r="T101" s="83"/>
      <c r="U101" s="64"/>
      <c r="V101" s="64"/>
      <c r="W101" s="64"/>
      <c r="X101" s="64"/>
      <c r="Y101" s="65"/>
    </row>
    <row r="102" spans="1:27" ht="15" hidden="1" customHeight="1">
      <c r="A102" s="61"/>
      <c r="B102" s="66"/>
      <c r="C102" s="67"/>
      <c r="D102" s="62"/>
      <c r="E102" s="84"/>
      <c r="F102" s="321" t="s">
        <v>174</v>
      </c>
      <c r="G102" s="321"/>
      <c r="H102" s="321"/>
      <c r="I102" s="321"/>
      <c r="J102" s="321"/>
      <c r="K102" s="321"/>
      <c r="L102" s="321"/>
      <c r="M102" s="321"/>
      <c r="N102" s="321"/>
      <c r="O102" s="321"/>
      <c r="P102" s="321"/>
      <c r="Q102" s="321"/>
      <c r="R102" s="321"/>
      <c r="S102" s="321"/>
      <c r="T102" s="83"/>
      <c r="U102" s="64"/>
      <c r="V102" s="64"/>
      <c r="W102" s="64"/>
      <c r="X102" s="64"/>
      <c r="Y102" s="65"/>
      <c r="AA102" s="55" t="s">
        <v>175</v>
      </c>
    </row>
    <row r="103" spans="1:27" ht="15" hidden="1" customHeight="1">
      <c r="A103" s="61"/>
      <c r="B103" s="66"/>
      <c r="C103" s="67"/>
      <c r="D103" s="62"/>
      <c r="E103" s="64"/>
      <c r="F103" s="64"/>
      <c r="G103" s="64"/>
      <c r="H103" s="82"/>
      <c r="I103" s="82"/>
      <c r="J103" s="82"/>
      <c r="K103" s="82"/>
      <c r="L103" s="82"/>
      <c r="M103" s="82"/>
      <c r="N103" s="82"/>
      <c r="O103" s="83"/>
      <c r="P103" s="83"/>
      <c r="Q103" s="83"/>
      <c r="R103" s="83"/>
      <c r="S103" s="83"/>
      <c r="T103" s="83"/>
      <c r="U103" s="64"/>
      <c r="V103" s="64"/>
      <c r="W103" s="64"/>
      <c r="X103" s="64"/>
      <c r="Y103" s="65"/>
    </row>
    <row r="104" spans="1:27" ht="15" hidden="1">
      <c r="A104" s="61"/>
      <c r="B104" s="66"/>
      <c r="C104" s="67"/>
      <c r="D104" s="62"/>
      <c r="E104" s="64"/>
      <c r="F104" s="321" t="s">
        <v>176</v>
      </c>
      <c r="G104" s="321"/>
      <c r="H104" s="321"/>
      <c r="I104" s="321"/>
      <c r="J104" s="321"/>
      <c r="K104" s="321"/>
      <c r="L104" s="321"/>
      <c r="M104" s="321"/>
      <c r="N104" s="321"/>
      <c r="O104" s="321"/>
      <c r="P104" s="321"/>
      <c r="Q104" s="321"/>
      <c r="R104" s="321"/>
      <c r="S104" s="321"/>
      <c r="T104" s="321"/>
      <c r="U104" s="321"/>
      <c r="V104" s="321"/>
      <c r="W104" s="321"/>
      <c r="X104" s="321"/>
      <c r="Y104" s="65"/>
    </row>
    <row r="105" spans="1:27" ht="15" hidden="1">
      <c r="A105" s="61"/>
      <c r="B105" s="66"/>
      <c r="C105" s="67"/>
      <c r="D105" s="62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5"/>
    </row>
    <row r="106" spans="1:27" ht="15" hidden="1">
      <c r="A106" s="61"/>
      <c r="B106" s="66"/>
      <c r="C106" s="67"/>
      <c r="D106" s="62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5"/>
    </row>
    <row r="107" spans="1:27" ht="15" hidden="1">
      <c r="A107" s="61"/>
      <c r="B107" s="66"/>
      <c r="C107" s="67"/>
      <c r="D107" s="62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5"/>
    </row>
    <row r="108" spans="1:27" ht="15" hidden="1">
      <c r="A108" s="61"/>
      <c r="B108" s="66"/>
      <c r="C108" s="67"/>
      <c r="D108" s="62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5"/>
    </row>
    <row r="109" spans="1:27" ht="15" hidden="1">
      <c r="A109" s="61"/>
      <c r="B109" s="66"/>
      <c r="C109" s="67"/>
      <c r="D109" s="62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5"/>
    </row>
    <row r="110" spans="1:27" ht="15" hidden="1">
      <c r="A110" s="61"/>
      <c r="B110" s="66"/>
      <c r="C110" s="67"/>
      <c r="D110" s="62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5"/>
    </row>
    <row r="111" spans="1:27" ht="15" hidden="1">
      <c r="A111" s="61"/>
      <c r="B111" s="66"/>
      <c r="C111" s="67"/>
      <c r="D111" s="62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5"/>
    </row>
    <row r="112" spans="1:27" ht="15" hidden="1">
      <c r="A112" s="61"/>
      <c r="B112" s="66"/>
      <c r="C112" s="67"/>
      <c r="D112" s="62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5"/>
    </row>
    <row r="113" spans="1:25" ht="30" hidden="1" customHeight="1">
      <c r="A113" s="61"/>
      <c r="B113" s="66"/>
      <c r="C113" s="67"/>
      <c r="D113" s="62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5"/>
    </row>
    <row r="114" spans="1:25" ht="31.5" hidden="1" customHeight="1">
      <c r="A114" s="61"/>
      <c r="B114" s="66"/>
      <c r="C114" s="67"/>
      <c r="D114" s="62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5"/>
    </row>
    <row r="115" spans="1:25" ht="15" customHeight="1">
      <c r="A115" s="61"/>
      <c r="B115" s="85"/>
      <c r="C115" s="86"/>
      <c r="D115" s="87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9"/>
    </row>
    <row r="118" spans="1:25" ht="14.25" customHeight="1"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</row>
  </sheetData>
  <sheetProtection password="FA9C" sheet="1" objects="1" scenarios="1" formatColumns="0" formatRows="0" autoFilter="0"/>
  <dataConsolidate link="1"/>
  <mergeCells count="51">
    <mergeCell ref="F104:X104"/>
    <mergeCell ref="H61:X61"/>
    <mergeCell ref="E81:X81"/>
    <mergeCell ref="H94:X94"/>
    <mergeCell ref="E93:G93"/>
    <mergeCell ref="H93:X93"/>
    <mergeCell ref="E70:R70"/>
    <mergeCell ref="E87:J87"/>
    <mergeCell ref="E95:G95"/>
    <mergeCell ref="H95:X95"/>
    <mergeCell ref="F102:S102"/>
    <mergeCell ref="E84:J84"/>
    <mergeCell ref="E100:X100"/>
    <mergeCell ref="E83:G83"/>
    <mergeCell ref="E88:J88"/>
    <mergeCell ref="E91:J91"/>
    <mergeCell ref="B2:G2"/>
    <mergeCell ref="B3:C3"/>
    <mergeCell ref="B5:Y5"/>
    <mergeCell ref="E7:X13"/>
    <mergeCell ref="E14:X19"/>
    <mergeCell ref="E85:X85"/>
    <mergeCell ref="E86:X86"/>
    <mergeCell ref="E59:J59"/>
    <mergeCell ref="P22:X22"/>
    <mergeCell ref="E35:X39"/>
    <mergeCell ref="E40:X40"/>
    <mergeCell ref="E60:G60"/>
    <mergeCell ref="H60:X60"/>
    <mergeCell ref="H83:X83"/>
    <mergeCell ref="E82:X82"/>
    <mergeCell ref="K84:X84"/>
    <mergeCell ref="E71:X71"/>
    <mergeCell ref="F21:M21"/>
    <mergeCell ref="P21:X21"/>
    <mergeCell ref="K59:X59"/>
    <mergeCell ref="F22:M22"/>
    <mergeCell ref="E41:X45"/>
    <mergeCell ref="E46:X57"/>
    <mergeCell ref="K58:X58"/>
    <mergeCell ref="E58:J58"/>
    <mergeCell ref="E94:F94"/>
    <mergeCell ref="H89:X89"/>
    <mergeCell ref="K87:X87"/>
    <mergeCell ref="E90:J90"/>
    <mergeCell ref="K90:X90"/>
    <mergeCell ref="E92:G92"/>
    <mergeCell ref="H92:X92"/>
    <mergeCell ref="K88:X88"/>
    <mergeCell ref="E89:G89"/>
    <mergeCell ref="K91:X91"/>
  </mergeCells>
  <phoneticPr fontId="10" type="noConversion"/>
  <hyperlinks>
    <hyperlink ref="K58:X58" location="Инструкция!A1" tooltip="Обратиться за помощью" display="Обратиться за помощью"/>
    <hyperlink ref="K59:X59" location="Инструкция!A1" tooltip="Перейти" display="Перейти"/>
    <hyperlink ref="E118:X118" location="Инструкция!A1" tooltip="Руководство по загрузке документов" display="Руководство по загрузке документов"/>
    <hyperlink ref="E71:X71" location="Инструкция!A1" tooltip="Руководство по загрузке документов" display="Руководство по загрузке документов"/>
    <hyperlink ref="L84:X84" location="Инструкция!A1" display="Перейти к разделу"/>
    <hyperlink ref="K84:X84" location="Инструкция!A1" tooltip="Перейти к разделу" display="Перейти к разделу"/>
  </hyperlinks>
  <pageMargins left="0.7" right="0.7" top="0.75" bottom="0.75" header="0.3" footer="0.3"/>
  <pageSetup paperSize="9" orientation="portrait" horizontalDpi="180" verticalDpi="18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00">
    <tabColor indexed="47"/>
  </sheetPr>
  <dimension ref="A1"/>
  <sheetViews>
    <sheetView showGridLines="0" workbookViewId="0"/>
  </sheetViews>
  <sheetFormatPr defaultColWidth="9.140625" defaultRowHeight="15"/>
  <cols>
    <col min="1" max="16384" width="9.140625" style="144"/>
  </cols>
  <sheetData/>
  <sheetProtection formatColumns="0" formatRows="0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01">
    <tabColor indexed="47"/>
  </sheetPr>
  <dimension ref="A1"/>
  <sheetViews>
    <sheetView showGridLines="0" workbookViewId="0"/>
  </sheetViews>
  <sheetFormatPr defaultRowHeight="11.25"/>
  <sheetData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com">
    <tabColor indexed="47"/>
  </sheetPr>
  <dimension ref="A1"/>
  <sheetViews>
    <sheetView zoomScaleNormal="100" workbookViewId="0"/>
  </sheetViews>
  <sheetFormatPr defaultColWidth="9.140625" defaultRowHeight="11.25"/>
  <cols>
    <col min="1" max="16384" width="9.140625" style="107"/>
  </cols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ColWidth="9.140625"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ill">
    <tabColor indexed="47"/>
  </sheetPr>
  <dimension ref="A1"/>
  <sheetViews>
    <sheetView showGridLines="0" zoomScaleNormal="100" workbookViewId="0"/>
  </sheetViews>
  <sheetFormatPr defaultRowHeight="11.25"/>
  <sheetData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indexed="47"/>
  </sheetPr>
  <dimension ref="A1"/>
  <sheetViews>
    <sheetView showGridLines="0" workbookViewId="0"/>
  </sheetViews>
  <sheetFormatPr defaultColWidth="9.140625" defaultRowHeight="11.25"/>
  <cols>
    <col min="1" max="16384" width="9.140625" style="192"/>
  </cols>
  <sheetData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85" workbookViewId="0"/>
  </sheetViews>
  <sheetFormatPr defaultRowHeight="11.25"/>
  <cols>
    <col min="1" max="1" width="49.140625" customWidth="1"/>
  </cols>
  <sheetData>
    <row r="1" spans="1:1" ht="12">
      <c r="A1" s="15"/>
    </row>
    <row r="2" spans="1:1" ht="12">
      <c r="A2" s="15"/>
    </row>
    <row r="3" spans="1:1" ht="12">
      <c r="A3" s="15"/>
    </row>
    <row r="4" spans="1:1" ht="12">
      <c r="A4" s="15"/>
    </row>
    <row r="5" spans="1:1" ht="12">
      <c r="A5" s="15"/>
    </row>
    <row r="6" spans="1:1" ht="12">
      <c r="A6" s="15"/>
    </row>
    <row r="7" spans="1:1" ht="12">
      <c r="A7" s="15"/>
    </row>
    <row r="8" spans="1:1" ht="12">
      <c r="A8" s="15"/>
    </row>
    <row r="9" spans="1:1" ht="12">
      <c r="A9" s="15"/>
    </row>
    <row r="10" spans="1:1" ht="12">
      <c r="A10" s="15"/>
    </row>
    <row r="11" spans="1:1" ht="12">
      <c r="A11" s="15"/>
    </row>
    <row r="12" spans="1:1" ht="12">
      <c r="A12" s="15"/>
    </row>
    <row r="13" spans="1:1" ht="12">
      <c r="A13" s="15"/>
    </row>
    <row r="14" spans="1:1" ht="12">
      <c r="A14" s="15"/>
    </row>
    <row r="15" spans="1:1" ht="12">
      <c r="A15" s="15"/>
    </row>
    <row r="16" spans="1:1" ht="12">
      <c r="A16" s="15"/>
    </row>
    <row r="17" spans="1:1" ht="12">
      <c r="A17" s="15"/>
    </row>
    <row r="18" spans="1:1" ht="12">
      <c r="A18" s="15"/>
    </row>
    <row r="19" spans="1:1" ht="12">
      <c r="A19" s="15"/>
    </row>
  </sheetData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zoomScaleNormal="100" workbookViewId="0"/>
  </sheetViews>
  <sheetFormatPr defaultColWidth="9.140625" defaultRowHeight="11.25"/>
  <cols>
    <col min="1" max="16384" width="9.140625" style="90"/>
  </cols>
  <sheetData/>
  <sheetProtection formatColumns="0" formatRows="0"/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ColWidth="9.140625" defaultRowHeight="11.25"/>
  <cols>
    <col min="1" max="26" width="9.140625" style="7"/>
    <col min="27" max="36" width="9.140625" style="8"/>
    <col min="37" max="16384" width="9.140625" style="7"/>
  </cols>
  <sheetData/>
  <sheetProtection formatColumns="0" formatRows="0"/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ColWidth="9.140625" defaultRowHeight="11.25"/>
  <cols>
    <col min="1" max="16384" width="9.140625" style="91"/>
  </cols>
  <sheetData/>
  <sheetProtection formatColumns="0" formatRows="0"/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7"/>
  <sheetViews>
    <sheetView showGridLines="0" showRowColHeaders="0" zoomScaleNormal="100" workbookViewId="0"/>
  </sheetViews>
  <sheetFormatPr defaultColWidth="9.140625" defaultRowHeight="11.25"/>
  <cols>
    <col min="1" max="1" width="30.7109375" style="11" customWidth="1"/>
    <col min="2" max="2" width="80.7109375" style="11" customWidth="1"/>
    <col min="3" max="3" width="30.7109375" style="11" customWidth="1"/>
    <col min="4" max="16384" width="9.140625" style="10"/>
  </cols>
  <sheetData>
    <row r="1" spans="1:4" ht="24" customHeight="1">
      <c r="A1" s="139" t="s">
        <v>139</v>
      </c>
      <c r="B1" s="139" t="s">
        <v>140</v>
      </c>
      <c r="C1" s="139" t="s">
        <v>141</v>
      </c>
      <c r="D1" s="9"/>
    </row>
    <row r="2" spans="1:4">
      <c r="A2" s="285">
        <v>44355.548483796294</v>
      </c>
      <c r="B2" s="11" t="s">
        <v>351</v>
      </c>
      <c r="C2" s="11" t="s">
        <v>352</v>
      </c>
    </row>
    <row r="3" spans="1:4">
      <c r="A3" s="285">
        <v>44355.548495370371</v>
      </c>
      <c r="B3" s="11" t="s">
        <v>353</v>
      </c>
      <c r="C3" s="11" t="s">
        <v>352</v>
      </c>
    </row>
    <row r="4" spans="1:4">
      <c r="A4" s="285">
        <v>44355.548587962963</v>
      </c>
      <c r="B4" s="11" t="s">
        <v>351</v>
      </c>
      <c r="C4" s="11" t="s">
        <v>352</v>
      </c>
    </row>
    <row r="5" spans="1:4">
      <c r="A5" s="285">
        <v>44355.54859953704</v>
      </c>
      <c r="B5" s="11" t="s">
        <v>353</v>
      </c>
      <c r="C5" s="11" t="s">
        <v>352</v>
      </c>
    </row>
    <row r="6" spans="1:4">
      <c r="A6" s="285">
        <v>45358.60491898148</v>
      </c>
      <c r="B6" s="11" t="s">
        <v>351</v>
      </c>
      <c r="C6" s="11" t="s">
        <v>352</v>
      </c>
    </row>
    <row r="7" spans="1:4">
      <c r="A7" s="285">
        <v>45358.604930555557</v>
      </c>
      <c r="B7" s="11" t="s">
        <v>353</v>
      </c>
      <c r="C7" s="11" t="s">
        <v>352</v>
      </c>
    </row>
  </sheetData>
  <sheetProtection password="FA9C" sheet="1" objects="1" scenarios="1" formatColumns="0" formatRows="0" autoFilter="0"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ColWidth="9.140625" defaultRowHeight="11.25"/>
  <cols>
    <col min="1" max="16384" width="9.140625" style="107"/>
  </cols>
  <sheetData/>
  <sheetProtection formatColumns="0" formatRows="0"/>
  <phoneticPr fontId="0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zoomScaleNormal="100" workbookViewId="0"/>
  </sheetViews>
  <sheetFormatPr defaultColWidth="9.140625" defaultRowHeight="11.25"/>
  <cols>
    <col min="1" max="16384" width="9.140625" style="132"/>
  </cols>
  <sheetData/>
  <phoneticPr fontId="10" type="noConversion"/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ColWidth="9.140625" defaultRowHeight="11.25"/>
  <cols>
    <col min="1" max="1" width="9.140625" style="16"/>
    <col min="2" max="16384" width="9.140625" style="17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"/>
  <sheetViews>
    <sheetView showGridLines="0" workbookViewId="0"/>
  </sheetViews>
  <sheetFormatPr defaultRowHeight="11.25"/>
  <sheetData/>
  <phoneticPr fontId="10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"/>
  <sheetViews>
    <sheetView zoomScaleNormal="100" workbookViewId="0"/>
  </sheetViews>
  <sheetFormatPr defaultColWidth="9.140625" defaultRowHeight="11.25"/>
  <cols>
    <col min="1" max="16384" width="9.140625" style="3"/>
  </cols>
  <sheetData/>
  <sheetProtection formatColumns="0" formatRows="0"/>
  <phoneticPr fontId="10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IP">
    <tabColor indexed="47"/>
  </sheetPr>
  <dimension ref="A1:AF14"/>
  <sheetViews>
    <sheetView workbookViewId="0"/>
  </sheetViews>
  <sheetFormatPr defaultRowHeight="11.25"/>
  <sheetData>
    <row r="1" spans="1:32">
      <c r="B1" s="286" t="s">
        <v>354</v>
      </c>
      <c r="C1" s="286" t="s">
        <v>355</v>
      </c>
      <c r="D1" s="286" t="s">
        <v>356</v>
      </c>
      <c r="E1" s="286" t="s">
        <v>357</v>
      </c>
      <c r="F1" s="286" t="s">
        <v>358</v>
      </c>
      <c r="G1" s="286" t="s">
        <v>359</v>
      </c>
      <c r="H1" s="286" t="s">
        <v>360</v>
      </c>
      <c r="I1" s="286" t="s">
        <v>361</v>
      </c>
      <c r="J1" s="286" t="s">
        <v>362</v>
      </c>
      <c r="K1" s="286" t="s">
        <v>363</v>
      </c>
      <c r="L1" s="286" t="s">
        <v>364</v>
      </c>
      <c r="M1" s="286" t="s">
        <v>365</v>
      </c>
      <c r="N1" s="286" t="s">
        <v>366</v>
      </c>
      <c r="O1" s="286" t="s">
        <v>367</v>
      </c>
      <c r="P1" s="286" t="s">
        <v>368</v>
      </c>
      <c r="Q1" s="286" t="s">
        <v>369</v>
      </c>
      <c r="R1" s="286" t="s">
        <v>370</v>
      </c>
      <c r="S1" s="286" t="s">
        <v>371</v>
      </c>
      <c r="T1" s="286" t="s">
        <v>372</v>
      </c>
      <c r="U1" s="286" t="s">
        <v>373</v>
      </c>
      <c r="V1" s="286" t="s">
        <v>374</v>
      </c>
      <c r="W1" s="286" t="s">
        <v>375</v>
      </c>
      <c r="X1" s="286" t="s">
        <v>376</v>
      </c>
      <c r="Y1" s="286" t="s">
        <v>377</v>
      </c>
      <c r="Z1" s="286" t="s">
        <v>378</v>
      </c>
      <c r="AA1" s="286" t="s">
        <v>379</v>
      </c>
      <c r="AB1" s="286" t="s">
        <v>380</v>
      </c>
      <c r="AC1" s="286" t="s">
        <v>381</v>
      </c>
      <c r="AD1" s="286" t="s">
        <v>382</v>
      </c>
      <c r="AE1" s="286" t="s">
        <v>383</v>
      </c>
      <c r="AF1" s="286" t="s">
        <v>384</v>
      </c>
    </row>
    <row r="2" spans="1:32">
      <c r="A2">
        <v>1</v>
      </c>
      <c r="B2" s="286" t="s">
        <v>385</v>
      </c>
      <c r="C2" s="286" t="s">
        <v>386</v>
      </c>
      <c r="D2" s="286" t="s">
        <v>387</v>
      </c>
      <c r="E2" s="286" t="s">
        <v>388</v>
      </c>
      <c r="F2" s="286" t="s">
        <v>389</v>
      </c>
      <c r="G2" s="286" t="s">
        <v>390</v>
      </c>
      <c r="H2" s="286" t="s">
        <v>391</v>
      </c>
      <c r="I2" s="286" t="s">
        <v>392</v>
      </c>
      <c r="J2" s="286" t="s">
        <v>393</v>
      </c>
      <c r="K2" s="286" t="s">
        <v>394</v>
      </c>
      <c r="L2" s="286" t="s">
        <v>395</v>
      </c>
      <c r="M2" s="286" t="s">
        <v>396</v>
      </c>
      <c r="N2" s="286" t="s">
        <v>397</v>
      </c>
      <c r="O2" s="286" t="s">
        <v>398</v>
      </c>
      <c r="P2" s="286" t="s">
        <v>18</v>
      </c>
      <c r="Q2" s="286" t="s">
        <v>399</v>
      </c>
      <c r="R2" s="286" t="s">
        <v>400</v>
      </c>
      <c r="S2" s="286" t="s">
        <v>18</v>
      </c>
      <c r="T2" s="286" t="s">
        <v>401</v>
      </c>
      <c r="U2" s="286" t="s">
        <v>401</v>
      </c>
      <c r="V2" s="286" t="s">
        <v>402</v>
      </c>
      <c r="W2" s="286" t="s">
        <v>403</v>
      </c>
      <c r="X2" s="286" t="s">
        <v>404</v>
      </c>
      <c r="Y2" s="286" t="s">
        <v>405</v>
      </c>
      <c r="Z2" s="286" t="s">
        <v>404</v>
      </c>
      <c r="AA2" s="286" t="s">
        <v>406</v>
      </c>
      <c r="AB2" s="286"/>
      <c r="AC2" s="286"/>
      <c r="AD2" s="286"/>
      <c r="AE2" s="286"/>
      <c r="AF2" s="286"/>
    </row>
    <row r="3" spans="1:32">
      <c r="A3">
        <v>2</v>
      </c>
      <c r="B3" s="286" t="s">
        <v>407</v>
      </c>
      <c r="C3" s="286" t="s">
        <v>408</v>
      </c>
      <c r="D3" s="286" t="s">
        <v>409</v>
      </c>
      <c r="E3" s="286" t="s">
        <v>410</v>
      </c>
      <c r="F3" s="286" t="s">
        <v>411</v>
      </c>
      <c r="G3" s="286" t="s">
        <v>412</v>
      </c>
      <c r="H3" s="286" t="s">
        <v>413</v>
      </c>
      <c r="I3" s="286" t="s">
        <v>392</v>
      </c>
      <c r="J3" s="286" t="s">
        <v>393</v>
      </c>
      <c r="K3" s="286" t="s">
        <v>414</v>
      </c>
      <c r="L3" s="286" t="s">
        <v>395</v>
      </c>
      <c r="M3" s="286" t="s">
        <v>415</v>
      </c>
      <c r="N3" s="286" t="s">
        <v>416</v>
      </c>
      <c r="O3" s="286" t="s">
        <v>417</v>
      </c>
      <c r="P3" s="286" t="s">
        <v>17</v>
      </c>
      <c r="Q3" s="286" t="s">
        <v>399</v>
      </c>
      <c r="R3" s="286" t="s">
        <v>400</v>
      </c>
      <c r="S3" s="286" t="s">
        <v>18</v>
      </c>
      <c r="T3" s="286" t="s">
        <v>418</v>
      </c>
      <c r="U3" s="286" t="s">
        <v>418</v>
      </c>
      <c r="V3" s="286" t="s">
        <v>419</v>
      </c>
      <c r="W3" s="286" t="s">
        <v>420</v>
      </c>
      <c r="X3" s="286" t="s">
        <v>421</v>
      </c>
      <c r="Y3" s="286" t="s">
        <v>422</v>
      </c>
      <c r="Z3" s="286" t="s">
        <v>421</v>
      </c>
      <c r="AA3" s="286" t="s">
        <v>423</v>
      </c>
      <c r="AB3" s="286"/>
      <c r="AC3" s="286"/>
      <c r="AD3" s="286"/>
      <c r="AE3" s="286"/>
      <c r="AF3" s="286"/>
    </row>
    <row r="4" spans="1:32">
      <c r="A4">
        <v>3</v>
      </c>
      <c r="B4" s="286" t="s">
        <v>407</v>
      </c>
      <c r="C4" s="286" t="s">
        <v>408</v>
      </c>
      <c r="D4" s="286" t="s">
        <v>409</v>
      </c>
      <c r="E4" s="286" t="s">
        <v>410</v>
      </c>
      <c r="F4" s="286" t="s">
        <v>411</v>
      </c>
      <c r="G4" s="286" t="s">
        <v>412</v>
      </c>
      <c r="H4" s="286" t="s">
        <v>413</v>
      </c>
      <c r="I4" s="286" t="s">
        <v>392</v>
      </c>
      <c r="J4" s="286" t="s">
        <v>424</v>
      </c>
      <c r="K4" s="286" t="s">
        <v>414</v>
      </c>
      <c r="L4" s="286" t="s">
        <v>395</v>
      </c>
      <c r="M4" s="286" t="s">
        <v>415</v>
      </c>
      <c r="N4" s="286" t="s">
        <v>425</v>
      </c>
      <c r="O4" s="286" t="s">
        <v>417</v>
      </c>
      <c r="P4" s="286" t="s">
        <v>17</v>
      </c>
      <c r="Q4" s="286" t="s">
        <v>399</v>
      </c>
      <c r="R4" s="286" t="s">
        <v>400</v>
      </c>
      <c r="S4" s="286" t="s">
        <v>18</v>
      </c>
      <c r="T4" s="286" t="s">
        <v>418</v>
      </c>
      <c r="U4" s="286" t="s">
        <v>418</v>
      </c>
      <c r="V4" s="286" t="s">
        <v>419</v>
      </c>
      <c r="W4" s="286" t="s">
        <v>420</v>
      </c>
      <c r="X4" s="286" t="s">
        <v>421</v>
      </c>
      <c r="Y4" s="286" t="s">
        <v>422</v>
      </c>
      <c r="Z4" s="286" t="s">
        <v>421</v>
      </c>
      <c r="AA4" s="286" t="s">
        <v>426</v>
      </c>
      <c r="AB4" s="286"/>
      <c r="AC4" s="286"/>
      <c r="AD4" s="286"/>
      <c r="AE4" s="286"/>
      <c r="AF4" s="286"/>
    </row>
    <row r="5" spans="1:32">
      <c r="A5">
        <v>4</v>
      </c>
      <c r="B5" s="286" t="s">
        <v>407</v>
      </c>
      <c r="C5" s="286" t="s">
        <v>408</v>
      </c>
      <c r="D5" s="286" t="s">
        <v>409</v>
      </c>
      <c r="E5" s="286" t="s">
        <v>410</v>
      </c>
      <c r="F5" s="286" t="s">
        <v>411</v>
      </c>
      <c r="G5" s="286" t="s">
        <v>412</v>
      </c>
      <c r="H5" s="286" t="s">
        <v>413</v>
      </c>
      <c r="I5" s="286" t="s">
        <v>392</v>
      </c>
      <c r="J5" s="286" t="s">
        <v>427</v>
      </c>
      <c r="K5" s="286" t="s">
        <v>414</v>
      </c>
      <c r="L5" s="286" t="s">
        <v>395</v>
      </c>
      <c r="M5" s="286" t="s">
        <v>415</v>
      </c>
      <c r="N5" s="286" t="s">
        <v>428</v>
      </c>
      <c r="O5" s="286" t="s">
        <v>417</v>
      </c>
      <c r="P5" s="286" t="s">
        <v>17</v>
      </c>
      <c r="Q5" s="286" t="s">
        <v>399</v>
      </c>
      <c r="R5" s="286" t="s">
        <v>400</v>
      </c>
      <c r="S5" s="286" t="s">
        <v>18</v>
      </c>
      <c r="T5" s="286" t="s">
        <v>418</v>
      </c>
      <c r="U5" s="286" t="s">
        <v>418</v>
      </c>
      <c r="V5" s="286" t="s">
        <v>419</v>
      </c>
      <c r="W5" s="286" t="s">
        <v>420</v>
      </c>
      <c r="X5" s="286" t="s">
        <v>421</v>
      </c>
      <c r="Y5" s="286" t="s">
        <v>422</v>
      </c>
      <c r="Z5" s="286" t="s">
        <v>421</v>
      </c>
      <c r="AA5" s="286" t="s">
        <v>429</v>
      </c>
      <c r="AB5" s="286"/>
      <c r="AC5" s="286"/>
      <c r="AD5" s="286"/>
      <c r="AE5" s="286"/>
      <c r="AF5" s="286"/>
    </row>
    <row r="6" spans="1:32">
      <c r="A6">
        <v>5</v>
      </c>
      <c r="B6" s="286" t="s">
        <v>430</v>
      </c>
      <c r="C6" s="286" t="s">
        <v>408</v>
      </c>
      <c r="D6" s="286" t="s">
        <v>387</v>
      </c>
      <c r="E6" s="286" t="s">
        <v>431</v>
      </c>
      <c r="F6" s="286" t="s">
        <v>432</v>
      </c>
      <c r="G6" s="286" t="s">
        <v>433</v>
      </c>
      <c r="H6" s="286" t="s">
        <v>434</v>
      </c>
      <c r="I6" s="286" t="s">
        <v>392</v>
      </c>
      <c r="J6" s="286" t="s">
        <v>435</v>
      </c>
      <c r="K6" s="286" t="s">
        <v>436</v>
      </c>
      <c r="L6" s="286" t="s">
        <v>395</v>
      </c>
      <c r="M6" s="286" t="s">
        <v>437</v>
      </c>
      <c r="N6" s="286" t="s">
        <v>438</v>
      </c>
      <c r="O6" s="286" t="s">
        <v>439</v>
      </c>
      <c r="P6" s="286" t="s">
        <v>17</v>
      </c>
      <c r="Q6" s="286" t="s">
        <v>399</v>
      </c>
      <c r="R6" s="286" t="s">
        <v>400</v>
      </c>
      <c r="S6" s="286" t="s">
        <v>17</v>
      </c>
      <c r="T6" s="286" t="s">
        <v>440</v>
      </c>
      <c r="U6" s="286" t="s">
        <v>441</v>
      </c>
      <c r="V6" s="286" t="s">
        <v>442</v>
      </c>
      <c r="W6" s="286" t="s">
        <v>443</v>
      </c>
      <c r="X6" s="286" t="s">
        <v>444</v>
      </c>
      <c r="Y6" s="286" t="s">
        <v>445</v>
      </c>
      <c r="Z6" s="286" t="s">
        <v>444</v>
      </c>
      <c r="AA6" s="286" t="s">
        <v>446</v>
      </c>
      <c r="AB6" s="286"/>
      <c r="AC6" s="286"/>
      <c r="AD6" s="286"/>
      <c r="AE6" s="286"/>
      <c r="AF6" s="286"/>
    </row>
    <row r="7" spans="1:32">
      <c r="A7">
        <v>6</v>
      </c>
      <c r="B7" s="286" t="s">
        <v>447</v>
      </c>
      <c r="C7" s="286" t="s">
        <v>408</v>
      </c>
      <c r="D7" s="286" t="s">
        <v>409</v>
      </c>
      <c r="E7" s="286" t="s">
        <v>448</v>
      </c>
      <c r="F7" s="286" t="s">
        <v>449</v>
      </c>
      <c r="G7" s="286" t="s">
        <v>412</v>
      </c>
      <c r="H7" s="286" t="s">
        <v>450</v>
      </c>
      <c r="I7" s="286" t="s">
        <v>392</v>
      </c>
      <c r="J7" s="286" t="s">
        <v>424</v>
      </c>
      <c r="K7" s="286" t="s">
        <v>451</v>
      </c>
      <c r="L7" s="286" t="s">
        <v>395</v>
      </c>
      <c r="M7" s="286" t="s">
        <v>452</v>
      </c>
      <c r="N7" s="286" t="s">
        <v>438</v>
      </c>
      <c r="O7" s="286" t="s">
        <v>453</v>
      </c>
      <c r="P7" s="286" t="s">
        <v>17</v>
      </c>
      <c r="Q7" s="286" t="s">
        <v>399</v>
      </c>
      <c r="R7" s="286" t="s">
        <v>400</v>
      </c>
      <c r="S7" s="286" t="s">
        <v>18</v>
      </c>
      <c r="T7" s="286" t="s">
        <v>454</v>
      </c>
      <c r="U7" s="286" t="s">
        <v>454</v>
      </c>
      <c r="V7" s="286" t="s">
        <v>455</v>
      </c>
      <c r="W7" s="286" t="s">
        <v>456</v>
      </c>
      <c r="X7" s="286" t="s">
        <v>457</v>
      </c>
      <c r="Y7" s="286" t="s">
        <v>458</v>
      </c>
      <c r="Z7" s="286" t="s">
        <v>457</v>
      </c>
      <c r="AA7" s="286" t="s">
        <v>459</v>
      </c>
      <c r="AB7" s="286"/>
      <c r="AC7" s="286"/>
      <c r="AD7" s="286"/>
      <c r="AE7" s="286"/>
      <c r="AF7" s="286"/>
    </row>
    <row r="8" spans="1:32">
      <c r="A8">
        <v>7</v>
      </c>
      <c r="B8" s="286" t="s">
        <v>460</v>
      </c>
      <c r="C8" s="286" t="s">
        <v>461</v>
      </c>
      <c r="D8" s="286" t="s">
        <v>462</v>
      </c>
      <c r="E8" s="286" t="s">
        <v>463</v>
      </c>
      <c r="F8" s="286" t="s">
        <v>464</v>
      </c>
      <c r="G8" s="286" t="s">
        <v>465</v>
      </c>
      <c r="H8" s="286" t="s">
        <v>434</v>
      </c>
      <c r="I8" s="286" t="s">
        <v>392</v>
      </c>
      <c r="J8" s="286" t="s">
        <v>424</v>
      </c>
      <c r="K8" s="286" t="s">
        <v>466</v>
      </c>
      <c r="L8" s="286" t="s">
        <v>395</v>
      </c>
      <c r="M8" s="286" t="s">
        <v>467</v>
      </c>
      <c r="N8" s="286" t="s">
        <v>468</v>
      </c>
      <c r="O8" s="286" t="s">
        <v>469</v>
      </c>
      <c r="P8" s="286" t="s">
        <v>17</v>
      </c>
      <c r="Q8" s="286" t="s">
        <v>470</v>
      </c>
      <c r="R8" s="286" t="s">
        <v>400</v>
      </c>
      <c r="S8" s="286" t="s">
        <v>18</v>
      </c>
      <c r="T8" s="286" t="s">
        <v>471</v>
      </c>
      <c r="U8" s="286" t="s">
        <v>471</v>
      </c>
      <c r="V8" s="286" t="s">
        <v>472</v>
      </c>
      <c r="W8" s="286" t="s">
        <v>456</v>
      </c>
      <c r="X8" s="286" t="s">
        <v>473</v>
      </c>
      <c r="Y8" s="286" t="s">
        <v>474</v>
      </c>
      <c r="Z8" s="286" t="s">
        <v>473</v>
      </c>
      <c r="AA8" s="286" t="s">
        <v>475</v>
      </c>
      <c r="AB8" s="286"/>
      <c r="AC8" s="286"/>
      <c r="AD8" s="286"/>
      <c r="AE8" s="286"/>
      <c r="AF8" s="286"/>
    </row>
    <row r="9" spans="1:32">
      <c r="A9">
        <v>8</v>
      </c>
      <c r="B9" s="286" t="s">
        <v>476</v>
      </c>
      <c r="C9" s="286" t="s">
        <v>461</v>
      </c>
      <c r="D9" s="286" t="s">
        <v>477</v>
      </c>
      <c r="E9" s="286" t="s">
        <v>478</v>
      </c>
      <c r="F9" s="286" t="s">
        <v>479</v>
      </c>
      <c r="G9" s="286" t="s">
        <v>480</v>
      </c>
      <c r="H9" s="286" t="s">
        <v>413</v>
      </c>
      <c r="I9" s="286" t="s">
        <v>392</v>
      </c>
      <c r="J9" s="286" t="s">
        <v>424</v>
      </c>
      <c r="K9" s="286" t="s">
        <v>481</v>
      </c>
      <c r="L9" s="286" t="s">
        <v>395</v>
      </c>
      <c r="M9" s="286" t="s">
        <v>482</v>
      </c>
      <c r="N9" s="286" t="s">
        <v>468</v>
      </c>
      <c r="O9" s="286" t="s">
        <v>483</v>
      </c>
      <c r="P9" s="286" t="s">
        <v>17</v>
      </c>
      <c r="Q9" s="286" t="s">
        <v>399</v>
      </c>
      <c r="R9" s="286" t="s">
        <v>400</v>
      </c>
      <c r="S9" s="286" t="s">
        <v>17</v>
      </c>
      <c r="T9" s="286" t="s">
        <v>484</v>
      </c>
      <c r="U9" s="286" t="s">
        <v>484</v>
      </c>
      <c r="V9" s="286" t="s">
        <v>485</v>
      </c>
      <c r="W9" s="286" t="s">
        <v>486</v>
      </c>
      <c r="X9" s="286" t="s">
        <v>487</v>
      </c>
      <c r="Y9" s="286" t="s">
        <v>488</v>
      </c>
      <c r="Z9" s="286" t="s">
        <v>487</v>
      </c>
      <c r="AA9" s="286" t="s">
        <v>489</v>
      </c>
      <c r="AB9" s="286"/>
      <c r="AC9" s="286"/>
      <c r="AD9" s="286"/>
      <c r="AE9" s="286"/>
      <c r="AF9" s="286"/>
    </row>
    <row r="10" spans="1:32">
      <c r="A10">
        <v>9</v>
      </c>
      <c r="B10" s="286" t="s">
        <v>490</v>
      </c>
      <c r="C10" s="286" t="s">
        <v>461</v>
      </c>
      <c r="D10" s="286" t="s">
        <v>409</v>
      </c>
      <c r="E10" s="286" t="s">
        <v>491</v>
      </c>
      <c r="F10" s="286" t="s">
        <v>492</v>
      </c>
      <c r="G10" s="286" t="s">
        <v>493</v>
      </c>
      <c r="H10" s="286" t="s">
        <v>450</v>
      </c>
      <c r="I10" s="286" t="s">
        <v>392</v>
      </c>
      <c r="J10" s="286" t="s">
        <v>424</v>
      </c>
      <c r="K10" s="286" t="s">
        <v>494</v>
      </c>
      <c r="L10" s="286" t="s">
        <v>395</v>
      </c>
      <c r="M10" s="286" t="s">
        <v>495</v>
      </c>
      <c r="N10" s="286" t="s">
        <v>496</v>
      </c>
      <c r="O10" s="286" t="s">
        <v>497</v>
      </c>
      <c r="P10" s="286" t="s">
        <v>17</v>
      </c>
      <c r="Q10" s="286" t="s">
        <v>470</v>
      </c>
      <c r="R10" s="286" t="s">
        <v>498</v>
      </c>
      <c r="S10" s="286" t="s">
        <v>17</v>
      </c>
      <c r="T10" s="286" t="s">
        <v>499</v>
      </c>
      <c r="U10" s="286" t="s">
        <v>499</v>
      </c>
      <c r="V10" s="286" t="s">
        <v>500</v>
      </c>
      <c r="W10" s="286" t="s">
        <v>501</v>
      </c>
      <c r="X10" s="286" t="s">
        <v>502</v>
      </c>
      <c r="Y10" s="286" t="s">
        <v>503</v>
      </c>
      <c r="Z10" s="286" t="s">
        <v>502</v>
      </c>
      <c r="AA10" s="286" t="s">
        <v>504</v>
      </c>
      <c r="AB10" s="286"/>
      <c r="AC10" s="286"/>
      <c r="AD10" s="286"/>
      <c r="AE10" s="286"/>
      <c r="AF10" s="286"/>
    </row>
    <row r="11" spans="1:32">
      <c r="A11">
        <v>10</v>
      </c>
      <c r="B11" s="286" t="s">
        <v>505</v>
      </c>
      <c r="C11" s="286" t="s">
        <v>506</v>
      </c>
      <c r="D11" s="286" t="s">
        <v>507</v>
      </c>
      <c r="E11" s="286" t="s">
        <v>508</v>
      </c>
      <c r="F11" s="286" t="s">
        <v>509</v>
      </c>
      <c r="G11" s="286" t="s">
        <v>510</v>
      </c>
      <c r="H11" s="286" t="s">
        <v>391</v>
      </c>
      <c r="I11" s="286" t="s">
        <v>392</v>
      </c>
      <c r="J11" s="286" t="s">
        <v>427</v>
      </c>
      <c r="K11" s="286" t="s">
        <v>511</v>
      </c>
      <c r="L11" s="286" t="s">
        <v>395</v>
      </c>
      <c r="M11" s="286" t="s">
        <v>512</v>
      </c>
      <c r="N11" s="286" t="s">
        <v>513</v>
      </c>
      <c r="O11" s="286" t="s">
        <v>514</v>
      </c>
      <c r="P11" s="286" t="s">
        <v>18</v>
      </c>
      <c r="Q11" s="286" t="s">
        <v>399</v>
      </c>
      <c r="R11" s="286" t="s">
        <v>400</v>
      </c>
      <c r="S11" s="286" t="s">
        <v>18</v>
      </c>
      <c r="T11" s="286" t="s">
        <v>515</v>
      </c>
      <c r="U11" s="286" t="s">
        <v>515</v>
      </c>
      <c r="V11" s="286" t="s">
        <v>516</v>
      </c>
      <c r="W11" s="286" t="s">
        <v>403</v>
      </c>
      <c r="X11" s="286" t="s">
        <v>517</v>
      </c>
      <c r="Y11" s="286" t="s">
        <v>518</v>
      </c>
      <c r="Z11" s="286" t="s">
        <v>517</v>
      </c>
      <c r="AA11" s="286" t="s">
        <v>519</v>
      </c>
      <c r="AB11" s="286"/>
      <c r="AC11" s="286"/>
      <c r="AD11" s="286"/>
      <c r="AE11" s="286"/>
      <c r="AF11" s="286"/>
    </row>
    <row r="12" spans="1:32">
      <c r="A12">
        <v>11</v>
      </c>
      <c r="B12" s="286" t="s">
        <v>520</v>
      </c>
      <c r="C12" s="286" t="s">
        <v>461</v>
      </c>
      <c r="D12" s="286" t="s">
        <v>462</v>
      </c>
      <c r="E12" s="286" t="s">
        <v>521</v>
      </c>
      <c r="F12" s="286" t="s">
        <v>522</v>
      </c>
      <c r="G12" s="286" t="s">
        <v>390</v>
      </c>
      <c r="H12" s="286" t="s">
        <v>434</v>
      </c>
      <c r="I12" s="286" t="s">
        <v>392</v>
      </c>
      <c r="J12" s="286" t="s">
        <v>424</v>
      </c>
      <c r="K12" s="286" t="s">
        <v>523</v>
      </c>
      <c r="L12" s="286" t="s">
        <v>395</v>
      </c>
      <c r="M12" s="286" t="s">
        <v>467</v>
      </c>
      <c r="N12" s="286" t="s">
        <v>468</v>
      </c>
      <c r="O12" s="286" t="s">
        <v>524</v>
      </c>
      <c r="P12" s="286" t="s">
        <v>17</v>
      </c>
      <c r="Q12" s="286" t="s">
        <v>470</v>
      </c>
      <c r="R12" s="286" t="s">
        <v>400</v>
      </c>
      <c r="S12" s="286" t="s">
        <v>18</v>
      </c>
      <c r="T12" s="286" t="s">
        <v>525</v>
      </c>
      <c r="U12" s="286" t="s">
        <v>525</v>
      </c>
      <c r="V12" s="286" t="s">
        <v>526</v>
      </c>
      <c r="W12" s="286" t="s">
        <v>527</v>
      </c>
      <c r="X12" s="286" t="s">
        <v>528</v>
      </c>
      <c r="Y12" s="286" t="s">
        <v>529</v>
      </c>
      <c r="Z12" s="286" t="s">
        <v>528</v>
      </c>
      <c r="AA12" s="286" t="s">
        <v>530</v>
      </c>
      <c r="AB12" s="286"/>
      <c r="AC12" s="286"/>
      <c r="AD12" s="286"/>
      <c r="AE12" s="286"/>
      <c r="AF12" s="286"/>
    </row>
    <row r="13" spans="1:32">
      <c r="A13">
        <v>12</v>
      </c>
      <c r="B13" s="286" t="s">
        <v>531</v>
      </c>
      <c r="C13" s="286" t="s">
        <v>386</v>
      </c>
      <c r="D13" s="286" t="s">
        <v>387</v>
      </c>
      <c r="E13" s="286" t="s">
        <v>532</v>
      </c>
      <c r="F13" s="286" t="s">
        <v>533</v>
      </c>
      <c r="G13" s="286" t="s">
        <v>534</v>
      </c>
      <c r="H13" s="286" t="s">
        <v>450</v>
      </c>
      <c r="I13" s="286" t="s">
        <v>392</v>
      </c>
      <c r="J13" s="286" t="s">
        <v>424</v>
      </c>
      <c r="K13" s="286" t="s">
        <v>535</v>
      </c>
      <c r="L13" s="286" t="s">
        <v>395</v>
      </c>
      <c r="M13" s="286" t="s">
        <v>536</v>
      </c>
      <c r="N13" s="286" t="s">
        <v>537</v>
      </c>
      <c r="O13" s="286" t="s">
        <v>538</v>
      </c>
      <c r="P13" s="286" t="s">
        <v>17</v>
      </c>
      <c r="Q13" s="286" t="s">
        <v>470</v>
      </c>
      <c r="R13" s="286" t="s">
        <v>400</v>
      </c>
      <c r="S13" s="286" t="s">
        <v>18</v>
      </c>
      <c r="T13" s="286" t="s">
        <v>539</v>
      </c>
      <c r="U13" s="286" t="s">
        <v>539</v>
      </c>
      <c r="V13" s="286" t="s">
        <v>540</v>
      </c>
      <c r="W13" s="286" t="s">
        <v>541</v>
      </c>
      <c r="X13" s="286" t="s">
        <v>542</v>
      </c>
      <c r="Y13" s="286" t="s">
        <v>543</v>
      </c>
      <c r="Z13" s="286" t="s">
        <v>542</v>
      </c>
      <c r="AA13" s="286" t="s">
        <v>544</v>
      </c>
      <c r="AB13" s="286"/>
      <c r="AC13" s="286"/>
      <c r="AD13" s="286"/>
      <c r="AE13" s="286"/>
      <c r="AF13" s="286"/>
    </row>
    <row r="14" spans="1:32">
      <c r="A14">
        <v>13</v>
      </c>
      <c r="B14" s="286" t="s">
        <v>545</v>
      </c>
      <c r="C14" s="286" t="s">
        <v>386</v>
      </c>
      <c r="D14" s="286" t="s">
        <v>546</v>
      </c>
      <c r="E14" s="286" t="s">
        <v>547</v>
      </c>
      <c r="F14" s="286" t="s">
        <v>548</v>
      </c>
      <c r="G14" s="286" t="s">
        <v>534</v>
      </c>
      <c r="H14" s="286" t="s">
        <v>391</v>
      </c>
      <c r="I14" s="286" t="s">
        <v>392</v>
      </c>
      <c r="J14" s="286" t="s">
        <v>424</v>
      </c>
      <c r="K14" s="286" t="s">
        <v>549</v>
      </c>
      <c r="L14" s="286" t="s">
        <v>395</v>
      </c>
      <c r="M14" s="286" t="s">
        <v>550</v>
      </c>
      <c r="N14" s="286" t="s">
        <v>397</v>
      </c>
      <c r="O14" s="286" t="s">
        <v>551</v>
      </c>
      <c r="P14" s="286" t="s">
        <v>17</v>
      </c>
      <c r="Q14" s="286" t="s">
        <v>470</v>
      </c>
      <c r="R14" s="286" t="s">
        <v>498</v>
      </c>
      <c r="S14" s="286" t="s">
        <v>18</v>
      </c>
      <c r="T14" s="286" t="s">
        <v>552</v>
      </c>
      <c r="U14" s="286" t="s">
        <v>552</v>
      </c>
      <c r="V14" s="286" t="s">
        <v>553</v>
      </c>
      <c r="W14" s="286" t="s">
        <v>554</v>
      </c>
      <c r="X14" s="286" t="s">
        <v>555</v>
      </c>
      <c r="Y14" s="286" t="s">
        <v>556</v>
      </c>
      <c r="Z14" s="286" t="s">
        <v>555</v>
      </c>
      <c r="AA14" s="286" t="s">
        <v>557</v>
      </c>
      <c r="AB14" s="286"/>
      <c r="AC14" s="286"/>
      <c r="AD14" s="286"/>
      <c r="AE14" s="286"/>
      <c r="AF14" s="286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/>
  </sheetViews>
  <sheetFormatPr defaultColWidth="9.140625" defaultRowHeight="11.25"/>
  <cols>
    <col min="1" max="16384" width="9.140625" style="2"/>
  </cols>
  <sheetData/>
  <phoneticPr fontId="10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heckCyan">
    <tabColor indexed="47"/>
  </sheetPr>
  <dimension ref="A1"/>
  <sheetViews>
    <sheetView showGridLines="0" zoomScaleNormal="100" workbookViewId="0"/>
  </sheetViews>
  <sheetFormatPr defaultColWidth="9.140625" defaultRowHeight="12.75"/>
  <cols>
    <col min="1" max="16384" width="9.140625" style="204"/>
  </cols>
  <sheetData/>
  <sheetProtection formatColumns="0" formatRows="0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ColWidth="9.140625" defaultRowHeight="11.25"/>
  <cols>
    <col min="1" max="16384" width="9.140625" style="2"/>
  </cols>
  <sheetData/>
  <sheetProtection formatColumns="0" formatRows="0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00">
    <tabColor theme="3" tint="0.79998168889431442"/>
  </sheetPr>
  <dimension ref="A1:J49"/>
  <sheetViews>
    <sheetView showGridLines="0" topLeftCell="D3" zoomScaleNormal="100" workbookViewId="0">
      <pane ySplit="3" topLeftCell="A6" activePane="bottomLeft" state="frozen"/>
      <selection activeCell="D5" sqref="D5:K5"/>
      <selection pane="bottomLeft" activeCell="K45" sqref="K45"/>
    </sheetView>
  </sheetViews>
  <sheetFormatPr defaultColWidth="9.140625" defaultRowHeight="11.25"/>
  <cols>
    <col min="1" max="1" width="10.7109375" style="22" hidden="1" customWidth="1"/>
    <col min="2" max="2" width="10.7109375" style="19" hidden="1" customWidth="1"/>
    <col min="3" max="3" width="3.7109375" style="23" hidden="1" customWidth="1"/>
    <col min="4" max="4" width="3.7109375" style="27" customWidth="1"/>
    <col min="5" max="5" width="44.42578125" style="27" customWidth="1"/>
    <col min="6" max="6" width="50.7109375" style="27" customWidth="1"/>
    <col min="7" max="7" width="8.28515625" style="26" customWidth="1"/>
    <col min="8" max="16384" width="9.140625" style="27"/>
  </cols>
  <sheetData>
    <row r="1" spans="1:10" s="20" customFormat="1" ht="13.5" hidden="1" customHeight="1">
      <c r="A1" s="18"/>
      <c r="B1" s="19"/>
      <c r="G1" s="21"/>
    </row>
    <row r="2" spans="1:10" s="20" customFormat="1" ht="12" hidden="1" customHeight="1">
      <c r="A2" s="18"/>
      <c r="B2" s="19"/>
      <c r="G2" s="21"/>
    </row>
    <row r="3" spans="1:10" hidden="1"/>
    <row r="4" spans="1:10" hidden="1">
      <c r="D4" s="24"/>
      <c r="E4" s="25"/>
      <c r="F4" s="114" t="str">
        <f>version</f>
        <v>Версия 1.0</v>
      </c>
    </row>
    <row r="5" spans="1:10" ht="28.5" customHeight="1">
      <c r="D5" s="28"/>
      <c r="E5" s="325" t="str">
        <f>"Контроль за использованием инвестиционных ресурсов, включаемых в регулируемые государством цены (тарифы) в сфере теплоснабжения за " &amp; god &amp; " год"</f>
        <v>Контроль за использованием инвестиционных ресурсов, включаемых в регулируемые государством цены (тарифы) в сфере теплоснабжения за 2020 год</v>
      </c>
      <c r="F5" s="325"/>
      <c r="G5" s="29"/>
    </row>
    <row r="6" spans="1:10">
      <c r="D6" s="24"/>
      <c r="E6" s="115"/>
      <c r="F6" s="116"/>
      <c r="G6" s="29"/>
      <c r="H6" s="205"/>
      <c r="I6" s="205"/>
      <c r="J6" s="205"/>
    </row>
    <row r="7" spans="1:10" ht="19.5">
      <c r="D7" s="28"/>
      <c r="E7" s="30" t="s">
        <v>119</v>
      </c>
      <c r="F7" s="118" t="s">
        <v>109</v>
      </c>
      <c r="G7" s="117"/>
      <c r="H7" s="205"/>
      <c r="I7" s="205"/>
      <c r="J7" s="205"/>
    </row>
    <row r="8" spans="1:10" ht="3.75" customHeight="1">
      <c r="A8" s="31"/>
      <c r="D8" s="32"/>
      <c r="E8" s="30"/>
      <c r="F8" s="111"/>
      <c r="G8" s="33"/>
      <c r="H8" s="205"/>
      <c r="I8" s="205"/>
      <c r="J8" s="205"/>
    </row>
    <row r="9" spans="1:10" ht="19.5">
      <c r="D9" s="28"/>
      <c r="E9" s="326" t="s">
        <v>120</v>
      </c>
      <c r="F9" s="120">
        <v>2020</v>
      </c>
      <c r="G9" s="119" t="s">
        <v>286</v>
      </c>
      <c r="H9" s="205"/>
      <c r="I9" s="205"/>
      <c r="J9" s="205"/>
    </row>
    <row r="10" spans="1:10" ht="19.5">
      <c r="D10" s="28"/>
      <c r="E10" s="326"/>
      <c r="F10" s="218" t="s">
        <v>284</v>
      </c>
      <c r="G10" s="119" t="s">
        <v>287</v>
      </c>
      <c r="H10" s="205"/>
      <c r="I10" s="205"/>
      <c r="J10" s="205"/>
    </row>
    <row r="11" spans="1:10" ht="3.75" customHeight="1">
      <c r="A11" s="31"/>
      <c r="D11" s="32"/>
      <c r="E11" s="30"/>
      <c r="F11" s="111"/>
      <c r="G11" s="33"/>
      <c r="H11" s="205"/>
      <c r="I11" s="205"/>
      <c r="J11" s="205"/>
    </row>
    <row r="12" spans="1:10" ht="45">
      <c r="D12" s="28"/>
      <c r="E12" s="128" t="s">
        <v>249</v>
      </c>
      <c r="F12" s="289" t="s">
        <v>447</v>
      </c>
      <c r="G12" s="119"/>
      <c r="H12" s="205">
        <v>1</v>
      </c>
      <c r="I12" s="205">
        <v>31211886</v>
      </c>
      <c r="J12" s="209">
        <v>61362531</v>
      </c>
    </row>
    <row r="13" spans="1:10" ht="3.75" customHeight="1">
      <c r="C13" s="35"/>
      <c r="D13" s="32"/>
      <c r="E13" s="37"/>
      <c r="F13" s="111"/>
      <c r="G13" s="34"/>
      <c r="H13" s="205"/>
      <c r="I13" s="205"/>
      <c r="J13" s="205"/>
    </row>
    <row r="14" spans="1:10" ht="3.75" customHeight="1">
      <c r="C14" s="35"/>
      <c r="D14" s="32"/>
      <c r="E14" s="112"/>
      <c r="F14" s="113"/>
      <c r="G14" s="34"/>
      <c r="H14" s="205"/>
      <c r="I14" s="205"/>
      <c r="J14" s="205"/>
    </row>
    <row r="15" spans="1:10" ht="19.5">
      <c r="C15" s="35"/>
      <c r="D15" s="36"/>
      <c r="E15" s="37" t="s">
        <v>148</v>
      </c>
      <c r="F15" s="212" t="s">
        <v>448</v>
      </c>
      <c r="G15" s="122"/>
      <c r="H15" s="206"/>
      <c r="I15" s="205"/>
      <c r="J15" s="207"/>
    </row>
    <row r="16" spans="1:10" ht="19.5">
      <c r="C16" s="35"/>
      <c r="D16" s="36"/>
      <c r="E16" s="37" t="s">
        <v>121</v>
      </c>
      <c r="F16" s="123" t="s">
        <v>449</v>
      </c>
      <c r="G16" s="122"/>
      <c r="H16" s="206"/>
      <c r="I16" s="205"/>
      <c r="J16" s="207"/>
    </row>
    <row r="17" spans="1:10" ht="19.5">
      <c r="C17" s="35"/>
      <c r="D17" s="36"/>
      <c r="E17" s="37" t="s">
        <v>122</v>
      </c>
      <c r="F17" s="123" t="s">
        <v>412</v>
      </c>
      <c r="G17" s="122"/>
      <c r="H17" s="206"/>
      <c r="I17" s="205"/>
      <c r="J17" s="207"/>
    </row>
    <row r="18" spans="1:10" ht="22.5">
      <c r="D18" s="28"/>
      <c r="E18" s="128" t="s">
        <v>278</v>
      </c>
      <c r="F18" s="142" t="s">
        <v>392</v>
      </c>
      <c r="G18" s="119"/>
      <c r="H18" s="205"/>
      <c r="I18" s="205"/>
      <c r="J18" s="205"/>
    </row>
    <row r="19" spans="1:10" ht="3.75" customHeight="1">
      <c r="A19" s="31"/>
      <c r="D19" s="32"/>
      <c r="E19" s="30"/>
      <c r="F19" s="111"/>
      <c r="G19" s="33"/>
      <c r="H19" s="205"/>
      <c r="I19" s="205"/>
      <c r="J19" s="205"/>
    </row>
    <row r="20" spans="1:10" ht="19.5">
      <c r="D20" s="28"/>
      <c r="E20" s="30" t="s">
        <v>152</v>
      </c>
      <c r="F20" s="142" t="s">
        <v>450</v>
      </c>
      <c r="G20" s="119"/>
      <c r="H20" s="205"/>
      <c r="I20" s="205"/>
      <c r="J20" s="205"/>
    </row>
    <row r="21" spans="1:10" ht="19.5">
      <c r="D21" s="28"/>
      <c r="E21" s="30" t="s">
        <v>153</v>
      </c>
      <c r="F21" s="142" t="s">
        <v>424</v>
      </c>
      <c r="G21" s="119"/>
      <c r="H21" s="205"/>
      <c r="I21" s="205"/>
      <c r="J21" s="205"/>
    </row>
    <row r="22" spans="1:10" ht="3.75" customHeight="1">
      <c r="C22" s="35"/>
      <c r="D22" s="32"/>
      <c r="E22" s="37"/>
      <c r="F22" s="111"/>
      <c r="G22" s="34"/>
      <c r="H22" s="205"/>
      <c r="I22" s="205"/>
      <c r="J22" s="205"/>
    </row>
    <row r="23" spans="1:10" ht="19.5">
      <c r="D23" s="28"/>
      <c r="E23" s="128" t="s">
        <v>248</v>
      </c>
      <c r="F23" s="142" t="s">
        <v>17</v>
      </c>
      <c r="G23" s="119"/>
      <c r="H23" s="205"/>
      <c r="I23" s="205"/>
      <c r="J23" s="205"/>
    </row>
    <row r="24" spans="1:10" ht="19.5">
      <c r="C24" s="35"/>
      <c r="D24" s="36"/>
      <c r="E24" s="128" t="s">
        <v>309</v>
      </c>
      <c r="F24" s="142" t="s">
        <v>399</v>
      </c>
      <c r="G24" s="122"/>
      <c r="H24" s="208" t="s">
        <v>151</v>
      </c>
      <c r="I24" s="205"/>
      <c r="J24" s="207"/>
    </row>
    <row r="25" spans="1:10" ht="19.5">
      <c r="C25" s="35"/>
      <c r="D25" s="36"/>
      <c r="E25" s="128" t="s">
        <v>310</v>
      </c>
      <c r="F25" s="142" t="s">
        <v>400</v>
      </c>
      <c r="G25" s="122"/>
      <c r="H25" s="206"/>
      <c r="I25" s="205"/>
      <c r="J25" s="207"/>
    </row>
    <row r="26" spans="1:10" ht="20.45" customHeight="1">
      <c r="C26" s="35"/>
      <c r="D26" s="36"/>
      <c r="E26" s="128" t="s">
        <v>311</v>
      </c>
      <c r="F26" s="142" t="s">
        <v>18</v>
      </c>
      <c r="G26" s="122"/>
      <c r="H26" s="206"/>
      <c r="I26" s="205"/>
      <c r="J26" s="207"/>
    </row>
    <row r="27" spans="1:10" ht="3.75" customHeight="1">
      <c r="D27" s="28"/>
      <c r="E27" s="30"/>
      <c r="F27" s="133"/>
      <c r="G27" s="24"/>
      <c r="H27" s="205"/>
      <c r="I27" s="205"/>
      <c r="J27" s="205"/>
    </row>
    <row r="28" spans="1:10" ht="3.75" customHeight="1">
      <c r="C28" s="35"/>
      <c r="D28" s="32"/>
      <c r="E28" s="112"/>
      <c r="F28" s="113"/>
      <c r="G28" s="34"/>
      <c r="H28" s="205"/>
      <c r="I28" s="205"/>
      <c r="J28" s="205"/>
    </row>
    <row r="29" spans="1:10" ht="19.5">
      <c r="D29" s="28"/>
      <c r="E29" s="128" t="s">
        <v>269</v>
      </c>
      <c r="F29" s="194" t="s">
        <v>408</v>
      </c>
      <c r="G29" s="119"/>
      <c r="H29" s="205"/>
      <c r="I29" s="205"/>
      <c r="J29" s="205"/>
    </row>
    <row r="30" spans="1:10" ht="19.5" customHeight="1">
      <c r="D30" s="28"/>
      <c r="E30" s="128" t="s">
        <v>270</v>
      </c>
      <c r="F30" s="195" t="s">
        <v>409</v>
      </c>
      <c r="G30" s="119"/>
      <c r="H30" s="205"/>
      <c r="I30" s="205"/>
      <c r="J30" s="205"/>
    </row>
    <row r="31" spans="1:10" ht="3.75" customHeight="1">
      <c r="D31" s="28"/>
      <c r="E31" s="30"/>
      <c r="F31" s="124"/>
      <c r="G31" s="24"/>
      <c r="H31" s="205"/>
      <c r="I31" s="205"/>
      <c r="J31" s="205"/>
    </row>
    <row r="32" spans="1:10" ht="19.5" customHeight="1">
      <c r="D32" s="28"/>
      <c r="E32" s="30" t="s">
        <v>163</v>
      </c>
      <c r="F32" s="125" t="str">
        <f>CalcPeriod(date_start,date_end)</f>
        <v>3 года</v>
      </c>
      <c r="G32" s="119"/>
      <c r="H32" s="205"/>
      <c r="I32" s="205"/>
      <c r="J32" s="205"/>
    </row>
    <row r="33" spans="1:10" ht="3.75" customHeight="1">
      <c r="C33" s="35"/>
      <c r="D33" s="32"/>
      <c r="E33" s="37"/>
      <c r="F33" s="111"/>
      <c r="G33" s="34"/>
      <c r="H33" s="205"/>
      <c r="I33" s="205"/>
      <c r="J33" s="205"/>
    </row>
    <row r="34" spans="1:10" ht="3.75" customHeight="1">
      <c r="C34" s="35"/>
      <c r="D34" s="32"/>
      <c r="E34" s="112"/>
      <c r="F34" s="113"/>
      <c r="G34" s="34"/>
      <c r="H34" s="205"/>
      <c r="I34" s="205"/>
      <c r="J34" s="205"/>
    </row>
    <row r="35" spans="1:10" ht="22.5">
      <c r="D35" s="28"/>
      <c r="E35" s="128" t="s">
        <v>274</v>
      </c>
      <c r="F35" s="239" t="s">
        <v>451</v>
      </c>
      <c r="G35" s="24"/>
      <c r="H35" s="205"/>
      <c r="I35" s="205"/>
      <c r="J35" s="205"/>
    </row>
    <row r="36" spans="1:10" ht="19.5" customHeight="1">
      <c r="D36" s="28"/>
      <c r="E36" s="128" t="s">
        <v>275</v>
      </c>
      <c r="F36" s="196" t="s">
        <v>395</v>
      </c>
      <c r="G36" s="24"/>
      <c r="H36" s="205"/>
      <c r="I36" s="205"/>
      <c r="J36" s="205"/>
    </row>
    <row r="37" spans="1:10" ht="19.5" customHeight="1">
      <c r="D37" s="28"/>
      <c r="E37" s="128" t="s">
        <v>276</v>
      </c>
      <c r="F37" s="196" t="s">
        <v>452</v>
      </c>
      <c r="G37" s="24"/>
      <c r="H37" s="205"/>
      <c r="I37" s="205"/>
      <c r="J37" s="205"/>
    </row>
    <row r="38" spans="1:10" ht="19.5" customHeight="1">
      <c r="D38" s="28"/>
      <c r="E38" s="128" t="s">
        <v>277</v>
      </c>
      <c r="F38" s="210" t="s">
        <v>438</v>
      </c>
      <c r="G38" s="24"/>
      <c r="H38" s="205"/>
      <c r="I38" s="205"/>
      <c r="J38" s="205"/>
    </row>
    <row r="39" spans="1:10" ht="22.5">
      <c r="D39" s="28"/>
      <c r="E39" s="128" t="s">
        <v>234</v>
      </c>
      <c r="F39" s="211" t="s">
        <v>453</v>
      </c>
      <c r="G39" s="24"/>
      <c r="H39" s="205"/>
      <c r="I39" s="205"/>
      <c r="J39" s="205"/>
    </row>
    <row r="40" spans="1:10" ht="3.75" customHeight="1">
      <c r="C40" s="35"/>
      <c r="D40" s="32"/>
      <c r="E40" s="37"/>
      <c r="F40" s="111"/>
      <c r="G40" s="34"/>
      <c r="H40" s="205"/>
      <c r="I40" s="205"/>
      <c r="J40" s="205"/>
    </row>
    <row r="41" spans="1:10" ht="12.75" customHeight="1">
      <c r="A41" s="39"/>
      <c r="D41" s="24"/>
      <c r="E41" s="112"/>
      <c r="F41" s="113" t="s">
        <v>157</v>
      </c>
      <c r="G41" s="33"/>
      <c r="H41" s="205"/>
      <c r="I41" s="205"/>
      <c r="J41" s="205"/>
    </row>
    <row r="42" spans="1:10" ht="20.100000000000001" customHeight="1">
      <c r="A42" s="39"/>
      <c r="B42" s="40"/>
      <c r="D42" s="41"/>
      <c r="E42" s="38" t="s">
        <v>146</v>
      </c>
      <c r="F42" s="121" t="s">
        <v>454</v>
      </c>
      <c r="G42" s="126"/>
      <c r="H42" s="205"/>
      <c r="I42" s="205"/>
      <c r="J42" s="205"/>
    </row>
    <row r="43" spans="1:10" ht="20.100000000000001" customHeight="1">
      <c r="A43" s="39"/>
      <c r="B43" s="40"/>
      <c r="D43" s="41"/>
      <c r="E43" s="38" t="s">
        <v>147</v>
      </c>
      <c r="F43" s="121" t="s">
        <v>454</v>
      </c>
      <c r="G43" s="126"/>
      <c r="H43" s="205"/>
      <c r="I43" s="205"/>
      <c r="J43" s="205"/>
    </row>
    <row r="44" spans="1:10" ht="22.5">
      <c r="A44" s="39"/>
      <c r="D44" s="24"/>
      <c r="F44" s="127" t="s">
        <v>15</v>
      </c>
      <c r="G44" s="33"/>
      <c r="H44" s="205"/>
      <c r="I44" s="205"/>
      <c r="J44" s="205"/>
    </row>
    <row r="45" spans="1:10" ht="20.100000000000001" customHeight="1">
      <c r="A45" s="39"/>
      <c r="B45" s="40"/>
      <c r="D45" s="41"/>
      <c r="E45" s="38" t="s">
        <v>26</v>
      </c>
      <c r="F45" s="287" t="s">
        <v>559</v>
      </c>
      <c r="G45" s="126"/>
      <c r="H45" s="205"/>
      <c r="I45" s="205"/>
      <c r="J45" s="205"/>
    </row>
    <row r="46" spans="1:10" ht="20.100000000000001" customHeight="1">
      <c r="A46" s="39"/>
      <c r="B46" s="40"/>
      <c r="D46" s="41"/>
      <c r="E46" s="38" t="s">
        <v>28</v>
      </c>
      <c r="F46" s="287" t="s">
        <v>456</v>
      </c>
      <c r="G46" s="126"/>
      <c r="H46" s="205"/>
      <c r="I46" s="205"/>
      <c r="J46" s="205"/>
    </row>
    <row r="47" spans="1:10" ht="20.100000000000001" customHeight="1">
      <c r="A47" s="39"/>
      <c r="B47" s="40"/>
      <c r="D47" s="41"/>
      <c r="E47" s="38" t="s">
        <v>27</v>
      </c>
      <c r="F47" s="287" t="s">
        <v>558</v>
      </c>
      <c r="G47" s="126"/>
      <c r="H47" s="205"/>
      <c r="I47" s="205"/>
      <c r="J47" s="205"/>
    </row>
    <row r="48" spans="1:10" ht="20.100000000000001" customHeight="1">
      <c r="A48" s="39"/>
      <c r="B48" s="40"/>
      <c r="D48" s="41"/>
      <c r="E48" s="38" t="s">
        <v>29</v>
      </c>
      <c r="F48" s="288" t="s">
        <v>458</v>
      </c>
      <c r="G48" s="126"/>
      <c r="H48" s="205"/>
      <c r="I48" s="205"/>
      <c r="J48" s="205"/>
    </row>
    <row r="49" spans="5:6" ht="3.75" customHeight="1">
      <c r="E49" s="25"/>
      <c r="F49" s="174"/>
    </row>
  </sheetData>
  <sheetProtection password="FA9C" sheet="1" objects="1" scenarios="1" formatColumns="0" formatRows="0" autoFilter="0"/>
  <dataConsolidate leftLabels="1" link="1"/>
  <mergeCells count="2">
    <mergeCell ref="E5:F5"/>
    <mergeCell ref="E9:E10"/>
  </mergeCells>
  <phoneticPr fontId="0" type="noConversion"/>
  <dataValidations count="5">
    <dataValidation errorTitle="Внимание" error="Выберите значение из списка" prompt="Выберите значение из списка" sqref="F27"/>
    <dataValidation allowBlank="1" errorTitle="Ошибка" error="Выберите значение из списка" prompt="Выберите значение из списка" sqref="F10 F20:F21 F18 F23 F24 F25 F26"/>
    <dataValidation type="textLength" operator="lessThanOrEqual" allowBlank="1" showInputMessage="1" showErrorMessage="1" errorTitle="Ошибка" error="Допускается ввод не более 900 символов!" sqref="F45:F48 F42:F43 F36:F37">
      <formula1>900</formula1>
    </dataValidation>
    <dataValidation allowBlank="1" showInputMessage="1" showErrorMessage="1" promptTitle="Ввод" prompt="Для выбора ИП необходимо два раза нажать левую кнопку мыши!" sqref="F12"/>
    <dataValidation type="textLength" operator="lessThanOrEqual" allowBlank="1" showInputMessage="1" showErrorMessage="1" errorTitle="Ошибка" error="Допускается ввод не более 900 символов!" prompt="Для перехода по ссылке необходимо два раза нажать левую кнопку мыши!" sqref="F39">
      <formula1>900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ws_01">
    <tabColor theme="3" tint="0.39997558519241921"/>
    <pageSetUpPr fitToPage="1"/>
  </sheetPr>
  <dimension ref="A1:BX589"/>
  <sheetViews>
    <sheetView showGridLines="0" tabSelected="1" topLeftCell="AW4" zoomScale="60" zoomScaleNormal="60" workbookViewId="0">
      <pane ySplit="5" topLeftCell="A529" activePane="bottomLeft" state="frozen"/>
      <selection activeCell="C4" sqref="C4"/>
      <selection pane="bottomLeft" activeCell="BC552" sqref="BC552"/>
    </sheetView>
  </sheetViews>
  <sheetFormatPr defaultColWidth="10.5703125" defaultRowHeight="11.25"/>
  <cols>
    <col min="1" max="2" width="9.140625" style="44" hidden="1" customWidth="1"/>
    <col min="3" max="3" width="4.85546875" style="44" customWidth="1"/>
    <col min="4" max="4" width="6.7109375" style="44" customWidth="1"/>
    <col min="5" max="5" width="29.7109375" style="44" customWidth="1"/>
    <col min="6" max="6" width="26.42578125" style="44" customWidth="1"/>
    <col min="7" max="10" width="25.85546875" style="44" customWidth="1"/>
    <col min="11" max="11" width="17.140625" style="44" customWidth="1"/>
    <col min="12" max="14" width="21.7109375" style="44" customWidth="1"/>
    <col min="15" max="16" width="12.28515625" style="44" customWidth="1"/>
    <col min="17" max="17" width="3.7109375" style="44" customWidth="1"/>
    <col min="18" max="18" width="7.28515625" style="44" customWidth="1"/>
    <col min="19" max="19" width="17.7109375" style="44" customWidth="1"/>
    <col min="20" max="23" width="19.28515625" style="44" customWidth="1"/>
    <col min="24" max="24" width="11.7109375" style="44" customWidth="1"/>
    <col min="25" max="25" width="19.28515625" style="44" customWidth="1"/>
    <col min="26" max="26" width="11.7109375" style="44" customWidth="1"/>
    <col min="27" max="27" width="31" style="44" customWidth="1"/>
    <col min="28" max="28" width="12.140625" style="44" customWidth="1"/>
    <col min="29" max="30" width="19.28515625" style="44" customWidth="1"/>
    <col min="31" max="31" width="11.7109375" style="44" customWidth="1"/>
    <col min="32" max="32" width="19.28515625" style="44" customWidth="1"/>
    <col min="33" max="33" width="11.7109375" style="44" customWidth="1"/>
    <col min="34" max="34" width="3.7109375" style="44" customWidth="1"/>
    <col min="35" max="35" width="9.42578125" style="44" customWidth="1"/>
    <col min="36" max="36" width="44.5703125" style="44" customWidth="1"/>
    <col min="37" max="37" width="14.5703125" style="44" hidden="1" customWidth="1"/>
    <col min="38" max="38" width="36.28515625" style="44" hidden="1" customWidth="1"/>
    <col min="39" max="40" width="14.5703125" style="44" hidden="1" customWidth="1"/>
    <col min="41" max="41" width="36.28515625" style="44" hidden="1" customWidth="1"/>
    <col min="42" max="42" width="25.7109375" style="44" hidden="1" customWidth="1"/>
    <col min="43" max="44" width="14.7109375" style="44" hidden="1" customWidth="1"/>
    <col min="45" max="45" width="21.7109375" style="44" customWidth="1"/>
    <col min="46" max="50" width="18.7109375" style="44" customWidth="1"/>
    <col min="51" max="52" width="32.140625" style="44" customWidth="1"/>
    <col min="53" max="54" width="23.85546875" style="44" customWidth="1"/>
    <col min="55" max="56" width="38.140625" style="44" customWidth="1"/>
    <col min="57" max="75" width="10.5703125" style="44" customWidth="1"/>
    <col min="76" max="16384" width="10.5703125" style="44"/>
  </cols>
  <sheetData>
    <row r="1" spans="3:61" ht="16.5" hidden="1" customHeight="1">
      <c r="E1" s="44">
        <v>1</v>
      </c>
      <c r="AJ1" s="226"/>
      <c r="AK1" s="226"/>
      <c r="AL1" s="226"/>
      <c r="AM1" s="226"/>
      <c r="AN1" s="226"/>
      <c r="AO1" s="226"/>
      <c r="AP1" s="226"/>
      <c r="AQ1" s="226"/>
      <c r="AR1" s="226"/>
    </row>
    <row r="2" spans="3:61" ht="16.5" hidden="1" customHeight="1"/>
    <row r="3" spans="3:61" hidden="1"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</row>
    <row r="4" spans="3:61" ht="12.75" customHeight="1">
      <c r="C4" s="45"/>
      <c r="D4" s="178" t="str">
        <f xml:space="preserve"> "Справка о финансировании в тыс.руб " &amp; IF(nds = "да", "(c НДС)", "(без НДС)")</f>
        <v>Справка о финансировании в тыс.руб (c НДС)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</row>
    <row r="5" spans="3:61" ht="12.75">
      <c r="C5" s="45"/>
      <c r="D5" s="178" t="str">
        <f>region_name &amp; " " &amp; org</f>
        <v>Челябинская область АО "УСТЭК-Челябинск"</v>
      </c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49"/>
      <c r="AT5" s="49"/>
      <c r="AU5" s="49"/>
      <c r="AV5" s="49"/>
      <c r="AW5" s="49"/>
      <c r="AX5" s="49"/>
    </row>
    <row r="6" spans="3:61"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</row>
    <row r="7" spans="3:61" ht="24" customHeight="1">
      <c r="C7" s="45"/>
      <c r="D7" s="354" t="s">
        <v>33</v>
      </c>
      <c r="E7" s="354" t="s">
        <v>191</v>
      </c>
      <c r="F7" s="354" t="s">
        <v>192</v>
      </c>
      <c r="G7" s="349" t="s">
        <v>160</v>
      </c>
      <c r="H7" s="347" t="s">
        <v>265</v>
      </c>
      <c r="I7" s="353"/>
      <c r="J7" s="353"/>
      <c r="K7" s="349" t="s">
        <v>230</v>
      </c>
      <c r="L7" s="347" t="s">
        <v>239</v>
      </c>
      <c r="M7" s="347" t="s">
        <v>282</v>
      </c>
      <c r="N7" s="353"/>
      <c r="O7" s="349" t="s">
        <v>240</v>
      </c>
      <c r="P7" s="358"/>
      <c r="Q7" s="186"/>
      <c r="R7" s="351" t="s">
        <v>266</v>
      </c>
      <c r="S7" s="347" t="s">
        <v>250</v>
      </c>
      <c r="T7" s="347" t="s">
        <v>259</v>
      </c>
      <c r="U7" s="347" t="s">
        <v>260</v>
      </c>
      <c r="V7" s="347" t="s">
        <v>261</v>
      </c>
      <c r="W7" s="353"/>
      <c r="X7" s="353"/>
      <c r="Y7" s="353"/>
      <c r="Z7" s="353"/>
      <c r="AA7" s="353"/>
      <c r="AB7" s="353"/>
      <c r="AC7" s="347" t="s">
        <v>265</v>
      </c>
      <c r="AD7" s="353"/>
      <c r="AE7" s="353"/>
      <c r="AF7" s="353"/>
      <c r="AG7" s="353"/>
      <c r="AH7" s="186"/>
      <c r="AI7" s="351" t="s">
        <v>267</v>
      </c>
      <c r="AJ7" s="349" t="s">
        <v>158</v>
      </c>
      <c r="AK7" s="347" t="s">
        <v>312</v>
      </c>
      <c r="AL7" s="347" t="s">
        <v>313</v>
      </c>
      <c r="AM7" s="347" t="s">
        <v>314</v>
      </c>
      <c r="AN7" s="347" t="s">
        <v>315</v>
      </c>
      <c r="AO7" s="347" t="s">
        <v>316</v>
      </c>
      <c r="AP7" s="347" t="s">
        <v>317</v>
      </c>
      <c r="AQ7" s="347" t="s">
        <v>318</v>
      </c>
      <c r="AR7" s="347" t="s">
        <v>319</v>
      </c>
      <c r="AS7" s="347" t="s">
        <v>279</v>
      </c>
      <c r="AT7" s="347" t="s">
        <v>344</v>
      </c>
      <c r="AU7" s="347" t="s">
        <v>345</v>
      </c>
      <c r="AV7" s="347" t="s">
        <v>346</v>
      </c>
      <c r="AW7" s="359" t="s">
        <v>291</v>
      </c>
      <c r="AX7" s="353"/>
      <c r="AY7" s="134"/>
      <c r="AZ7" s="135"/>
    </row>
    <row r="8" spans="3:61" ht="24" customHeight="1">
      <c r="C8" s="45"/>
      <c r="D8" s="355"/>
      <c r="E8" s="355"/>
      <c r="F8" s="355"/>
      <c r="G8" s="350"/>
      <c r="H8" s="240" t="s">
        <v>154</v>
      </c>
      <c r="I8" s="240" t="s">
        <v>155</v>
      </c>
      <c r="J8" s="240" t="s">
        <v>156</v>
      </c>
      <c r="K8" s="350"/>
      <c r="L8" s="348"/>
      <c r="M8" s="240" t="s">
        <v>283</v>
      </c>
      <c r="N8" s="240" t="s">
        <v>284</v>
      </c>
      <c r="O8" s="240" t="s">
        <v>257</v>
      </c>
      <c r="P8" s="240" t="s">
        <v>285</v>
      </c>
      <c r="Q8" s="241"/>
      <c r="R8" s="352"/>
      <c r="S8" s="348"/>
      <c r="T8" s="348"/>
      <c r="U8" s="348"/>
      <c r="V8" s="240" t="s">
        <v>154</v>
      </c>
      <c r="W8" s="240" t="s">
        <v>155</v>
      </c>
      <c r="X8" s="240" t="s">
        <v>156</v>
      </c>
      <c r="Y8" s="240" t="s">
        <v>262</v>
      </c>
      <c r="Z8" s="240" t="s">
        <v>156</v>
      </c>
      <c r="AA8" s="240" t="s">
        <v>263</v>
      </c>
      <c r="AB8" s="240" t="s">
        <v>264</v>
      </c>
      <c r="AC8" s="240" t="s">
        <v>154</v>
      </c>
      <c r="AD8" s="240" t="s">
        <v>155</v>
      </c>
      <c r="AE8" s="240" t="s">
        <v>156</v>
      </c>
      <c r="AF8" s="240" t="s">
        <v>262</v>
      </c>
      <c r="AG8" s="240" t="s">
        <v>156</v>
      </c>
      <c r="AH8" s="241"/>
      <c r="AI8" s="352"/>
      <c r="AJ8" s="350"/>
      <c r="AK8" s="348"/>
      <c r="AL8" s="348"/>
      <c r="AM8" s="348"/>
      <c r="AN8" s="348"/>
      <c r="AO8" s="348"/>
      <c r="AP8" s="348"/>
      <c r="AQ8" s="348"/>
      <c r="AR8" s="348"/>
      <c r="AS8" s="348"/>
      <c r="AT8" s="348"/>
      <c r="AU8" s="348"/>
      <c r="AV8" s="348"/>
      <c r="AW8" s="243" t="s">
        <v>292</v>
      </c>
      <c r="AX8" s="240" t="s">
        <v>293</v>
      </c>
      <c r="AY8" s="134"/>
      <c r="AZ8" s="135"/>
    </row>
    <row r="9" spans="3:61">
      <c r="C9" s="45"/>
      <c r="D9" s="258"/>
      <c r="E9" s="259"/>
      <c r="F9" s="259"/>
      <c r="G9" s="260"/>
      <c r="H9" s="261"/>
      <c r="I9" s="261"/>
      <c r="J9" s="261"/>
      <c r="K9" s="260"/>
      <c r="L9" s="262"/>
      <c r="M9" s="261"/>
      <c r="N9" s="261"/>
      <c r="O9" s="261"/>
      <c r="P9" s="261"/>
      <c r="Q9" s="261"/>
      <c r="R9" s="259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3"/>
      <c r="AI9" s="264"/>
      <c r="AJ9" s="268" t="s">
        <v>320</v>
      </c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3"/>
      <c r="AX9" s="266"/>
      <c r="AY9" s="134"/>
      <c r="AZ9" s="135"/>
    </row>
    <row r="10" spans="3:61">
      <c r="C10" s="45"/>
      <c r="D10" s="248"/>
      <c r="E10" s="100"/>
      <c r="F10" s="214"/>
      <c r="G10" s="214"/>
      <c r="H10" s="214"/>
      <c r="I10" s="214"/>
      <c r="J10" s="214"/>
      <c r="K10" s="214"/>
      <c r="L10" s="100"/>
      <c r="M10" s="100"/>
      <c r="N10" s="100"/>
      <c r="O10" s="100"/>
      <c r="P10" s="100"/>
      <c r="Q10" s="100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175"/>
      <c r="AI10" s="214"/>
      <c r="AJ10" s="175" t="s">
        <v>138</v>
      </c>
      <c r="AK10" s="214"/>
      <c r="AL10" s="214"/>
      <c r="AM10" s="214"/>
      <c r="AN10" s="214"/>
      <c r="AO10" s="214"/>
      <c r="AP10" s="214"/>
      <c r="AQ10" s="214"/>
      <c r="AR10" s="269"/>
      <c r="AS10" s="95">
        <f>AS11+AS16+AS20+AS24</f>
        <v>8739529.4152866919</v>
      </c>
      <c r="AT10" s="95">
        <f>AT11+AT16+AT20+AT24</f>
        <v>1606497.0786813826</v>
      </c>
      <c r="AU10" s="95">
        <f>AU11+AU16+AU20+AU24</f>
        <v>13675.33106</v>
      </c>
      <c r="AV10" s="95">
        <f>AV11+AV16+AV20+AV24</f>
        <v>926344.81400000001</v>
      </c>
      <c r="AW10" s="220">
        <f>AW11+AW16+AW20+AW24</f>
        <v>-680152.2646813828</v>
      </c>
      <c r="AX10" s="95">
        <f>IF(AV10 = 0, 0,AV10/AT10*100)</f>
        <v>57.662402645658496</v>
      </c>
      <c r="AY10" s="136"/>
      <c r="AZ10" s="137"/>
    </row>
    <row r="11" spans="3:61">
      <c r="C11" s="45"/>
      <c r="D11" s="249"/>
      <c r="E11" s="100"/>
      <c r="F11" s="214"/>
      <c r="G11" s="214"/>
      <c r="H11" s="214"/>
      <c r="I11" s="214"/>
      <c r="J11" s="214"/>
      <c r="K11" s="214"/>
      <c r="L11" s="100"/>
      <c r="M11" s="100"/>
      <c r="N11" s="100"/>
      <c r="O11" s="100"/>
      <c r="P11" s="100"/>
      <c r="Q11" s="100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175"/>
      <c r="AI11" s="250">
        <v>1</v>
      </c>
      <c r="AJ11" s="175" t="s">
        <v>195</v>
      </c>
      <c r="AK11" s="214"/>
      <c r="AL11" s="214"/>
      <c r="AM11" s="214"/>
      <c r="AN11" s="214"/>
      <c r="AO11" s="214"/>
      <c r="AP11" s="214"/>
      <c r="AQ11" s="214"/>
      <c r="AR11" s="269"/>
      <c r="AS11" s="96">
        <f>AS12+AS13+AS14+AS15</f>
        <v>4589430.4395039389</v>
      </c>
      <c r="AT11" s="96">
        <f>AT12+AT13+AT14+AT15</f>
        <v>1354217.8823009299</v>
      </c>
      <c r="AU11" s="96">
        <f>AU12+AU13+AU14+AU15</f>
        <v>13643.5278</v>
      </c>
      <c r="AV11" s="96">
        <f>AV12+AV13+AV14+AV15</f>
        <v>926182.84788999998</v>
      </c>
      <c r="AW11" s="221">
        <f>AW12+AW13+AW14+AW15</f>
        <v>-428035.03441093012</v>
      </c>
      <c r="AX11" s="95">
        <f t="shared" ref="AX11:AX44" si="0">IF(AV11 = 0, 0,AV11/AT11*100)</f>
        <v>68.392454419250299</v>
      </c>
      <c r="AY11" s="94"/>
      <c r="AZ11" s="47"/>
    </row>
    <row r="12" spans="3:61" ht="11.25" customHeight="1">
      <c r="C12" s="45"/>
      <c r="D12" s="251"/>
      <c r="E12" s="100"/>
      <c r="F12" s="252"/>
      <c r="G12" s="252"/>
      <c r="H12" s="252"/>
      <c r="I12" s="252"/>
      <c r="J12" s="252"/>
      <c r="K12" s="252"/>
      <c r="L12" s="100"/>
      <c r="M12" s="100"/>
      <c r="N12" s="100"/>
      <c r="O12" s="100"/>
      <c r="P12" s="100"/>
      <c r="Q12" s="100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3"/>
      <c r="AI12" s="254" t="s">
        <v>196</v>
      </c>
      <c r="AJ12" s="245" t="s">
        <v>217</v>
      </c>
      <c r="AK12" s="267"/>
      <c r="AL12" s="267"/>
      <c r="AM12" s="267"/>
      <c r="AN12" s="267"/>
      <c r="AO12" s="267"/>
      <c r="AP12" s="267"/>
      <c r="AQ12" s="267"/>
      <c r="AR12" s="270"/>
      <c r="AS12" s="98">
        <f t="shared" ref="AS12:AV15" si="1">SUMIF($BI$49:$BI$583,$BI12,AS$49:AS$583)</f>
        <v>245843.1240555289</v>
      </c>
      <c r="AT12" s="98">
        <f t="shared" si="1"/>
        <v>35142.808036841598</v>
      </c>
      <c r="AU12" s="98">
        <f t="shared" si="1"/>
        <v>818.05358000000001</v>
      </c>
      <c r="AV12" s="98">
        <f t="shared" si="1"/>
        <v>9110.3828200000007</v>
      </c>
      <c r="AW12" s="222">
        <f>SUMIF($BI$49:$BI$583,$BI12,AX$49:AX$583)</f>
        <v>-26032.425216841595</v>
      </c>
      <c r="AX12" s="255">
        <f t="shared" si="0"/>
        <v>25.923889776961552</v>
      </c>
      <c r="AY12" s="94"/>
      <c r="AZ12" s="47"/>
      <c r="BI12" s="198" t="str">
        <f>AJ12 &amp; "0"</f>
        <v>Прибыль направляемая на инвестиции0</v>
      </c>
    </row>
    <row r="13" spans="3:61">
      <c r="C13" s="45"/>
      <c r="D13" s="251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248"/>
      <c r="AI13" s="254" t="s">
        <v>197</v>
      </c>
      <c r="AJ13" s="246" t="s">
        <v>198</v>
      </c>
      <c r="AK13" s="271"/>
      <c r="AL13" s="271"/>
      <c r="AM13" s="271"/>
      <c r="AN13" s="271"/>
      <c r="AO13" s="271"/>
      <c r="AP13" s="271"/>
      <c r="AQ13" s="271"/>
      <c r="AR13" s="272"/>
      <c r="AS13" s="98">
        <f t="shared" si="1"/>
        <v>2423702.7329915911</v>
      </c>
      <c r="AT13" s="98">
        <f t="shared" si="1"/>
        <v>793117.61814657366</v>
      </c>
      <c r="AU13" s="98">
        <f t="shared" si="1"/>
        <v>6545.4934999999996</v>
      </c>
      <c r="AV13" s="98">
        <f t="shared" si="1"/>
        <v>739135.55210999993</v>
      </c>
      <c r="AW13" s="222">
        <f>SUMIF($BI$49:$BI$583,$BI13,AX$49:AX$583)</f>
        <v>-53982.066036573771</v>
      </c>
      <c r="AX13" s="255">
        <f t="shared" si="0"/>
        <v>93.193687190719103</v>
      </c>
      <c r="AY13" s="94"/>
      <c r="AZ13" s="47"/>
      <c r="BI13" s="198" t="str">
        <f>AJ13 &amp; "0"</f>
        <v>Амортизационные отчисления0</v>
      </c>
    </row>
    <row r="14" spans="3:61">
      <c r="C14" s="45"/>
      <c r="D14" s="251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248"/>
      <c r="AI14" s="254" t="s">
        <v>199</v>
      </c>
      <c r="AJ14" s="246" t="s">
        <v>200</v>
      </c>
      <c r="AK14" s="271"/>
      <c r="AL14" s="271"/>
      <c r="AM14" s="271"/>
      <c r="AN14" s="271"/>
      <c r="AO14" s="271"/>
      <c r="AP14" s="271"/>
      <c r="AQ14" s="271"/>
      <c r="AR14" s="272"/>
      <c r="AS14" s="98">
        <f t="shared" si="1"/>
        <v>764905.0732506559</v>
      </c>
      <c r="AT14" s="98">
        <f t="shared" si="1"/>
        <v>225702.980383488</v>
      </c>
      <c r="AU14" s="98">
        <f t="shared" si="1"/>
        <v>969.07870000000003</v>
      </c>
      <c r="AV14" s="98">
        <f t="shared" si="1"/>
        <v>105121.56573999998</v>
      </c>
      <c r="AW14" s="222">
        <f>SUMIF($BI$49:$BI$583,$BI14,AX$49:AX$583)</f>
        <v>-120581.41464348801</v>
      </c>
      <c r="AX14" s="255">
        <f t="shared" si="0"/>
        <v>46.575178387715468</v>
      </c>
      <c r="AY14" s="94"/>
      <c r="AZ14" s="47"/>
      <c r="BI14" s="198" t="str">
        <f>AJ14 &amp; "0"</f>
        <v>Прочие собственные средства0</v>
      </c>
    </row>
    <row r="15" spans="3:61" ht="11.25" customHeight="1">
      <c r="C15" s="45"/>
      <c r="D15" s="251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248"/>
      <c r="AI15" s="254" t="s">
        <v>268</v>
      </c>
      <c r="AJ15" s="245" t="s">
        <v>273</v>
      </c>
      <c r="AK15" s="267"/>
      <c r="AL15" s="267"/>
      <c r="AM15" s="267"/>
      <c r="AN15" s="267"/>
      <c r="AO15" s="267"/>
      <c r="AP15" s="267"/>
      <c r="AQ15" s="267"/>
      <c r="AR15" s="270"/>
      <c r="AS15" s="98">
        <f t="shared" si="1"/>
        <v>1154979.5092061625</v>
      </c>
      <c r="AT15" s="98">
        <f t="shared" si="1"/>
        <v>300254.47573402664</v>
      </c>
      <c r="AU15" s="98">
        <f t="shared" si="1"/>
        <v>5310.9020200000004</v>
      </c>
      <c r="AV15" s="98">
        <f t="shared" si="1"/>
        <v>72815.347219999996</v>
      </c>
      <c r="AW15" s="222">
        <f>SUMIF($BI$49:$BI$583,$BI15,AX$49:AX$583)</f>
        <v>-227439.12851402673</v>
      </c>
      <c r="AX15" s="255">
        <f t="shared" si="0"/>
        <v>24.25121125738081</v>
      </c>
      <c r="AY15" s="94"/>
      <c r="AZ15" s="47"/>
      <c r="BI15" s="198" t="str">
        <f>AJ15 &amp; "0"</f>
        <v>За счет платы за технологическое присоединение0</v>
      </c>
    </row>
    <row r="16" spans="3:61">
      <c r="C16" s="45"/>
      <c r="D16" s="249"/>
      <c r="E16" s="100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175"/>
      <c r="AI16" s="250" t="s">
        <v>115</v>
      </c>
      <c r="AJ16" s="175" t="s">
        <v>201</v>
      </c>
      <c r="AK16" s="214"/>
      <c r="AL16" s="214"/>
      <c r="AM16" s="214"/>
      <c r="AN16" s="214"/>
      <c r="AO16" s="214"/>
      <c r="AP16" s="214"/>
      <c r="AQ16" s="214"/>
      <c r="AR16" s="269"/>
      <c r="AS16" s="96">
        <f>SUM(AS17:AS19)</f>
        <v>3355067.073146984</v>
      </c>
      <c r="AT16" s="96">
        <f>SUM(AT17:AT19)</f>
        <v>0</v>
      </c>
      <c r="AU16" s="96">
        <f>SUM(AU17:AU19)</f>
        <v>31.803260000000002</v>
      </c>
      <c r="AV16" s="96">
        <f>SUM(AV17:AV19)</f>
        <v>161.96610999999999</v>
      </c>
      <c r="AW16" s="221">
        <f>SUM(AW17:AW19)</f>
        <v>161.96610999999999</v>
      </c>
      <c r="AX16" s="95" t="e">
        <f t="shared" si="0"/>
        <v>#DIV/0!</v>
      </c>
      <c r="AY16" s="94"/>
      <c r="AZ16" s="47"/>
      <c r="BI16" s="199"/>
    </row>
    <row r="17" spans="3:76">
      <c r="C17" s="45"/>
      <c r="D17" s="251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248"/>
      <c r="AI17" s="254" t="s">
        <v>202</v>
      </c>
      <c r="AJ17" s="246" t="s">
        <v>203</v>
      </c>
      <c r="AK17" s="271"/>
      <c r="AL17" s="271"/>
      <c r="AM17" s="271"/>
      <c r="AN17" s="271"/>
      <c r="AO17" s="271"/>
      <c r="AP17" s="271"/>
      <c r="AQ17" s="271"/>
      <c r="AR17" s="272"/>
      <c r="AS17" s="98">
        <f t="shared" ref="AS17:AV19" si="2">SUMIF($BI$49:$BI$583,$BI17,AS$49:AS$583)</f>
        <v>2795889.2276224876</v>
      </c>
      <c r="AT17" s="98">
        <f t="shared" si="2"/>
        <v>0</v>
      </c>
      <c r="AU17" s="98">
        <f t="shared" si="2"/>
        <v>31.803260000000002</v>
      </c>
      <c r="AV17" s="98">
        <f t="shared" si="2"/>
        <v>161.96610999999999</v>
      </c>
      <c r="AW17" s="222">
        <f>SUMIF($BI$49:$BI$583,$BI17,AX$49:AX$583)</f>
        <v>161.96610999999999</v>
      </c>
      <c r="AX17" s="255" t="e">
        <f t="shared" si="0"/>
        <v>#DIV/0!</v>
      </c>
      <c r="AY17" s="94"/>
      <c r="AZ17" s="47"/>
      <c r="BI17" s="198" t="str">
        <f>AJ17 &amp; "0"</f>
        <v>Кредиты0</v>
      </c>
    </row>
    <row r="18" spans="3:76">
      <c r="C18" s="45"/>
      <c r="D18" s="251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248"/>
      <c r="AI18" s="254" t="s">
        <v>204</v>
      </c>
      <c r="AJ18" s="246" t="s">
        <v>205</v>
      </c>
      <c r="AK18" s="271"/>
      <c r="AL18" s="271"/>
      <c r="AM18" s="271"/>
      <c r="AN18" s="271"/>
      <c r="AO18" s="271"/>
      <c r="AP18" s="271"/>
      <c r="AQ18" s="271"/>
      <c r="AR18" s="272"/>
      <c r="AS18" s="98">
        <f t="shared" si="2"/>
        <v>0</v>
      </c>
      <c r="AT18" s="98">
        <f t="shared" si="2"/>
        <v>0</v>
      </c>
      <c r="AU18" s="98">
        <f t="shared" si="2"/>
        <v>0</v>
      </c>
      <c r="AV18" s="98">
        <f t="shared" si="2"/>
        <v>0</v>
      </c>
      <c r="AW18" s="222">
        <f>SUMIF($BI$49:$BI$583,$BI18,AX$49:AX$583)</f>
        <v>0</v>
      </c>
      <c r="AX18" s="255">
        <f t="shared" si="0"/>
        <v>0</v>
      </c>
      <c r="AY18" s="94"/>
      <c r="AZ18" s="47"/>
      <c r="BI18" s="198" t="str">
        <f>AJ18 &amp; "0"</f>
        <v>Займы0</v>
      </c>
    </row>
    <row r="19" spans="3:76" ht="11.25" customHeight="1">
      <c r="C19" s="45"/>
      <c r="D19" s="251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248"/>
      <c r="AI19" s="254" t="s">
        <v>206</v>
      </c>
      <c r="AJ19" s="246" t="s">
        <v>207</v>
      </c>
      <c r="AK19" s="271"/>
      <c r="AL19" s="271"/>
      <c r="AM19" s="271"/>
      <c r="AN19" s="271"/>
      <c r="AO19" s="271"/>
      <c r="AP19" s="271"/>
      <c r="AQ19" s="271"/>
      <c r="AR19" s="272"/>
      <c r="AS19" s="98">
        <f t="shared" si="2"/>
        <v>559177.84552449652</v>
      </c>
      <c r="AT19" s="98">
        <f t="shared" si="2"/>
        <v>0</v>
      </c>
      <c r="AU19" s="98">
        <f t="shared" si="2"/>
        <v>0</v>
      </c>
      <c r="AV19" s="98">
        <f t="shared" si="2"/>
        <v>0</v>
      </c>
      <c r="AW19" s="222">
        <f>SUMIF($BI$49:$BI$583,$BI19,AX$49:AX$583)</f>
        <v>0</v>
      </c>
      <c r="AX19" s="255">
        <f t="shared" si="0"/>
        <v>0</v>
      </c>
      <c r="AY19" s="94"/>
      <c r="BI19" s="198" t="str">
        <f>AJ19 &amp; "0"</f>
        <v>Прочие привлеченные средства0</v>
      </c>
    </row>
    <row r="20" spans="3:76">
      <c r="C20" s="45"/>
      <c r="D20" s="249"/>
      <c r="E20" s="100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175"/>
      <c r="AI20" s="250" t="s">
        <v>116</v>
      </c>
      <c r="AJ20" s="175" t="s">
        <v>208</v>
      </c>
      <c r="AK20" s="214"/>
      <c r="AL20" s="214"/>
      <c r="AM20" s="214"/>
      <c r="AN20" s="214"/>
      <c r="AO20" s="214"/>
      <c r="AP20" s="214"/>
      <c r="AQ20" s="214"/>
      <c r="AR20" s="269"/>
      <c r="AS20" s="96">
        <f>SUM(AS21:AS23)</f>
        <v>0</v>
      </c>
      <c r="AT20" s="96">
        <f>SUM(AT21:AT23)</f>
        <v>0</v>
      </c>
      <c r="AU20" s="96">
        <f>SUM(AU21:AU23)</f>
        <v>0</v>
      </c>
      <c r="AV20" s="96">
        <f>SUM(AV21:AV23)</f>
        <v>0</v>
      </c>
      <c r="AW20" s="221">
        <f>SUM(AW21:AW23)</f>
        <v>0</v>
      </c>
      <c r="AX20" s="95">
        <f t="shared" si="0"/>
        <v>0</v>
      </c>
      <c r="AY20" s="94"/>
      <c r="BI20" s="199"/>
    </row>
    <row r="21" spans="3:76">
      <c r="C21" s="45"/>
      <c r="D21" s="251"/>
      <c r="E21" s="100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3"/>
      <c r="AI21" s="254" t="s">
        <v>149</v>
      </c>
      <c r="AJ21" s="245" t="s">
        <v>209</v>
      </c>
      <c r="AK21" s="267"/>
      <c r="AL21" s="267"/>
      <c r="AM21" s="267"/>
      <c r="AN21" s="267"/>
      <c r="AO21" s="267"/>
      <c r="AP21" s="267"/>
      <c r="AQ21" s="267"/>
      <c r="AR21" s="270"/>
      <c r="AS21" s="98">
        <f t="shared" ref="AS21:AV23" si="3">SUMIF($BI$49:$BI$583,$BI21,AS$49:AS$583)</f>
        <v>0</v>
      </c>
      <c r="AT21" s="98">
        <f t="shared" si="3"/>
        <v>0</v>
      </c>
      <c r="AU21" s="98">
        <f t="shared" si="3"/>
        <v>0</v>
      </c>
      <c r="AV21" s="98">
        <f t="shared" si="3"/>
        <v>0</v>
      </c>
      <c r="AW21" s="222">
        <f>SUMIF($BI$49:$BI$583,$BI21,AX$49:AX$583)</f>
        <v>0</v>
      </c>
      <c r="AX21" s="255">
        <f t="shared" si="0"/>
        <v>0</v>
      </c>
      <c r="AY21" s="94"/>
      <c r="BI21" s="198" t="str">
        <f>AJ21 &amp; "0"</f>
        <v>Федеральный бюджет0</v>
      </c>
    </row>
    <row r="22" spans="3:76">
      <c r="C22" s="45"/>
      <c r="D22" s="251"/>
      <c r="E22" s="100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3"/>
      <c r="AI22" s="254" t="s">
        <v>150</v>
      </c>
      <c r="AJ22" s="245" t="s">
        <v>210</v>
      </c>
      <c r="AK22" s="267"/>
      <c r="AL22" s="267"/>
      <c r="AM22" s="267"/>
      <c r="AN22" s="267"/>
      <c r="AO22" s="267"/>
      <c r="AP22" s="267"/>
      <c r="AQ22" s="267"/>
      <c r="AR22" s="270"/>
      <c r="AS22" s="98">
        <f t="shared" si="3"/>
        <v>0</v>
      </c>
      <c r="AT22" s="98">
        <f t="shared" si="3"/>
        <v>0</v>
      </c>
      <c r="AU22" s="98">
        <f t="shared" si="3"/>
        <v>0</v>
      </c>
      <c r="AV22" s="98">
        <f t="shared" si="3"/>
        <v>0</v>
      </c>
      <c r="AW22" s="222">
        <f>SUMIF($BI$49:$BI$583,$BI22,AX$49:AX$583)</f>
        <v>0</v>
      </c>
      <c r="AX22" s="255">
        <f t="shared" si="0"/>
        <v>0</v>
      </c>
      <c r="AY22" s="94"/>
      <c r="BI22" s="198" t="str">
        <f>AJ22 &amp; "0"</f>
        <v>Бюджет субъекта РФ0</v>
      </c>
    </row>
    <row r="23" spans="3:76" ht="11.25" customHeight="1">
      <c r="C23" s="45"/>
      <c r="D23" s="251"/>
      <c r="E23" s="100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3"/>
      <c r="AI23" s="254" t="s">
        <v>23</v>
      </c>
      <c r="AJ23" s="245" t="s">
        <v>211</v>
      </c>
      <c r="AK23" s="267"/>
      <c r="AL23" s="267"/>
      <c r="AM23" s="267"/>
      <c r="AN23" s="267"/>
      <c r="AO23" s="267"/>
      <c r="AP23" s="267"/>
      <c r="AQ23" s="267"/>
      <c r="AR23" s="270"/>
      <c r="AS23" s="98">
        <f t="shared" si="3"/>
        <v>0</v>
      </c>
      <c r="AT23" s="98">
        <f t="shared" si="3"/>
        <v>0</v>
      </c>
      <c r="AU23" s="98">
        <f t="shared" si="3"/>
        <v>0</v>
      </c>
      <c r="AV23" s="98">
        <f t="shared" si="3"/>
        <v>0</v>
      </c>
      <c r="AW23" s="222">
        <f>SUMIF($BI$49:$BI$583,$BI23,AX$49:AX$583)</f>
        <v>0</v>
      </c>
      <c r="AX23" s="255">
        <f t="shared" si="0"/>
        <v>0</v>
      </c>
      <c r="AY23" s="94"/>
      <c r="BI23" s="198" t="str">
        <f>AJ23 &amp; "0"</f>
        <v>Бюджет муниципального образования0</v>
      </c>
    </row>
    <row r="24" spans="3:76" ht="11.25" customHeight="1">
      <c r="C24" s="45"/>
      <c r="D24" s="249"/>
      <c r="E24" s="100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175"/>
      <c r="AI24" s="250" t="s">
        <v>117</v>
      </c>
      <c r="AJ24" s="175" t="s">
        <v>212</v>
      </c>
      <c r="AK24" s="214"/>
      <c r="AL24" s="214"/>
      <c r="AM24" s="214"/>
      <c r="AN24" s="214"/>
      <c r="AO24" s="214"/>
      <c r="AP24" s="214"/>
      <c r="AQ24" s="214"/>
      <c r="AR24" s="269"/>
      <c r="AS24" s="96">
        <f>SUM(AS25:AS26)</f>
        <v>795031.9026357698</v>
      </c>
      <c r="AT24" s="96">
        <f>SUM(AT25:AT26)</f>
        <v>252279.19638045272</v>
      </c>
      <c r="AU24" s="96">
        <f>SUM(AU25:AU26)</f>
        <v>0</v>
      </c>
      <c r="AV24" s="96">
        <f>SUM(AV25:AV26)</f>
        <v>0</v>
      </c>
      <c r="AW24" s="221">
        <f>SUM(AW25:AW26)</f>
        <v>-252279.19638045272</v>
      </c>
      <c r="AX24" s="95">
        <f t="shared" si="0"/>
        <v>0</v>
      </c>
      <c r="AY24" s="94"/>
      <c r="BI24" s="199"/>
    </row>
    <row r="25" spans="3:76">
      <c r="C25" s="45"/>
      <c r="D25" s="251"/>
      <c r="E25" s="100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3"/>
      <c r="AI25" s="254" t="s">
        <v>213</v>
      </c>
      <c r="AJ25" s="245" t="s">
        <v>214</v>
      </c>
      <c r="AK25" s="267"/>
      <c r="AL25" s="267"/>
      <c r="AM25" s="267"/>
      <c r="AN25" s="267"/>
      <c r="AO25" s="267"/>
      <c r="AP25" s="267"/>
      <c r="AQ25" s="267"/>
      <c r="AR25" s="270"/>
      <c r="AS25" s="98">
        <f t="shared" ref="AS25:AV26" si="4">SUMIF($BI$49:$BI$583,$BI25,AS$49:AS$583)</f>
        <v>0</v>
      </c>
      <c r="AT25" s="98">
        <f t="shared" si="4"/>
        <v>0</v>
      </c>
      <c r="AU25" s="98">
        <f t="shared" si="4"/>
        <v>0</v>
      </c>
      <c r="AV25" s="98">
        <f t="shared" si="4"/>
        <v>0</v>
      </c>
      <c r="AW25" s="222">
        <f>SUMIF($BI$49:$BI$583,$BI25,AX$49:AX$583)</f>
        <v>0</v>
      </c>
      <c r="AX25" s="255">
        <f t="shared" si="0"/>
        <v>0</v>
      </c>
      <c r="AY25" s="94"/>
      <c r="BI25" s="198" t="str">
        <f>AJ25 &amp; "0"</f>
        <v>Лизинг0</v>
      </c>
    </row>
    <row r="26" spans="3:76">
      <c r="C26" s="45"/>
      <c r="D26" s="251"/>
      <c r="E26" s="100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  <c r="AE26" s="252"/>
      <c r="AF26" s="252"/>
      <c r="AG26" s="252"/>
      <c r="AH26" s="253"/>
      <c r="AI26" s="254" t="s">
        <v>215</v>
      </c>
      <c r="AJ26" s="245" t="s">
        <v>216</v>
      </c>
      <c r="AK26" s="267"/>
      <c r="AL26" s="267"/>
      <c r="AM26" s="267"/>
      <c r="AN26" s="267"/>
      <c r="AO26" s="267"/>
      <c r="AP26" s="267"/>
      <c r="AQ26" s="267"/>
      <c r="AR26" s="270"/>
      <c r="AS26" s="98">
        <f t="shared" si="4"/>
        <v>795031.9026357698</v>
      </c>
      <c r="AT26" s="98">
        <f t="shared" si="4"/>
        <v>252279.19638045272</v>
      </c>
      <c r="AU26" s="98">
        <f t="shared" si="4"/>
        <v>0</v>
      </c>
      <c r="AV26" s="98">
        <f t="shared" si="4"/>
        <v>0</v>
      </c>
      <c r="AW26" s="222">
        <f>SUMIF($BI$49:$BI$583,$BI26,AX$49:AX$583)</f>
        <v>-252279.19638045272</v>
      </c>
      <c r="AX26" s="255">
        <f t="shared" si="0"/>
        <v>0</v>
      </c>
      <c r="AY26" s="94"/>
      <c r="BI26" s="198" t="str">
        <f>AJ26 &amp; "0"</f>
        <v>Прочие0</v>
      </c>
    </row>
    <row r="27" spans="3:76" hidden="1">
      <c r="C27" s="45"/>
      <c r="D27" s="258"/>
      <c r="E27" s="259"/>
      <c r="F27" s="259"/>
      <c r="G27" s="260"/>
      <c r="H27" s="261"/>
      <c r="I27" s="261"/>
      <c r="J27" s="261"/>
      <c r="K27" s="260"/>
      <c r="L27" s="262"/>
      <c r="M27" s="261"/>
      <c r="N27" s="261"/>
      <c r="O27" s="261"/>
      <c r="P27" s="261"/>
      <c r="Q27" s="261"/>
      <c r="R27" s="259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61"/>
      <c r="AE27" s="261"/>
      <c r="AF27" s="261"/>
      <c r="AG27" s="261"/>
      <c r="AH27" s="263"/>
      <c r="AI27" s="264"/>
      <c r="AJ27" s="268" t="s">
        <v>321</v>
      </c>
      <c r="AK27" s="265"/>
      <c r="AL27" s="265"/>
      <c r="AM27" s="265"/>
      <c r="AN27" s="265"/>
      <c r="AO27" s="265"/>
      <c r="AP27" s="265"/>
      <c r="AQ27" s="265"/>
      <c r="AR27" s="265"/>
      <c r="AS27" s="265"/>
      <c r="AT27" s="265"/>
      <c r="AU27" s="265"/>
      <c r="AV27" s="265"/>
      <c r="AW27" s="263"/>
      <c r="AX27" s="266"/>
      <c r="AY27" s="134"/>
      <c r="AZ27" s="135"/>
    </row>
    <row r="28" spans="3:76" hidden="1">
      <c r="C28" s="45"/>
      <c r="D28" s="248"/>
      <c r="E28" s="100"/>
      <c r="F28" s="214"/>
      <c r="G28" s="214"/>
      <c r="H28" s="214"/>
      <c r="I28" s="214"/>
      <c r="J28" s="214"/>
      <c r="K28" s="214"/>
      <c r="L28" s="100"/>
      <c r="M28" s="100"/>
      <c r="N28" s="100"/>
      <c r="O28" s="100"/>
      <c r="P28" s="100"/>
      <c r="Q28" s="100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175"/>
      <c r="AI28" s="214"/>
      <c r="AJ28" s="175" t="s">
        <v>138</v>
      </c>
      <c r="AK28" s="214"/>
      <c r="AL28" s="214"/>
      <c r="AM28" s="214"/>
      <c r="AN28" s="214"/>
      <c r="AO28" s="214"/>
      <c r="AP28" s="214"/>
      <c r="AQ28" s="214"/>
      <c r="AR28" s="269"/>
      <c r="AS28" s="95">
        <f>AS29+AS34+AS38+AS42</f>
        <v>0</v>
      </c>
      <c r="AT28" s="95">
        <f>AT29+AT34+AT38+AT42</f>
        <v>0</v>
      </c>
      <c r="AU28" s="95">
        <f>AU29+AU34+AU38+AU42</f>
        <v>0</v>
      </c>
      <c r="AV28" s="95">
        <f>AV29+AV34+AV38+AV42</f>
        <v>0</v>
      </c>
      <c r="AW28" s="220">
        <f>AW29+AW34+AW38+AW42</f>
        <v>0</v>
      </c>
      <c r="AX28" s="95">
        <f t="shared" si="0"/>
        <v>0</v>
      </c>
      <c r="AY28" s="136"/>
      <c r="AZ28" s="137"/>
      <c r="BX28" s="198" t="str">
        <f>AJ28&amp;"да"</f>
        <v>Всегода</v>
      </c>
    </row>
    <row r="29" spans="3:76" hidden="1">
      <c r="C29" s="45"/>
      <c r="D29" s="249"/>
      <c r="E29" s="100"/>
      <c r="F29" s="214"/>
      <c r="G29" s="214"/>
      <c r="H29" s="214"/>
      <c r="I29" s="214"/>
      <c r="J29" s="214"/>
      <c r="K29" s="214"/>
      <c r="L29" s="100"/>
      <c r="M29" s="100"/>
      <c r="N29" s="100"/>
      <c r="O29" s="100"/>
      <c r="P29" s="100"/>
      <c r="Q29" s="100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175"/>
      <c r="AI29" s="250">
        <v>1</v>
      </c>
      <c r="AJ29" s="175" t="s">
        <v>195</v>
      </c>
      <c r="AK29" s="214"/>
      <c r="AL29" s="214"/>
      <c r="AM29" s="214"/>
      <c r="AN29" s="214"/>
      <c r="AO29" s="214"/>
      <c r="AP29" s="214"/>
      <c r="AQ29" s="214"/>
      <c r="AR29" s="269"/>
      <c r="AS29" s="96">
        <f>AS30+AS31+AS32+AS33</f>
        <v>0</v>
      </c>
      <c r="AT29" s="96">
        <f>AT30+AT31+AT32+AT33</f>
        <v>0</v>
      </c>
      <c r="AU29" s="96">
        <f>AU30+AU31+AU32+AU33</f>
        <v>0</v>
      </c>
      <c r="AV29" s="96">
        <f>AV30+AV31+AV32+AV33</f>
        <v>0</v>
      </c>
      <c r="AW29" s="221">
        <f>AW30+AW31+AW32+AW33</f>
        <v>0</v>
      </c>
      <c r="AX29" s="95">
        <f t="shared" si="0"/>
        <v>0</v>
      </c>
      <c r="AY29" s="94"/>
      <c r="AZ29" s="47"/>
      <c r="BX29" s="198" t="str">
        <f>AJ29&amp;"да"</f>
        <v>Собственные средствада</v>
      </c>
    </row>
    <row r="30" spans="3:76" ht="11.25" hidden="1" customHeight="1">
      <c r="C30" s="45"/>
      <c r="D30" s="251"/>
      <c r="E30" s="100"/>
      <c r="F30" s="252"/>
      <c r="G30" s="252"/>
      <c r="H30" s="252"/>
      <c r="I30" s="252"/>
      <c r="J30" s="252"/>
      <c r="K30" s="252"/>
      <c r="L30" s="100"/>
      <c r="M30" s="100"/>
      <c r="N30" s="100"/>
      <c r="O30" s="100"/>
      <c r="P30" s="100"/>
      <c r="Q30" s="100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3"/>
      <c r="AI30" s="254" t="s">
        <v>196</v>
      </c>
      <c r="AJ30" s="245" t="s">
        <v>217</v>
      </c>
      <c r="AK30" s="267"/>
      <c r="AL30" s="267"/>
      <c r="AM30" s="267"/>
      <c r="AN30" s="267"/>
      <c r="AO30" s="267"/>
      <c r="AP30" s="267"/>
      <c r="AQ30" s="267"/>
      <c r="AR30" s="270"/>
      <c r="AS30" s="98">
        <f t="shared" ref="AS30:AV33" si="5">SUMIF($BX$49:$BX$583,$BX30,AS$49:AS$583)</f>
        <v>0</v>
      </c>
      <c r="AT30" s="98">
        <f t="shared" si="5"/>
        <v>0</v>
      </c>
      <c r="AU30" s="98">
        <f t="shared" si="5"/>
        <v>0</v>
      </c>
      <c r="AV30" s="98">
        <f t="shared" si="5"/>
        <v>0</v>
      </c>
      <c r="AW30" s="222">
        <f>SUMIF($BX$49:$BX$583,$BX30,AX$49:AX$583)</f>
        <v>0</v>
      </c>
      <c r="AX30" s="255">
        <f t="shared" si="0"/>
        <v>0</v>
      </c>
      <c r="AY30" s="94"/>
      <c r="AZ30" s="47"/>
      <c r="BI30" s="198" t="str">
        <f>AJ30 &amp; "0"</f>
        <v>Прибыль направляемая на инвестиции0</v>
      </c>
      <c r="BX30" s="198" t="str">
        <f>AJ30&amp;"да"</f>
        <v>Прибыль направляемая на инвестициида</v>
      </c>
    </row>
    <row r="31" spans="3:76" hidden="1">
      <c r="C31" s="45"/>
      <c r="D31" s="251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248"/>
      <c r="AI31" s="254" t="s">
        <v>197</v>
      </c>
      <c r="AJ31" s="246" t="s">
        <v>198</v>
      </c>
      <c r="AK31" s="271"/>
      <c r="AL31" s="271"/>
      <c r="AM31" s="271"/>
      <c r="AN31" s="271"/>
      <c r="AO31" s="271"/>
      <c r="AP31" s="271"/>
      <c r="AQ31" s="271"/>
      <c r="AR31" s="272"/>
      <c r="AS31" s="98">
        <f t="shared" si="5"/>
        <v>0</v>
      </c>
      <c r="AT31" s="98">
        <f t="shared" si="5"/>
        <v>0</v>
      </c>
      <c r="AU31" s="98">
        <f t="shared" si="5"/>
        <v>0</v>
      </c>
      <c r="AV31" s="98">
        <f t="shared" si="5"/>
        <v>0</v>
      </c>
      <c r="AW31" s="222">
        <f>SUMIF($BX$49:$BX$583,$BX31,AX$49:AX$583)</f>
        <v>0</v>
      </c>
      <c r="AX31" s="255">
        <f t="shared" si="0"/>
        <v>0</v>
      </c>
      <c r="AY31" s="94"/>
      <c r="AZ31" s="47"/>
      <c r="BI31" s="198" t="str">
        <f>AJ31 &amp; "0"</f>
        <v>Амортизационные отчисления0</v>
      </c>
      <c r="BX31" s="198" t="str">
        <f t="shared" ref="BX31:BX44" si="6">AJ31&amp;"да"</f>
        <v>Амортизационные отчисленияда</v>
      </c>
    </row>
    <row r="32" spans="3:76" hidden="1">
      <c r="C32" s="45"/>
      <c r="D32" s="251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248"/>
      <c r="AI32" s="254" t="s">
        <v>199</v>
      </c>
      <c r="AJ32" s="246" t="s">
        <v>200</v>
      </c>
      <c r="AK32" s="271"/>
      <c r="AL32" s="271"/>
      <c r="AM32" s="271"/>
      <c r="AN32" s="271"/>
      <c r="AO32" s="271"/>
      <c r="AP32" s="271"/>
      <c r="AQ32" s="271"/>
      <c r="AR32" s="272"/>
      <c r="AS32" s="98">
        <f t="shared" si="5"/>
        <v>0</v>
      </c>
      <c r="AT32" s="98">
        <f t="shared" si="5"/>
        <v>0</v>
      </c>
      <c r="AU32" s="98">
        <f t="shared" si="5"/>
        <v>0</v>
      </c>
      <c r="AV32" s="98">
        <f t="shared" si="5"/>
        <v>0</v>
      </c>
      <c r="AW32" s="222">
        <f>SUMIF($BX$49:$BX$583,$BX32,AX$49:AX$583)</f>
        <v>0</v>
      </c>
      <c r="AX32" s="255">
        <f t="shared" si="0"/>
        <v>0</v>
      </c>
      <c r="AY32" s="94"/>
      <c r="AZ32" s="47"/>
      <c r="BI32" s="198" t="str">
        <f>AJ32 &amp; "0"</f>
        <v>Прочие собственные средства0</v>
      </c>
      <c r="BX32" s="198" t="str">
        <f t="shared" si="6"/>
        <v>Прочие собственные средствада</v>
      </c>
    </row>
    <row r="33" spans="3:76" ht="11.25" hidden="1" customHeight="1">
      <c r="C33" s="45"/>
      <c r="D33" s="251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248"/>
      <c r="AI33" s="254" t="s">
        <v>268</v>
      </c>
      <c r="AJ33" s="245" t="s">
        <v>273</v>
      </c>
      <c r="AK33" s="267"/>
      <c r="AL33" s="267"/>
      <c r="AM33" s="267"/>
      <c r="AN33" s="267"/>
      <c r="AO33" s="267"/>
      <c r="AP33" s="267"/>
      <c r="AQ33" s="267"/>
      <c r="AR33" s="270"/>
      <c r="AS33" s="98">
        <f t="shared" si="5"/>
        <v>0</v>
      </c>
      <c r="AT33" s="98">
        <f t="shared" si="5"/>
        <v>0</v>
      </c>
      <c r="AU33" s="98">
        <f t="shared" si="5"/>
        <v>0</v>
      </c>
      <c r="AV33" s="98">
        <f t="shared" si="5"/>
        <v>0</v>
      </c>
      <c r="AW33" s="222">
        <f>SUMIF($BX$49:$BX$583,$BX33,AX$49:AX$583)</f>
        <v>0</v>
      </c>
      <c r="AX33" s="255">
        <f t="shared" si="0"/>
        <v>0</v>
      </c>
      <c r="AY33" s="94"/>
      <c r="AZ33" s="47"/>
      <c r="BI33" s="198" t="str">
        <f>AJ33 &amp; "0"</f>
        <v>За счет платы за технологическое присоединение0</v>
      </c>
      <c r="BX33" s="198" t="str">
        <f t="shared" si="6"/>
        <v>За счет платы за технологическое присоединениеда</v>
      </c>
    </row>
    <row r="34" spans="3:76" hidden="1">
      <c r="C34" s="45"/>
      <c r="D34" s="249"/>
      <c r="E34" s="100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175"/>
      <c r="AI34" s="250" t="s">
        <v>115</v>
      </c>
      <c r="AJ34" s="175" t="s">
        <v>201</v>
      </c>
      <c r="AK34" s="214"/>
      <c r="AL34" s="214"/>
      <c r="AM34" s="214"/>
      <c r="AN34" s="214"/>
      <c r="AO34" s="214"/>
      <c r="AP34" s="214"/>
      <c r="AQ34" s="214"/>
      <c r="AR34" s="269"/>
      <c r="AS34" s="96">
        <f>SUM(AS35:AS37)</f>
        <v>0</v>
      </c>
      <c r="AT34" s="96">
        <f>SUM(AT35:AT37)</f>
        <v>0</v>
      </c>
      <c r="AU34" s="96">
        <f>SUM(AU35:AU37)</f>
        <v>0</v>
      </c>
      <c r="AV34" s="96">
        <f>SUM(AV35:AV37)</f>
        <v>0</v>
      </c>
      <c r="AW34" s="221">
        <f>SUM(AW35:AW37)</f>
        <v>0</v>
      </c>
      <c r="AX34" s="95">
        <f t="shared" si="0"/>
        <v>0</v>
      </c>
      <c r="AY34" s="94"/>
      <c r="AZ34" s="47"/>
      <c r="BI34" s="199"/>
      <c r="BX34" s="198" t="str">
        <f t="shared" si="6"/>
        <v>Привлеченные средствада</v>
      </c>
    </row>
    <row r="35" spans="3:76" hidden="1">
      <c r="C35" s="45"/>
      <c r="D35" s="251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248"/>
      <c r="AI35" s="254" t="s">
        <v>202</v>
      </c>
      <c r="AJ35" s="246" t="s">
        <v>203</v>
      </c>
      <c r="AK35" s="271"/>
      <c r="AL35" s="271"/>
      <c r="AM35" s="271"/>
      <c r="AN35" s="271"/>
      <c r="AO35" s="271"/>
      <c r="AP35" s="271"/>
      <c r="AQ35" s="271"/>
      <c r="AR35" s="272"/>
      <c r="AS35" s="98">
        <f t="shared" ref="AS35:AV37" si="7">SUMIF($BX$49:$BX$583,$BX35,AS$49:AS$583)</f>
        <v>0</v>
      </c>
      <c r="AT35" s="98">
        <f t="shared" si="7"/>
        <v>0</v>
      </c>
      <c r="AU35" s="98">
        <f t="shared" si="7"/>
        <v>0</v>
      </c>
      <c r="AV35" s="98">
        <f t="shared" si="7"/>
        <v>0</v>
      </c>
      <c r="AW35" s="222">
        <f>SUMIF($BX$49:$BX$583,$BX35,AX$49:AX$583)</f>
        <v>0</v>
      </c>
      <c r="AX35" s="255">
        <f t="shared" si="0"/>
        <v>0</v>
      </c>
      <c r="AY35" s="94"/>
      <c r="AZ35" s="47"/>
      <c r="BI35" s="198" t="str">
        <f>AJ35 &amp; "0"</f>
        <v>Кредиты0</v>
      </c>
      <c r="BX35" s="198" t="str">
        <f t="shared" si="6"/>
        <v>Кредитыда</v>
      </c>
    </row>
    <row r="36" spans="3:76" hidden="1">
      <c r="C36" s="45"/>
      <c r="D36" s="251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248"/>
      <c r="AI36" s="254" t="s">
        <v>204</v>
      </c>
      <c r="AJ36" s="246" t="s">
        <v>205</v>
      </c>
      <c r="AK36" s="271"/>
      <c r="AL36" s="271"/>
      <c r="AM36" s="271"/>
      <c r="AN36" s="271"/>
      <c r="AO36" s="271"/>
      <c r="AP36" s="271"/>
      <c r="AQ36" s="271"/>
      <c r="AR36" s="272"/>
      <c r="AS36" s="98">
        <f t="shared" si="7"/>
        <v>0</v>
      </c>
      <c r="AT36" s="98">
        <f t="shared" si="7"/>
        <v>0</v>
      </c>
      <c r="AU36" s="98">
        <f t="shared" si="7"/>
        <v>0</v>
      </c>
      <c r="AV36" s="98">
        <f t="shared" si="7"/>
        <v>0</v>
      </c>
      <c r="AW36" s="222">
        <f>SUMIF($BX$49:$BX$583,$BX36,AX$49:AX$583)</f>
        <v>0</v>
      </c>
      <c r="AX36" s="255">
        <f t="shared" si="0"/>
        <v>0</v>
      </c>
      <c r="AY36" s="94"/>
      <c r="AZ36" s="47"/>
      <c r="BI36" s="198" t="str">
        <f>AJ36 &amp; "0"</f>
        <v>Займы0</v>
      </c>
      <c r="BX36" s="198" t="str">
        <f t="shared" si="6"/>
        <v>Займыда</v>
      </c>
    </row>
    <row r="37" spans="3:76" ht="11.25" hidden="1" customHeight="1">
      <c r="C37" s="45"/>
      <c r="D37" s="251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248"/>
      <c r="AI37" s="254" t="s">
        <v>206</v>
      </c>
      <c r="AJ37" s="246" t="s">
        <v>207</v>
      </c>
      <c r="AK37" s="271"/>
      <c r="AL37" s="271"/>
      <c r="AM37" s="271"/>
      <c r="AN37" s="271"/>
      <c r="AO37" s="271"/>
      <c r="AP37" s="271"/>
      <c r="AQ37" s="271"/>
      <c r="AR37" s="272"/>
      <c r="AS37" s="98">
        <f t="shared" si="7"/>
        <v>0</v>
      </c>
      <c r="AT37" s="98">
        <f t="shared" si="7"/>
        <v>0</v>
      </c>
      <c r="AU37" s="98">
        <f t="shared" si="7"/>
        <v>0</v>
      </c>
      <c r="AV37" s="98">
        <f t="shared" si="7"/>
        <v>0</v>
      </c>
      <c r="AW37" s="222">
        <f>SUMIF($BX$49:$BX$583,$BX37,AX$49:AX$583)</f>
        <v>0</v>
      </c>
      <c r="AX37" s="255">
        <f t="shared" si="0"/>
        <v>0</v>
      </c>
      <c r="AY37" s="94"/>
      <c r="BI37" s="198" t="str">
        <f>AJ37 &amp; "0"</f>
        <v>Прочие привлеченные средства0</v>
      </c>
      <c r="BX37" s="198" t="str">
        <f t="shared" si="6"/>
        <v>Прочие привлеченные средствада</v>
      </c>
    </row>
    <row r="38" spans="3:76" hidden="1">
      <c r="C38" s="45"/>
      <c r="D38" s="249"/>
      <c r="E38" s="100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175"/>
      <c r="AI38" s="250" t="s">
        <v>116</v>
      </c>
      <c r="AJ38" s="175" t="s">
        <v>208</v>
      </c>
      <c r="AK38" s="214"/>
      <c r="AL38" s="214"/>
      <c r="AM38" s="214"/>
      <c r="AN38" s="214"/>
      <c r="AO38" s="214"/>
      <c r="AP38" s="214"/>
      <c r="AQ38" s="214"/>
      <c r="AR38" s="269"/>
      <c r="AS38" s="96">
        <f>SUM(AS39:AS41)</f>
        <v>0</v>
      </c>
      <c r="AT38" s="96">
        <f>SUM(AT39:AT41)</f>
        <v>0</v>
      </c>
      <c r="AU38" s="96">
        <f>SUM(AU39:AU41)</f>
        <v>0</v>
      </c>
      <c r="AV38" s="96">
        <f>SUM(AV39:AV41)</f>
        <v>0</v>
      </c>
      <c r="AW38" s="221">
        <f>SUM(AW39:AW41)</f>
        <v>0</v>
      </c>
      <c r="AX38" s="95">
        <f t="shared" si="0"/>
        <v>0</v>
      </c>
      <c r="AY38" s="94"/>
      <c r="BI38" s="199"/>
      <c r="BX38" s="198" t="str">
        <f t="shared" si="6"/>
        <v>Бюджетное финансированиеда</v>
      </c>
    </row>
    <row r="39" spans="3:76" hidden="1">
      <c r="C39" s="45"/>
      <c r="D39" s="251"/>
      <c r="E39" s="100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3"/>
      <c r="AI39" s="254" t="s">
        <v>149</v>
      </c>
      <c r="AJ39" s="245" t="s">
        <v>209</v>
      </c>
      <c r="AK39" s="267"/>
      <c r="AL39" s="267"/>
      <c r="AM39" s="267"/>
      <c r="AN39" s="267"/>
      <c r="AO39" s="267"/>
      <c r="AP39" s="267"/>
      <c r="AQ39" s="267"/>
      <c r="AR39" s="270"/>
      <c r="AS39" s="98">
        <f t="shared" ref="AS39:AV41" si="8">SUMIF($BX$49:$BX$583,$BX39,AS$49:AS$583)</f>
        <v>0</v>
      </c>
      <c r="AT39" s="98">
        <f t="shared" si="8"/>
        <v>0</v>
      </c>
      <c r="AU39" s="98">
        <f t="shared" si="8"/>
        <v>0</v>
      </c>
      <c r="AV39" s="98">
        <f t="shared" si="8"/>
        <v>0</v>
      </c>
      <c r="AW39" s="222">
        <f>SUMIF($BX$49:$BX$583,$BX39,AX$49:AX$583)</f>
        <v>0</v>
      </c>
      <c r="AX39" s="255">
        <f t="shared" si="0"/>
        <v>0</v>
      </c>
      <c r="AY39" s="94"/>
      <c r="BI39" s="198" t="str">
        <f>AJ39 &amp; "0"</f>
        <v>Федеральный бюджет0</v>
      </c>
      <c r="BX39" s="198" t="str">
        <f t="shared" si="6"/>
        <v>Федеральный бюджетда</v>
      </c>
    </row>
    <row r="40" spans="3:76" hidden="1">
      <c r="C40" s="45"/>
      <c r="D40" s="251"/>
      <c r="E40" s="100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  <c r="AC40" s="252"/>
      <c r="AD40" s="252"/>
      <c r="AE40" s="252"/>
      <c r="AF40" s="252"/>
      <c r="AG40" s="252"/>
      <c r="AH40" s="253"/>
      <c r="AI40" s="254" t="s">
        <v>150</v>
      </c>
      <c r="AJ40" s="245" t="s">
        <v>210</v>
      </c>
      <c r="AK40" s="267"/>
      <c r="AL40" s="267"/>
      <c r="AM40" s="267"/>
      <c r="AN40" s="267"/>
      <c r="AO40" s="267"/>
      <c r="AP40" s="267"/>
      <c r="AQ40" s="267"/>
      <c r="AR40" s="270"/>
      <c r="AS40" s="98">
        <f t="shared" si="8"/>
        <v>0</v>
      </c>
      <c r="AT40" s="98">
        <f t="shared" si="8"/>
        <v>0</v>
      </c>
      <c r="AU40" s="98">
        <f t="shared" si="8"/>
        <v>0</v>
      </c>
      <c r="AV40" s="98">
        <f t="shared" si="8"/>
        <v>0</v>
      </c>
      <c r="AW40" s="222">
        <f>SUMIF($BX$49:$BX$583,$BX40,AX$49:AX$583)</f>
        <v>0</v>
      </c>
      <c r="AX40" s="255">
        <f t="shared" si="0"/>
        <v>0</v>
      </c>
      <c r="AY40" s="94"/>
      <c r="BI40" s="198" t="str">
        <f>AJ40 &amp; "0"</f>
        <v>Бюджет субъекта РФ0</v>
      </c>
      <c r="BX40" s="198" t="str">
        <f t="shared" si="6"/>
        <v>Бюджет субъекта РФда</v>
      </c>
    </row>
    <row r="41" spans="3:76" ht="11.25" hidden="1" customHeight="1">
      <c r="C41" s="45"/>
      <c r="D41" s="251"/>
      <c r="E41" s="100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3"/>
      <c r="AI41" s="254" t="s">
        <v>23</v>
      </c>
      <c r="AJ41" s="245" t="s">
        <v>211</v>
      </c>
      <c r="AK41" s="267"/>
      <c r="AL41" s="267"/>
      <c r="AM41" s="267"/>
      <c r="AN41" s="267"/>
      <c r="AO41" s="267"/>
      <c r="AP41" s="267"/>
      <c r="AQ41" s="267"/>
      <c r="AR41" s="270"/>
      <c r="AS41" s="98">
        <f t="shared" si="8"/>
        <v>0</v>
      </c>
      <c r="AT41" s="98">
        <f t="shared" si="8"/>
        <v>0</v>
      </c>
      <c r="AU41" s="98">
        <f t="shared" si="8"/>
        <v>0</v>
      </c>
      <c r="AV41" s="98">
        <f t="shared" si="8"/>
        <v>0</v>
      </c>
      <c r="AW41" s="222">
        <f>SUMIF($BX$49:$BX$583,$BX41,AX$49:AX$583)</f>
        <v>0</v>
      </c>
      <c r="AX41" s="255">
        <f t="shared" si="0"/>
        <v>0</v>
      </c>
      <c r="AY41" s="94"/>
      <c r="BI41" s="198" t="str">
        <f>AJ41 &amp; "0"</f>
        <v>Бюджет муниципального образования0</v>
      </c>
      <c r="BX41" s="198" t="str">
        <f t="shared" si="6"/>
        <v>Бюджет муниципального образованияда</v>
      </c>
    </row>
    <row r="42" spans="3:76" ht="11.25" hidden="1" customHeight="1">
      <c r="C42" s="45"/>
      <c r="D42" s="249"/>
      <c r="E42" s="100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175"/>
      <c r="AI42" s="250" t="s">
        <v>117</v>
      </c>
      <c r="AJ42" s="175" t="s">
        <v>212</v>
      </c>
      <c r="AK42" s="214"/>
      <c r="AL42" s="214"/>
      <c r="AM42" s="214"/>
      <c r="AN42" s="214"/>
      <c r="AO42" s="214"/>
      <c r="AP42" s="214"/>
      <c r="AQ42" s="214"/>
      <c r="AR42" s="269"/>
      <c r="AS42" s="96">
        <f>SUM(AS43:AS44)</f>
        <v>0</v>
      </c>
      <c r="AT42" s="96">
        <f>SUM(AT43:AT44)</f>
        <v>0</v>
      </c>
      <c r="AU42" s="96">
        <f>SUM(AU43:AU44)</f>
        <v>0</v>
      </c>
      <c r="AV42" s="96">
        <f>SUM(AV43:AV44)</f>
        <v>0</v>
      </c>
      <c r="AW42" s="221">
        <f>SUM(AW43:AW44)</f>
        <v>0</v>
      </c>
      <c r="AX42" s="95">
        <f t="shared" si="0"/>
        <v>0</v>
      </c>
      <c r="AY42" s="94"/>
      <c r="BI42" s="199"/>
      <c r="BX42" s="198" t="str">
        <f t="shared" si="6"/>
        <v>Прочие источники финансированияда</v>
      </c>
    </row>
    <row r="43" spans="3:76" hidden="1">
      <c r="C43" s="45"/>
      <c r="D43" s="251"/>
      <c r="E43" s="100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3"/>
      <c r="AI43" s="254" t="s">
        <v>213</v>
      </c>
      <c r="AJ43" s="245" t="s">
        <v>214</v>
      </c>
      <c r="AK43" s="267"/>
      <c r="AL43" s="267"/>
      <c r="AM43" s="267"/>
      <c r="AN43" s="267"/>
      <c r="AO43" s="267"/>
      <c r="AP43" s="267"/>
      <c r="AQ43" s="267"/>
      <c r="AR43" s="270"/>
      <c r="AS43" s="98">
        <f t="shared" ref="AS43:AV44" si="9">SUMIF($BX$49:$BX$583,$BX43,AS$49:AS$583)</f>
        <v>0</v>
      </c>
      <c r="AT43" s="98">
        <f t="shared" si="9"/>
        <v>0</v>
      </c>
      <c r="AU43" s="98">
        <f t="shared" si="9"/>
        <v>0</v>
      </c>
      <c r="AV43" s="98">
        <f t="shared" si="9"/>
        <v>0</v>
      </c>
      <c r="AW43" s="222">
        <f>SUMIF($BX$49:$BX$583,$BX43,AX$49:AX$583)</f>
        <v>0</v>
      </c>
      <c r="AX43" s="255">
        <f t="shared" si="0"/>
        <v>0</v>
      </c>
      <c r="AY43" s="94"/>
      <c r="BI43" s="198" t="str">
        <f>AJ43 &amp; "0"</f>
        <v>Лизинг0</v>
      </c>
      <c r="BX43" s="198" t="str">
        <f t="shared" si="6"/>
        <v>Лизингда</v>
      </c>
    </row>
    <row r="44" spans="3:76" hidden="1">
      <c r="C44" s="45"/>
      <c r="D44" s="251"/>
      <c r="E44" s="100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3"/>
      <c r="AI44" s="254" t="s">
        <v>215</v>
      </c>
      <c r="AJ44" s="191" t="s">
        <v>216</v>
      </c>
      <c r="AK44" s="273"/>
      <c r="AL44" s="273"/>
      <c r="AM44" s="273"/>
      <c r="AN44" s="273"/>
      <c r="AO44" s="273"/>
      <c r="AP44" s="273"/>
      <c r="AQ44" s="273"/>
      <c r="AR44" s="274"/>
      <c r="AS44" s="98">
        <f t="shared" si="9"/>
        <v>0</v>
      </c>
      <c r="AT44" s="98">
        <f t="shared" si="9"/>
        <v>0</v>
      </c>
      <c r="AU44" s="98">
        <f t="shared" si="9"/>
        <v>0</v>
      </c>
      <c r="AV44" s="98">
        <f t="shared" si="9"/>
        <v>0</v>
      </c>
      <c r="AW44" s="222">
        <f>SUMIF($BX$49:$BX$583,$BX44,AX$49:AX$583)</f>
        <v>0</v>
      </c>
      <c r="AX44" s="255">
        <f t="shared" si="0"/>
        <v>0</v>
      </c>
      <c r="AY44" s="94"/>
      <c r="BI44" s="198" t="str">
        <f>AJ44 &amp; "0"</f>
        <v>Прочие0</v>
      </c>
      <c r="BX44" s="198" t="str">
        <f t="shared" si="6"/>
        <v>Прочиеда</v>
      </c>
    </row>
    <row r="45" spans="3:76" ht="15" customHeight="1">
      <c r="C45" s="45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9"/>
      <c r="AT45" s="99"/>
      <c r="AU45" s="99"/>
      <c r="AV45" s="99"/>
      <c r="AW45" s="99"/>
      <c r="AX45" s="99"/>
      <c r="AY45" s="47"/>
      <c r="AZ45" s="47"/>
      <c r="BA45" s="47"/>
      <c r="BB45" s="47"/>
      <c r="BC45" s="47"/>
      <c r="BD45" s="47"/>
    </row>
    <row r="46" spans="3:76" ht="15" customHeight="1">
      <c r="C46" s="45"/>
      <c r="D46" s="51" t="s">
        <v>159</v>
      </c>
      <c r="E46" s="92"/>
      <c r="F46" s="9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94"/>
    </row>
    <row r="47" spans="3:76" ht="24" customHeight="1">
      <c r="C47" s="45"/>
      <c r="D47" s="354" t="s">
        <v>33</v>
      </c>
      <c r="E47" s="354" t="s">
        <v>191</v>
      </c>
      <c r="F47" s="354" t="s">
        <v>192</v>
      </c>
      <c r="G47" s="349" t="s">
        <v>160</v>
      </c>
      <c r="H47" s="347" t="s">
        <v>265</v>
      </c>
      <c r="I47" s="353"/>
      <c r="J47" s="353"/>
      <c r="K47" s="349" t="s">
        <v>230</v>
      </c>
      <c r="L47" s="347" t="s">
        <v>239</v>
      </c>
      <c r="M47" s="347" t="s">
        <v>282</v>
      </c>
      <c r="N47" s="353"/>
      <c r="O47" s="349" t="s">
        <v>240</v>
      </c>
      <c r="P47" s="358"/>
      <c r="Q47" s="186"/>
      <c r="R47" s="351" t="s">
        <v>266</v>
      </c>
      <c r="S47" s="347" t="s">
        <v>250</v>
      </c>
      <c r="T47" s="347" t="s">
        <v>259</v>
      </c>
      <c r="U47" s="347" t="s">
        <v>260</v>
      </c>
      <c r="V47" s="347" t="s">
        <v>261</v>
      </c>
      <c r="W47" s="353"/>
      <c r="X47" s="353"/>
      <c r="Y47" s="353"/>
      <c r="Z47" s="353"/>
      <c r="AA47" s="353"/>
      <c r="AB47" s="353"/>
      <c r="AC47" s="347" t="s">
        <v>265</v>
      </c>
      <c r="AD47" s="353"/>
      <c r="AE47" s="353"/>
      <c r="AF47" s="353"/>
      <c r="AG47" s="353"/>
      <c r="AH47" s="186"/>
      <c r="AI47" s="351" t="s">
        <v>267</v>
      </c>
      <c r="AJ47" s="349" t="s">
        <v>158</v>
      </c>
      <c r="AK47" s="347" t="s">
        <v>312</v>
      </c>
      <c r="AL47" s="347" t="s">
        <v>313</v>
      </c>
      <c r="AM47" s="347" t="s">
        <v>314</v>
      </c>
      <c r="AN47" s="347" t="s">
        <v>315</v>
      </c>
      <c r="AO47" s="347" t="s">
        <v>316</v>
      </c>
      <c r="AP47" s="347" t="s">
        <v>317</v>
      </c>
      <c r="AQ47" s="347" t="s">
        <v>318</v>
      </c>
      <c r="AR47" s="347" t="s">
        <v>319</v>
      </c>
      <c r="AS47" s="347" t="s">
        <v>279</v>
      </c>
      <c r="AT47" s="347" t="s">
        <v>344</v>
      </c>
      <c r="AU47" s="347" t="s">
        <v>345</v>
      </c>
      <c r="AV47" s="347" t="s">
        <v>346</v>
      </c>
      <c r="AW47" s="347" t="s">
        <v>290</v>
      </c>
      <c r="AX47" s="359" t="s">
        <v>291</v>
      </c>
      <c r="AY47" s="361" t="s">
        <v>296</v>
      </c>
      <c r="AZ47" s="362"/>
      <c r="BA47" s="362"/>
      <c r="BB47" s="362"/>
      <c r="BC47" s="363" t="s">
        <v>299</v>
      </c>
      <c r="BD47" s="364"/>
      <c r="BE47" s="94"/>
    </row>
    <row r="48" spans="3:76" ht="45">
      <c r="C48" s="45"/>
      <c r="D48" s="355"/>
      <c r="E48" s="355"/>
      <c r="F48" s="355"/>
      <c r="G48" s="350"/>
      <c r="H48" s="240" t="s">
        <v>154</v>
      </c>
      <c r="I48" s="240" t="s">
        <v>155</v>
      </c>
      <c r="J48" s="240" t="s">
        <v>156</v>
      </c>
      <c r="K48" s="350"/>
      <c r="L48" s="348"/>
      <c r="M48" s="240" t="s">
        <v>283</v>
      </c>
      <c r="N48" s="240" t="s">
        <v>284</v>
      </c>
      <c r="O48" s="240" t="s">
        <v>257</v>
      </c>
      <c r="P48" s="240" t="s">
        <v>285</v>
      </c>
      <c r="Q48" s="241"/>
      <c r="R48" s="352"/>
      <c r="S48" s="348"/>
      <c r="T48" s="348"/>
      <c r="U48" s="348"/>
      <c r="V48" s="240" t="s">
        <v>154</v>
      </c>
      <c r="W48" s="240" t="s">
        <v>155</v>
      </c>
      <c r="X48" s="240" t="s">
        <v>156</v>
      </c>
      <c r="Y48" s="240" t="s">
        <v>262</v>
      </c>
      <c r="Z48" s="240" t="s">
        <v>156</v>
      </c>
      <c r="AA48" s="240" t="s">
        <v>263</v>
      </c>
      <c r="AB48" s="240" t="s">
        <v>264</v>
      </c>
      <c r="AC48" s="240" t="s">
        <v>154</v>
      </c>
      <c r="AD48" s="240" t="s">
        <v>155</v>
      </c>
      <c r="AE48" s="240" t="s">
        <v>156</v>
      </c>
      <c r="AF48" s="240" t="s">
        <v>262</v>
      </c>
      <c r="AG48" s="240" t="s">
        <v>156</v>
      </c>
      <c r="AH48" s="241"/>
      <c r="AI48" s="352"/>
      <c r="AJ48" s="350"/>
      <c r="AK48" s="348"/>
      <c r="AL48" s="348"/>
      <c r="AM48" s="348"/>
      <c r="AN48" s="348"/>
      <c r="AO48" s="348"/>
      <c r="AP48" s="348"/>
      <c r="AQ48" s="348"/>
      <c r="AR48" s="348"/>
      <c r="AS48" s="348"/>
      <c r="AT48" s="348"/>
      <c r="AU48" s="348"/>
      <c r="AV48" s="348"/>
      <c r="AW48" s="348"/>
      <c r="AX48" s="360"/>
      <c r="AY48" s="256" t="s">
        <v>294</v>
      </c>
      <c r="AZ48" s="256" t="s">
        <v>295</v>
      </c>
      <c r="BA48" s="240" t="s">
        <v>297</v>
      </c>
      <c r="BB48" s="240" t="s">
        <v>298</v>
      </c>
      <c r="BC48" s="244" t="s">
        <v>299</v>
      </c>
      <c r="BD48" s="244" t="s">
        <v>300</v>
      </c>
      <c r="BE48" s="94"/>
    </row>
    <row r="49" spans="3:76" ht="12.75" customHeight="1" thickBot="1">
      <c r="C49" s="45"/>
      <c r="D49" s="101"/>
      <c r="E49" s="101"/>
      <c r="F49" s="101"/>
      <c r="G49" s="175" t="s">
        <v>138</v>
      </c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47" t="s">
        <v>138</v>
      </c>
      <c r="AK49" s="247"/>
      <c r="AL49" s="247"/>
      <c r="AM49" s="247"/>
      <c r="AN49" s="247"/>
      <c r="AO49" s="247"/>
      <c r="AP49" s="247"/>
      <c r="AQ49" s="247"/>
      <c r="AR49" s="247"/>
      <c r="AS49" s="95">
        <f>SUMIF($BE50:$BE121,"&lt;&gt;1",AS50:AS121)</f>
        <v>689518.41016201535</v>
      </c>
      <c r="AT49" s="95">
        <f>SUMIF($BE50:$BE121,"&lt;&gt;1",AT50:AT121)</f>
        <v>53104.1388440589</v>
      </c>
      <c r="AU49" s="95">
        <f>SUMIF($BE50:$BE121,"&lt;&gt;1",AU50:AU121)</f>
        <v>543.9</v>
      </c>
      <c r="AV49" s="95">
        <f>SUMIF($BE50:$BE121,"&lt;&gt;1",AV50:AV121)</f>
        <v>38552.331999999995</v>
      </c>
      <c r="AW49" s="95">
        <f>SUMIF($BE50:$BE121,"&lt;&gt;1",AW50:AW121)</f>
        <v>14551.806844058903</v>
      </c>
      <c r="AX49" s="257"/>
      <c r="AY49" s="219"/>
      <c r="AZ49" s="219"/>
      <c r="BA49" s="219"/>
      <c r="BB49" s="219"/>
      <c r="BC49" s="219"/>
      <c r="BD49" s="219"/>
      <c r="BE49" s="94"/>
    </row>
    <row r="50" spans="3:76" ht="12" hidden="1" customHeight="1" thickBot="1">
      <c r="C50" s="45"/>
      <c r="D50" s="93">
        <v>0</v>
      </c>
      <c r="E50" s="93"/>
      <c r="F50" s="93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0"/>
      <c r="BC50" s="100"/>
      <c r="BD50" s="100"/>
      <c r="BE50" s="94"/>
    </row>
    <row r="51" spans="3:76" ht="11.25" customHeight="1">
      <c r="C51" s="281"/>
      <c r="D51" s="329">
        <v>1</v>
      </c>
      <c r="E51" s="331" t="s">
        <v>560</v>
      </c>
      <c r="F51" s="331" t="s">
        <v>561</v>
      </c>
      <c r="G51" s="331" t="s">
        <v>562</v>
      </c>
      <c r="H51" s="331" t="s">
        <v>563</v>
      </c>
      <c r="I51" s="331" t="s">
        <v>563</v>
      </c>
      <c r="J51" s="331" t="s">
        <v>564</v>
      </c>
      <c r="K51" s="333">
        <v>2</v>
      </c>
      <c r="L51" s="333">
        <v>2022</v>
      </c>
      <c r="M51" s="335" t="s">
        <v>190</v>
      </c>
      <c r="N51" s="335">
        <v>2022</v>
      </c>
      <c r="O51" s="337">
        <v>0</v>
      </c>
      <c r="P51" s="339">
        <v>0</v>
      </c>
      <c r="Q51" s="147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200"/>
      <c r="BF51" s="199"/>
      <c r="BG51" s="199"/>
      <c r="BH51" s="199"/>
      <c r="BI51" s="199"/>
      <c r="BJ51" s="199"/>
      <c r="BK51" s="199"/>
    </row>
    <row r="52" spans="3:76" ht="11.25" customHeight="1">
      <c r="C52" s="281"/>
      <c r="D52" s="330"/>
      <c r="E52" s="332"/>
      <c r="F52" s="332"/>
      <c r="G52" s="332"/>
      <c r="H52" s="332"/>
      <c r="I52" s="332"/>
      <c r="J52" s="332"/>
      <c r="K52" s="334"/>
      <c r="L52" s="334"/>
      <c r="M52" s="336"/>
      <c r="N52" s="336"/>
      <c r="O52" s="338"/>
      <c r="P52" s="340"/>
      <c r="Q52" s="341"/>
      <c r="R52" s="343">
        <v>1</v>
      </c>
      <c r="S52" s="327" t="s">
        <v>17</v>
      </c>
      <c r="T52" s="327" t="s">
        <v>580</v>
      </c>
      <c r="U52" s="327" t="s">
        <v>581</v>
      </c>
      <c r="V52" s="327" t="s">
        <v>563</v>
      </c>
      <c r="W52" s="327" t="s">
        <v>563</v>
      </c>
      <c r="X52" s="327" t="s">
        <v>564</v>
      </c>
      <c r="Y52" s="327" t="s">
        <v>582</v>
      </c>
      <c r="Z52" s="327" t="s">
        <v>583</v>
      </c>
      <c r="AA52" s="327" t="s">
        <v>584</v>
      </c>
      <c r="AB52" s="327" t="s">
        <v>241</v>
      </c>
      <c r="AC52" s="327" t="s">
        <v>563</v>
      </c>
      <c r="AD52" s="327" t="s">
        <v>563</v>
      </c>
      <c r="AE52" s="327" t="s">
        <v>564</v>
      </c>
      <c r="AF52" s="327" t="s">
        <v>582</v>
      </c>
      <c r="AG52" s="327" t="s">
        <v>583</v>
      </c>
      <c r="AH52" s="183"/>
      <c r="AI52" s="190"/>
      <c r="AJ52" s="189"/>
      <c r="AK52" s="189"/>
      <c r="AL52" s="189"/>
      <c r="AM52" s="189"/>
      <c r="AN52" s="189"/>
      <c r="AO52" s="189"/>
      <c r="AP52" s="189"/>
      <c r="AQ52" s="189"/>
      <c r="AR52" s="189"/>
      <c r="AS52" s="148"/>
      <c r="AT52" s="148"/>
      <c r="AU52" s="148"/>
      <c r="AV52" s="148"/>
      <c r="AW52" s="148"/>
      <c r="AX52" s="148"/>
      <c r="AY52" s="100"/>
      <c r="AZ52" s="100"/>
      <c r="BA52" s="100"/>
      <c r="BB52" s="100"/>
      <c r="BC52" s="100"/>
      <c r="BD52" s="100"/>
      <c r="BE52" s="200"/>
      <c r="BF52" s="215"/>
      <c r="BG52" s="215"/>
      <c r="BH52" s="215"/>
      <c r="BI52" s="199"/>
      <c r="BJ52" s="215"/>
      <c r="BK52" s="215"/>
      <c r="BL52" s="215"/>
      <c r="BM52" s="215"/>
      <c r="BN52" s="215"/>
    </row>
    <row r="53" spans="3:76" ht="15" customHeight="1">
      <c r="C53" s="281"/>
      <c r="D53" s="330"/>
      <c r="E53" s="332"/>
      <c r="F53" s="332"/>
      <c r="G53" s="332"/>
      <c r="H53" s="332"/>
      <c r="I53" s="332"/>
      <c r="J53" s="332"/>
      <c r="K53" s="334"/>
      <c r="L53" s="334"/>
      <c r="M53" s="336"/>
      <c r="N53" s="336"/>
      <c r="O53" s="338"/>
      <c r="P53" s="340"/>
      <c r="Q53" s="342"/>
      <c r="R53" s="344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171"/>
      <c r="AI53" s="188" t="s">
        <v>241</v>
      </c>
      <c r="AJ53" s="238" t="s">
        <v>198</v>
      </c>
      <c r="AK53" s="275" t="s">
        <v>18</v>
      </c>
      <c r="AL53" s="275"/>
      <c r="AM53" s="275"/>
      <c r="AN53" s="275"/>
      <c r="AO53" s="275"/>
      <c r="AP53" s="275"/>
      <c r="AQ53" s="275"/>
      <c r="AR53" s="275"/>
      <c r="AS53" s="172">
        <v>2180.3015149570001</v>
      </c>
      <c r="AT53" s="172">
        <v>0</v>
      </c>
      <c r="AU53" s="172">
        <v>0</v>
      </c>
      <c r="AV53" s="173">
        <v>0</v>
      </c>
      <c r="AW53" s="172">
        <f>AT53-AV53</f>
        <v>0</v>
      </c>
      <c r="AX53" s="172">
        <f>AV53-AT53</f>
        <v>0</v>
      </c>
      <c r="AY53" s="173"/>
      <c r="AZ53" s="173"/>
      <c r="BA53" s="223"/>
      <c r="BB53" s="173"/>
      <c r="BC53" s="224"/>
      <c r="BD53" s="290" t="s">
        <v>151</v>
      </c>
      <c r="BE53" s="200">
        <v>0</v>
      </c>
      <c r="BF53" s="215"/>
      <c r="BG53" s="215"/>
      <c r="BI53" s="198" t="str">
        <f>AJ53 &amp; BE53</f>
        <v>Амортизационные отчисления0</v>
      </c>
      <c r="BJ53" s="215"/>
      <c r="BK53" s="215"/>
      <c r="BL53" s="215"/>
      <c r="BM53" s="215"/>
      <c r="BX53" s="198" t="str">
        <f>AJ53 &amp; AK53</f>
        <v>Амортизационные отчислениянет</v>
      </c>
    </row>
    <row r="54" spans="3:76" ht="15" customHeight="1" thickBot="1">
      <c r="C54" s="281"/>
      <c r="D54" s="330"/>
      <c r="E54" s="332"/>
      <c r="F54" s="332"/>
      <c r="G54" s="332"/>
      <c r="H54" s="332"/>
      <c r="I54" s="332"/>
      <c r="J54" s="332"/>
      <c r="K54" s="334"/>
      <c r="L54" s="334"/>
      <c r="M54" s="336"/>
      <c r="N54" s="336"/>
      <c r="O54" s="338"/>
      <c r="P54" s="340"/>
      <c r="Q54" s="342"/>
      <c r="R54" s="344"/>
      <c r="S54" s="328"/>
      <c r="T54" s="328"/>
      <c r="U54" s="328"/>
      <c r="V54" s="328"/>
      <c r="W54" s="328"/>
      <c r="X54" s="328"/>
      <c r="Y54" s="328"/>
      <c r="Z54" s="328"/>
      <c r="AA54" s="328"/>
      <c r="AB54" s="328"/>
      <c r="AC54" s="328"/>
      <c r="AD54" s="328"/>
      <c r="AE54" s="328"/>
      <c r="AF54" s="328"/>
      <c r="AG54" s="328"/>
      <c r="AH54" s="171"/>
      <c r="AI54" s="188" t="s">
        <v>115</v>
      </c>
      <c r="AJ54" s="238" t="s">
        <v>200</v>
      </c>
      <c r="AK54" s="275" t="s">
        <v>18</v>
      </c>
      <c r="AL54" s="275"/>
      <c r="AM54" s="275"/>
      <c r="AN54" s="275"/>
      <c r="AO54" s="275"/>
      <c r="AP54" s="275"/>
      <c r="AQ54" s="275"/>
      <c r="AR54" s="275"/>
      <c r="AS54" s="172">
        <v>436.06030299140002</v>
      </c>
      <c r="AT54" s="172">
        <v>0</v>
      </c>
      <c r="AU54" s="172">
        <v>0</v>
      </c>
      <c r="AV54" s="173">
        <v>0</v>
      </c>
      <c r="AW54" s="172">
        <f>AT54-AV54</f>
        <v>0</v>
      </c>
      <c r="AX54" s="172">
        <f>AV54-AT54</f>
        <v>0</v>
      </c>
      <c r="AY54" s="173"/>
      <c r="AZ54" s="173"/>
      <c r="BA54" s="223"/>
      <c r="BB54" s="173"/>
      <c r="BC54" s="224"/>
      <c r="BD54" s="225"/>
      <c r="BE54" s="200">
        <v>0</v>
      </c>
      <c r="BF54" s="215"/>
      <c r="BG54" s="215"/>
      <c r="BI54" s="198" t="str">
        <f>AJ54 &amp; BE54</f>
        <v>Прочие собственные средства0</v>
      </c>
      <c r="BJ54" s="215"/>
      <c r="BK54" s="215"/>
      <c r="BL54" s="215"/>
      <c r="BM54" s="215"/>
      <c r="BX54" s="198" t="str">
        <f>AJ54 &amp; AK54</f>
        <v>Прочие собственные средстванет</v>
      </c>
    </row>
    <row r="55" spans="3:76" ht="11.25" customHeight="1">
      <c r="C55" s="281"/>
      <c r="D55" s="329">
        <v>2</v>
      </c>
      <c r="E55" s="331" t="s">
        <v>560</v>
      </c>
      <c r="F55" s="331" t="s">
        <v>561</v>
      </c>
      <c r="G55" s="331" t="s">
        <v>565</v>
      </c>
      <c r="H55" s="331" t="s">
        <v>563</v>
      </c>
      <c r="I55" s="331" t="s">
        <v>563</v>
      </c>
      <c r="J55" s="331" t="s">
        <v>564</v>
      </c>
      <c r="K55" s="333">
        <v>2</v>
      </c>
      <c r="L55" s="333">
        <v>2022</v>
      </c>
      <c r="M55" s="335" t="s">
        <v>190</v>
      </c>
      <c r="N55" s="335">
        <v>2022</v>
      </c>
      <c r="O55" s="337">
        <v>0</v>
      </c>
      <c r="P55" s="339">
        <v>0</v>
      </c>
      <c r="Q55" s="147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200"/>
      <c r="BF55" s="199"/>
      <c r="BG55" s="199"/>
      <c r="BH55" s="199"/>
      <c r="BI55" s="199"/>
      <c r="BJ55" s="199"/>
      <c r="BK55" s="199"/>
    </row>
    <row r="56" spans="3:76" ht="11.25" customHeight="1">
      <c r="C56" s="281"/>
      <c r="D56" s="330"/>
      <c r="E56" s="332"/>
      <c r="F56" s="332"/>
      <c r="G56" s="332"/>
      <c r="H56" s="332"/>
      <c r="I56" s="332"/>
      <c r="J56" s="332"/>
      <c r="K56" s="334"/>
      <c r="L56" s="334"/>
      <c r="M56" s="336"/>
      <c r="N56" s="336"/>
      <c r="O56" s="338"/>
      <c r="P56" s="340"/>
      <c r="Q56" s="341"/>
      <c r="R56" s="343">
        <v>1</v>
      </c>
      <c r="S56" s="327" t="s">
        <v>17</v>
      </c>
      <c r="T56" s="327" t="s">
        <v>585</v>
      </c>
      <c r="U56" s="327" t="s">
        <v>581</v>
      </c>
      <c r="V56" s="327" t="s">
        <v>563</v>
      </c>
      <c r="W56" s="327" t="s">
        <v>563</v>
      </c>
      <c r="X56" s="327" t="s">
        <v>564</v>
      </c>
      <c r="Y56" s="327" t="s">
        <v>582</v>
      </c>
      <c r="Z56" s="327" t="s">
        <v>583</v>
      </c>
      <c r="AA56" s="327" t="s">
        <v>586</v>
      </c>
      <c r="AB56" s="327" t="s">
        <v>587</v>
      </c>
      <c r="AC56" s="327" t="s">
        <v>563</v>
      </c>
      <c r="AD56" s="327" t="s">
        <v>563</v>
      </c>
      <c r="AE56" s="327" t="s">
        <v>564</v>
      </c>
      <c r="AF56" s="327" t="s">
        <v>582</v>
      </c>
      <c r="AG56" s="327" t="s">
        <v>583</v>
      </c>
      <c r="AH56" s="183"/>
      <c r="AI56" s="190"/>
      <c r="AJ56" s="189"/>
      <c r="AK56" s="189"/>
      <c r="AL56" s="189"/>
      <c r="AM56" s="189"/>
      <c r="AN56" s="189"/>
      <c r="AO56" s="189"/>
      <c r="AP56" s="189"/>
      <c r="AQ56" s="189"/>
      <c r="AR56" s="189"/>
      <c r="AS56" s="148"/>
      <c r="AT56" s="148"/>
      <c r="AU56" s="148"/>
      <c r="AV56" s="148"/>
      <c r="AW56" s="148"/>
      <c r="AX56" s="148"/>
      <c r="AY56" s="100"/>
      <c r="AZ56" s="100"/>
      <c r="BA56" s="100"/>
      <c r="BB56" s="100"/>
      <c r="BC56" s="100"/>
      <c r="BD56" s="100"/>
      <c r="BE56" s="200"/>
      <c r="BF56" s="215"/>
      <c r="BG56" s="215"/>
      <c r="BH56" s="215"/>
      <c r="BI56" s="199"/>
      <c r="BJ56" s="215"/>
      <c r="BK56" s="215"/>
      <c r="BL56" s="215"/>
      <c r="BM56" s="215"/>
      <c r="BN56" s="215"/>
    </row>
    <row r="57" spans="3:76" ht="15" customHeight="1">
      <c r="C57" s="281"/>
      <c r="D57" s="330"/>
      <c r="E57" s="332"/>
      <c r="F57" s="332"/>
      <c r="G57" s="332"/>
      <c r="H57" s="332"/>
      <c r="I57" s="332"/>
      <c r="J57" s="332"/>
      <c r="K57" s="334"/>
      <c r="L57" s="334"/>
      <c r="M57" s="336"/>
      <c r="N57" s="336"/>
      <c r="O57" s="338"/>
      <c r="P57" s="340"/>
      <c r="Q57" s="342"/>
      <c r="R57" s="344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  <c r="AG57" s="328"/>
      <c r="AH57" s="171"/>
      <c r="AI57" s="188" t="s">
        <v>241</v>
      </c>
      <c r="AJ57" s="238" t="s">
        <v>198</v>
      </c>
      <c r="AK57" s="275" t="s">
        <v>18</v>
      </c>
      <c r="AL57" s="275"/>
      <c r="AM57" s="275"/>
      <c r="AN57" s="275"/>
      <c r="AO57" s="275"/>
      <c r="AP57" s="275"/>
      <c r="AQ57" s="275"/>
      <c r="AR57" s="275"/>
      <c r="AS57" s="172">
        <v>4325.5491172277998</v>
      </c>
      <c r="AT57" s="172">
        <v>0</v>
      </c>
      <c r="AU57" s="172">
        <v>0</v>
      </c>
      <c r="AV57" s="173">
        <v>0</v>
      </c>
      <c r="AW57" s="172">
        <f>AT57-AV57</f>
        <v>0</v>
      </c>
      <c r="AX57" s="172">
        <f>AV57-AT57</f>
        <v>0</v>
      </c>
      <c r="AY57" s="173"/>
      <c r="AZ57" s="173"/>
      <c r="BA57" s="223"/>
      <c r="BB57" s="173"/>
      <c r="BC57" s="224"/>
      <c r="BD57" s="290" t="s">
        <v>151</v>
      </c>
      <c r="BE57" s="200">
        <v>0</v>
      </c>
      <c r="BF57" s="215"/>
      <c r="BG57" s="215"/>
      <c r="BI57" s="198" t="str">
        <f>AJ57 &amp; BE57</f>
        <v>Амортизационные отчисления0</v>
      </c>
      <c r="BJ57" s="215"/>
      <c r="BK57" s="215"/>
      <c r="BL57" s="215"/>
      <c r="BM57" s="215"/>
      <c r="BX57" s="198" t="str">
        <f>AJ57 &amp; AK57</f>
        <v>Амортизационные отчислениянет</v>
      </c>
    </row>
    <row r="58" spans="3:76" ht="15" customHeight="1" thickBot="1">
      <c r="C58" s="281"/>
      <c r="D58" s="330"/>
      <c r="E58" s="332"/>
      <c r="F58" s="332"/>
      <c r="G58" s="332"/>
      <c r="H58" s="332"/>
      <c r="I58" s="332"/>
      <c r="J58" s="332"/>
      <c r="K58" s="334"/>
      <c r="L58" s="334"/>
      <c r="M58" s="336"/>
      <c r="N58" s="336"/>
      <c r="O58" s="338"/>
      <c r="P58" s="340"/>
      <c r="Q58" s="342"/>
      <c r="R58" s="344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328"/>
      <c r="AH58" s="171"/>
      <c r="AI58" s="188" t="s">
        <v>115</v>
      </c>
      <c r="AJ58" s="238" t="s">
        <v>200</v>
      </c>
      <c r="AK58" s="275" t="s">
        <v>18</v>
      </c>
      <c r="AL58" s="275"/>
      <c r="AM58" s="275"/>
      <c r="AN58" s="275"/>
      <c r="AO58" s="275"/>
      <c r="AP58" s="275"/>
      <c r="AQ58" s="275"/>
      <c r="AR58" s="275"/>
      <c r="AS58" s="172">
        <v>865.1098234456</v>
      </c>
      <c r="AT58" s="172">
        <v>0</v>
      </c>
      <c r="AU58" s="172">
        <v>0</v>
      </c>
      <c r="AV58" s="173">
        <v>0</v>
      </c>
      <c r="AW58" s="172">
        <f>AT58-AV58</f>
        <v>0</v>
      </c>
      <c r="AX58" s="172">
        <f>AV58-AT58</f>
        <v>0</v>
      </c>
      <c r="AY58" s="173"/>
      <c r="AZ58" s="173"/>
      <c r="BA58" s="223"/>
      <c r="BB58" s="173"/>
      <c r="BC58" s="224"/>
      <c r="BD58" s="225"/>
      <c r="BE58" s="200">
        <v>0</v>
      </c>
      <c r="BF58" s="215"/>
      <c r="BG58" s="215"/>
      <c r="BI58" s="198" t="str">
        <f>AJ58 &amp; BE58</f>
        <v>Прочие собственные средства0</v>
      </c>
      <c r="BJ58" s="215"/>
      <c r="BK58" s="215"/>
      <c r="BL58" s="215"/>
      <c r="BM58" s="215"/>
      <c r="BX58" s="198" t="str">
        <f>AJ58 &amp; AK58</f>
        <v>Прочие собственные средстванет</v>
      </c>
    </row>
    <row r="59" spans="3:76" ht="11.25" customHeight="1">
      <c r="C59" s="281"/>
      <c r="D59" s="329">
        <v>3</v>
      </c>
      <c r="E59" s="331" t="s">
        <v>560</v>
      </c>
      <c r="F59" s="331" t="s">
        <v>561</v>
      </c>
      <c r="G59" s="331" t="s">
        <v>566</v>
      </c>
      <c r="H59" s="331" t="s">
        <v>563</v>
      </c>
      <c r="I59" s="331" t="s">
        <v>563</v>
      </c>
      <c r="J59" s="331" t="s">
        <v>564</v>
      </c>
      <c r="K59" s="333">
        <v>1</v>
      </c>
      <c r="L59" s="333">
        <v>2020</v>
      </c>
      <c r="M59" s="335" t="s">
        <v>190</v>
      </c>
      <c r="N59" s="335">
        <v>2020</v>
      </c>
      <c r="O59" s="337">
        <v>0</v>
      </c>
      <c r="P59" s="339">
        <v>100</v>
      </c>
      <c r="Q59" s="147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200"/>
      <c r="BF59" s="199"/>
      <c r="BG59" s="199"/>
      <c r="BH59" s="199"/>
      <c r="BI59" s="199"/>
      <c r="BJ59" s="199"/>
      <c r="BK59" s="199"/>
    </row>
    <row r="60" spans="3:76" ht="11.25" customHeight="1">
      <c r="C60" s="281"/>
      <c r="D60" s="330"/>
      <c r="E60" s="332"/>
      <c r="F60" s="332"/>
      <c r="G60" s="332"/>
      <c r="H60" s="332"/>
      <c r="I60" s="332"/>
      <c r="J60" s="332"/>
      <c r="K60" s="334"/>
      <c r="L60" s="334"/>
      <c r="M60" s="336"/>
      <c r="N60" s="336"/>
      <c r="O60" s="338"/>
      <c r="P60" s="340"/>
      <c r="Q60" s="341"/>
      <c r="R60" s="343">
        <v>1</v>
      </c>
      <c r="S60" s="327" t="s">
        <v>17</v>
      </c>
      <c r="T60" s="327" t="s">
        <v>585</v>
      </c>
      <c r="U60" s="327" t="s">
        <v>581</v>
      </c>
      <c r="V60" s="327" t="s">
        <v>563</v>
      </c>
      <c r="W60" s="327" t="s">
        <v>563</v>
      </c>
      <c r="X60" s="327" t="s">
        <v>564</v>
      </c>
      <c r="Y60" s="327" t="s">
        <v>582</v>
      </c>
      <c r="Z60" s="327" t="s">
        <v>583</v>
      </c>
      <c r="AA60" s="327" t="s">
        <v>586</v>
      </c>
      <c r="AB60" s="327" t="s">
        <v>587</v>
      </c>
      <c r="AC60" s="327" t="s">
        <v>563</v>
      </c>
      <c r="AD60" s="327" t="s">
        <v>563</v>
      </c>
      <c r="AE60" s="327" t="s">
        <v>564</v>
      </c>
      <c r="AF60" s="327" t="s">
        <v>582</v>
      </c>
      <c r="AG60" s="327" t="s">
        <v>583</v>
      </c>
      <c r="AH60" s="183"/>
      <c r="AI60" s="190"/>
      <c r="AJ60" s="189"/>
      <c r="AK60" s="189"/>
      <c r="AL60" s="189"/>
      <c r="AM60" s="189"/>
      <c r="AN60" s="189"/>
      <c r="AO60" s="189"/>
      <c r="AP60" s="189"/>
      <c r="AQ60" s="189"/>
      <c r="AR60" s="189"/>
      <c r="AS60" s="148"/>
      <c r="AT60" s="148"/>
      <c r="AU60" s="148"/>
      <c r="AV60" s="148"/>
      <c r="AW60" s="148"/>
      <c r="AX60" s="148"/>
      <c r="AY60" s="100"/>
      <c r="AZ60" s="100"/>
      <c r="BA60" s="100"/>
      <c r="BB60" s="100"/>
      <c r="BC60" s="100"/>
      <c r="BD60" s="100"/>
      <c r="BE60" s="200"/>
      <c r="BF60" s="215"/>
      <c r="BG60" s="215"/>
      <c r="BH60" s="215"/>
      <c r="BI60" s="199"/>
      <c r="BJ60" s="215"/>
      <c r="BK60" s="215"/>
      <c r="BL60" s="215"/>
      <c r="BM60" s="215"/>
      <c r="BN60" s="215"/>
    </row>
    <row r="61" spans="3:76" ht="15" customHeight="1">
      <c r="C61" s="281"/>
      <c r="D61" s="330"/>
      <c r="E61" s="332"/>
      <c r="F61" s="332"/>
      <c r="G61" s="332"/>
      <c r="H61" s="332"/>
      <c r="I61" s="332"/>
      <c r="J61" s="332"/>
      <c r="K61" s="334"/>
      <c r="L61" s="334"/>
      <c r="M61" s="336"/>
      <c r="N61" s="336"/>
      <c r="O61" s="338"/>
      <c r="P61" s="340"/>
      <c r="Q61" s="342"/>
      <c r="R61" s="344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  <c r="AG61" s="328"/>
      <c r="AH61" s="171"/>
      <c r="AI61" s="188" t="s">
        <v>241</v>
      </c>
      <c r="AJ61" s="238" t="s">
        <v>198</v>
      </c>
      <c r="AK61" s="275" t="s">
        <v>18</v>
      </c>
      <c r="AL61" s="275"/>
      <c r="AM61" s="275"/>
      <c r="AN61" s="275"/>
      <c r="AO61" s="275"/>
      <c r="AP61" s="275"/>
      <c r="AQ61" s="275"/>
      <c r="AR61" s="275"/>
      <c r="AS61" s="172">
        <v>28065.355069539601</v>
      </c>
      <c r="AT61" s="172">
        <v>28065.355069539601</v>
      </c>
      <c r="AU61" s="172">
        <v>543.9</v>
      </c>
      <c r="AV61" s="173">
        <v>27121.526600000001</v>
      </c>
      <c r="AW61" s="172">
        <f>AT61-AV61</f>
        <v>943.82846953959961</v>
      </c>
      <c r="AX61" s="172">
        <f>AV61-AT61</f>
        <v>-943.82846953959961</v>
      </c>
      <c r="AY61" s="173"/>
      <c r="AZ61" s="173">
        <v>943.82846953959961</v>
      </c>
      <c r="BA61" s="223"/>
      <c r="BB61" s="173"/>
      <c r="BC61" s="224" t="s">
        <v>707</v>
      </c>
      <c r="BD61" s="290" t="s">
        <v>151</v>
      </c>
      <c r="BE61" s="200">
        <v>0</v>
      </c>
      <c r="BF61" s="215"/>
      <c r="BG61" s="215"/>
      <c r="BI61" s="198" t="str">
        <f>AJ61 &amp; BE61</f>
        <v>Амортизационные отчисления0</v>
      </c>
      <c r="BJ61" s="215"/>
      <c r="BK61" s="215"/>
      <c r="BL61" s="215"/>
      <c r="BM61" s="215"/>
      <c r="BX61" s="198" t="str">
        <f>AJ61 &amp; AK61</f>
        <v>Амортизационные отчислениянет</v>
      </c>
    </row>
    <row r="62" spans="3:76" ht="15" customHeight="1" thickBot="1">
      <c r="C62" s="281"/>
      <c r="D62" s="330"/>
      <c r="E62" s="332"/>
      <c r="F62" s="332"/>
      <c r="G62" s="332"/>
      <c r="H62" s="332"/>
      <c r="I62" s="332"/>
      <c r="J62" s="332"/>
      <c r="K62" s="334"/>
      <c r="L62" s="334"/>
      <c r="M62" s="336"/>
      <c r="N62" s="336"/>
      <c r="O62" s="338"/>
      <c r="P62" s="340"/>
      <c r="Q62" s="342"/>
      <c r="R62" s="344"/>
      <c r="S62" s="328"/>
      <c r="T62" s="328"/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  <c r="AG62" s="328"/>
      <c r="AH62" s="171"/>
      <c r="AI62" s="188" t="s">
        <v>115</v>
      </c>
      <c r="AJ62" s="238" t="s">
        <v>200</v>
      </c>
      <c r="AK62" s="275" t="s">
        <v>18</v>
      </c>
      <c r="AL62" s="275"/>
      <c r="AM62" s="275"/>
      <c r="AN62" s="275"/>
      <c r="AO62" s="275"/>
      <c r="AP62" s="275"/>
      <c r="AQ62" s="275"/>
      <c r="AR62" s="275"/>
      <c r="AS62" s="172">
        <v>5613.0710139080002</v>
      </c>
      <c r="AT62" s="172">
        <v>5613.0710139080002</v>
      </c>
      <c r="AU62" s="172">
        <v>0</v>
      </c>
      <c r="AV62" s="173">
        <v>3831.6723999999999</v>
      </c>
      <c r="AW62" s="172">
        <f>AT62-AV62</f>
        <v>1781.3986139080002</v>
      </c>
      <c r="AX62" s="172">
        <f>AV62-AT62</f>
        <v>-1781.3986139080002</v>
      </c>
      <c r="AY62" s="173"/>
      <c r="AZ62" s="173">
        <v>1781.3986139080002</v>
      </c>
      <c r="BA62" s="223"/>
      <c r="BB62" s="173"/>
      <c r="BC62" s="224" t="s">
        <v>707</v>
      </c>
      <c r="BD62" s="225"/>
      <c r="BE62" s="200">
        <v>0</v>
      </c>
      <c r="BF62" s="215"/>
      <c r="BG62" s="215"/>
      <c r="BI62" s="198" t="str">
        <f>AJ62 &amp; BE62</f>
        <v>Прочие собственные средства0</v>
      </c>
      <c r="BJ62" s="215"/>
      <c r="BK62" s="215"/>
      <c r="BL62" s="215"/>
      <c r="BM62" s="215"/>
      <c r="BX62" s="198" t="str">
        <f>AJ62 &amp; AK62</f>
        <v>Прочие собственные средстванет</v>
      </c>
    </row>
    <row r="63" spans="3:76" ht="11.25" customHeight="1">
      <c r="C63" s="281"/>
      <c r="D63" s="329">
        <v>4</v>
      </c>
      <c r="E63" s="331" t="s">
        <v>560</v>
      </c>
      <c r="F63" s="331" t="s">
        <v>561</v>
      </c>
      <c r="G63" s="331" t="s">
        <v>567</v>
      </c>
      <c r="H63" s="331" t="s">
        <v>563</v>
      </c>
      <c r="I63" s="331" t="s">
        <v>563</v>
      </c>
      <c r="J63" s="331" t="s">
        <v>564</v>
      </c>
      <c r="K63" s="333">
        <v>2</v>
      </c>
      <c r="L63" s="333">
        <v>2022</v>
      </c>
      <c r="M63" s="335" t="s">
        <v>190</v>
      </c>
      <c r="N63" s="335">
        <v>2022</v>
      </c>
      <c r="O63" s="337">
        <v>0</v>
      </c>
      <c r="P63" s="339">
        <v>0</v>
      </c>
      <c r="Q63" s="147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146"/>
      <c r="AY63" s="146"/>
      <c r="AZ63" s="146"/>
      <c r="BA63" s="146"/>
      <c r="BB63" s="146"/>
      <c r="BC63" s="146"/>
      <c r="BD63" s="146"/>
      <c r="BE63" s="200"/>
      <c r="BF63" s="199"/>
      <c r="BG63" s="199"/>
      <c r="BH63" s="199"/>
      <c r="BI63" s="199"/>
      <c r="BJ63" s="199"/>
      <c r="BK63" s="199"/>
    </row>
    <row r="64" spans="3:76" ht="11.25" customHeight="1">
      <c r="C64" s="281"/>
      <c r="D64" s="330"/>
      <c r="E64" s="332"/>
      <c r="F64" s="332"/>
      <c r="G64" s="332"/>
      <c r="H64" s="332"/>
      <c r="I64" s="332"/>
      <c r="J64" s="332"/>
      <c r="K64" s="334"/>
      <c r="L64" s="334"/>
      <c r="M64" s="336"/>
      <c r="N64" s="336"/>
      <c r="O64" s="338"/>
      <c r="P64" s="340"/>
      <c r="Q64" s="341"/>
      <c r="R64" s="343">
        <v>1</v>
      </c>
      <c r="S64" s="327" t="s">
        <v>17</v>
      </c>
      <c r="T64" s="327" t="s">
        <v>585</v>
      </c>
      <c r="U64" s="327" t="s">
        <v>581</v>
      </c>
      <c r="V64" s="327" t="s">
        <v>563</v>
      </c>
      <c r="W64" s="327" t="s">
        <v>563</v>
      </c>
      <c r="X64" s="327" t="s">
        <v>564</v>
      </c>
      <c r="Y64" s="327" t="s">
        <v>582</v>
      </c>
      <c r="Z64" s="327" t="s">
        <v>583</v>
      </c>
      <c r="AA64" s="327" t="s">
        <v>586</v>
      </c>
      <c r="AB64" s="327" t="s">
        <v>587</v>
      </c>
      <c r="AC64" s="327" t="s">
        <v>563</v>
      </c>
      <c r="AD64" s="327" t="s">
        <v>563</v>
      </c>
      <c r="AE64" s="327" t="s">
        <v>564</v>
      </c>
      <c r="AF64" s="327" t="s">
        <v>582</v>
      </c>
      <c r="AG64" s="327" t="s">
        <v>583</v>
      </c>
      <c r="AH64" s="183"/>
      <c r="AI64" s="190"/>
      <c r="AJ64" s="189"/>
      <c r="AK64" s="189"/>
      <c r="AL64" s="189"/>
      <c r="AM64" s="189"/>
      <c r="AN64" s="189"/>
      <c r="AO64" s="189"/>
      <c r="AP64" s="189"/>
      <c r="AQ64" s="189"/>
      <c r="AR64" s="189"/>
      <c r="AS64" s="148"/>
      <c r="AT64" s="148"/>
      <c r="AU64" s="148"/>
      <c r="AV64" s="148"/>
      <c r="AW64" s="148"/>
      <c r="AX64" s="148"/>
      <c r="AY64" s="100"/>
      <c r="AZ64" s="100"/>
      <c r="BA64" s="100"/>
      <c r="BB64" s="100"/>
      <c r="BC64" s="100"/>
      <c r="BD64" s="100"/>
      <c r="BE64" s="200"/>
      <c r="BF64" s="215"/>
      <c r="BG64" s="215"/>
      <c r="BH64" s="215"/>
      <c r="BI64" s="199"/>
      <c r="BJ64" s="215"/>
      <c r="BK64" s="215"/>
      <c r="BL64" s="215"/>
      <c r="BM64" s="215"/>
      <c r="BN64" s="215"/>
    </row>
    <row r="65" spans="3:76" ht="15" customHeight="1">
      <c r="C65" s="281"/>
      <c r="D65" s="330"/>
      <c r="E65" s="332"/>
      <c r="F65" s="332"/>
      <c r="G65" s="332"/>
      <c r="H65" s="332"/>
      <c r="I65" s="332"/>
      <c r="J65" s="332"/>
      <c r="K65" s="334"/>
      <c r="L65" s="334"/>
      <c r="M65" s="336"/>
      <c r="N65" s="336"/>
      <c r="O65" s="338"/>
      <c r="P65" s="340"/>
      <c r="Q65" s="342"/>
      <c r="R65" s="344"/>
      <c r="S65" s="328"/>
      <c r="T65" s="328"/>
      <c r="U65" s="328"/>
      <c r="V65" s="328"/>
      <c r="W65" s="328"/>
      <c r="X65" s="328"/>
      <c r="Y65" s="328"/>
      <c r="Z65" s="328"/>
      <c r="AA65" s="328"/>
      <c r="AB65" s="328"/>
      <c r="AC65" s="328"/>
      <c r="AD65" s="328"/>
      <c r="AE65" s="328"/>
      <c r="AF65" s="328"/>
      <c r="AG65" s="328"/>
      <c r="AH65" s="171"/>
      <c r="AI65" s="188" t="s">
        <v>241</v>
      </c>
      <c r="AJ65" s="238" t="s">
        <v>198</v>
      </c>
      <c r="AK65" s="275" t="s">
        <v>18</v>
      </c>
      <c r="AL65" s="275"/>
      <c r="AM65" s="275"/>
      <c r="AN65" s="275"/>
      <c r="AO65" s="275"/>
      <c r="AP65" s="275"/>
      <c r="AQ65" s="275"/>
      <c r="AR65" s="275"/>
      <c r="AS65" s="172">
        <v>7076.7769212227004</v>
      </c>
      <c r="AT65" s="172">
        <v>896.76180944999999</v>
      </c>
      <c r="AU65" s="172">
        <v>0</v>
      </c>
      <c r="AV65" s="173">
        <v>0</v>
      </c>
      <c r="AW65" s="172">
        <f>AT65-AV65</f>
        <v>896.76180944999999</v>
      </c>
      <c r="AX65" s="172">
        <f>AV65-AT65</f>
        <v>-896.76180944999999</v>
      </c>
      <c r="AY65" s="173"/>
      <c r="AZ65" s="173"/>
      <c r="BA65" s="223" t="s">
        <v>708</v>
      </c>
      <c r="BB65" s="173">
        <v>896.76180944999999</v>
      </c>
      <c r="BC65" s="224" t="s">
        <v>709</v>
      </c>
      <c r="BD65" s="290" t="s">
        <v>151</v>
      </c>
      <c r="BE65" s="200">
        <v>0</v>
      </c>
      <c r="BF65" s="215"/>
      <c r="BG65" s="215"/>
      <c r="BI65" s="198" t="str">
        <f>AJ65 &amp; BE65</f>
        <v>Амортизационные отчисления0</v>
      </c>
      <c r="BJ65" s="215"/>
      <c r="BK65" s="215"/>
      <c r="BL65" s="215"/>
      <c r="BM65" s="215"/>
      <c r="BX65" s="198" t="str">
        <f>AJ65 &amp; AK65</f>
        <v>Амортизационные отчислениянет</v>
      </c>
    </row>
    <row r="66" spans="3:76" ht="15" customHeight="1" thickBot="1">
      <c r="C66" s="281"/>
      <c r="D66" s="330"/>
      <c r="E66" s="332"/>
      <c r="F66" s="332"/>
      <c r="G66" s="332"/>
      <c r="H66" s="332"/>
      <c r="I66" s="332"/>
      <c r="J66" s="332"/>
      <c r="K66" s="334"/>
      <c r="L66" s="334"/>
      <c r="M66" s="336"/>
      <c r="N66" s="336"/>
      <c r="O66" s="338"/>
      <c r="P66" s="340"/>
      <c r="Q66" s="342"/>
      <c r="R66" s="344"/>
      <c r="S66" s="328"/>
      <c r="T66" s="328"/>
      <c r="U66" s="328"/>
      <c r="V66" s="328"/>
      <c r="W66" s="328"/>
      <c r="X66" s="328"/>
      <c r="Y66" s="328"/>
      <c r="Z66" s="328"/>
      <c r="AA66" s="328"/>
      <c r="AB66" s="328"/>
      <c r="AC66" s="328"/>
      <c r="AD66" s="328"/>
      <c r="AE66" s="328"/>
      <c r="AF66" s="328"/>
      <c r="AG66" s="328"/>
      <c r="AH66" s="171"/>
      <c r="AI66" s="188" t="s">
        <v>115</v>
      </c>
      <c r="AJ66" s="238" t="s">
        <v>200</v>
      </c>
      <c r="AK66" s="275" t="s">
        <v>18</v>
      </c>
      <c r="AL66" s="275"/>
      <c r="AM66" s="275"/>
      <c r="AN66" s="275"/>
      <c r="AO66" s="275"/>
      <c r="AP66" s="275"/>
      <c r="AQ66" s="275"/>
      <c r="AR66" s="275"/>
      <c r="AS66" s="172">
        <v>1415.3553842445001</v>
      </c>
      <c r="AT66" s="172">
        <v>179.35236189</v>
      </c>
      <c r="AU66" s="172">
        <v>0</v>
      </c>
      <c r="AV66" s="173">
        <v>0</v>
      </c>
      <c r="AW66" s="172">
        <f>AT66-AV66</f>
        <v>179.35236189</v>
      </c>
      <c r="AX66" s="172">
        <f>AV66-AT66</f>
        <v>-179.35236189</v>
      </c>
      <c r="AY66" s="173"/>
      <c r="AZ66" s="173"/>
      <c r="BA66" s="223" t="s">
        <v>708</v>
      </c>
      <c r="BB66" s="173">
        <v>179.35236189</v>
      </c>
      <c r="BC66" s="224" t="s">
        <v>709</v>
      </c>
      <c r="BD66" s="225"/>
      <c r="BE66" s="200">
        <v>0</v>
      </c>
      <c r="BF66" s="215"/>
      <c r="BG66" s="215"/>
      <c r="BI66" s="198" t="str">
        <f>AJ66 &amp; BE66</f>
        <v>Прочие собственные средства0</v>
      </c>
      <c r="BJ66" s="215"/>
      <c r="BK66" s="215"/>
      <c r="BL66" s="215"/>
      <c r="BM66" s="215"/>
      <c r="BX66" s="198" t="str">
        <f>AJ66 &amp; AK66</f>
        <v>Прочие собственные средстванет</v>
      </c>
    </row>
    <row r="67" spans="3:76" ht="11.25" customHeight="1">
      <c r="C67" s="281"/>
      <c r="D67" s="329">
        <v>5</v>
      </c>
      <c r="E67" s="331" t="s">
        <v>560</v>
      </c>
      <c r="F67" s="331" t="s">
        <v>561</v>
      </c>
      <c r="G67" s="331" t="s">
        <v>568</v>
      </c>
      <c r="H67" s="331" t="s">
        <v>563</v>
      </c>
      <c r="I67" s="331" t="s">
        <v>563</v>
      </c>
      <c r="J67" s="331" t="s">
        <v>564</v>
      </c>
      <c r="K67" s="333">
        <v>1</v>
      </c>
      <c r="L67" s="333">
        <v>2022</v>
      </c>
      <c r="M67" s="335" t="s">
        <v>190</v>
      </c>
      <c r="N67" s="335">
        <v>2022</v>
      </c>
      <c r="O67" s="337">
        <v>0</v>
      </c>
      <c r="P67" s="339">
        <v>0</v>
      </c>
      <c r="Q67" s="147"/>
      <c r="R67" s="146"/>
      <c r="S67" s="146"/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  <c r="BE67" s="200"/>
      <c r="BF67" s="199"/>
      <c r="BG67" s="199"/>
      <c r="BH67" s="199"/>
      <c r="BI67" s="199"/>
      <c r="BJ67" s="199"/>
      <c r="BK67" s="199"/>
    </row>
    <row r="68" spans="3:76" ht="11.25" customHeight="1">
      <c r="C68" s="281"/>
      <c r="D68" s="330"/>
      <c r="E68" s="332"/>
      <c r="F68" s="332"/>
      <c r="G68" s="332"/>
      <c r="H68" s="332"/>
      <c r="I68" s="332"/>
      <c r="J68" s="332"/>
      <c r="K68" s="334"/>
      <c r="L68" s="334"/>
      <c r="M68" s="336"/>
      <c r="N68" s="336"/>
      <c r="O68" s="338"/>
      <c r="P68" s="340"/>
      <c r="Q68" s="341"/>
      <c r="R68" s="343">
        <v>1</v>
      </c>
      <c r="S68" s="327" t="s">
        <v>17</v>
      </c>
      <c r="T68" s="327" t="s">
        <v>585</v>
      </c>
      <c r="U68" s="327" t="s">
        <v>581</v>
      </c>
      <c r="V68" s="327" t="s">
        <v>563</v>
      </c>
      <c r="W68" s="327" t="s">
        <v>563</v>
      </c>
      <c r="X68" s="327" t="s">
        <v>564</v>
      </c>
      <c r="Y68" s="327" t="s">
        <v>582</v>
      </c>
      <c r="Z68" s="327" t="s">
        <v>583</v>
      </c>
      <c r="AA68" s="327" t="s">
        <v>586</v>
      </c>
      <c r="AB68" s="327" t="s">
        <v>587</v>
      </c>
      <c r="AC68" s="327" t="s">
        <v>563</v>
      </c>
      <c r="AD68" s="327" t="s">
        <v>563</v>
      </c>
      <c r="AE68" s="327" t="s">
        <v>564</v>
      </c>
      <c r="AF68" s="327" t="s">
        <v>582</v>
      </c>
      <c r="AG68" s="327" t="s">
        <v>583</v>
      </c>
      <c r="AH68" s="183"/>
      <c r="AI68" s="190"/>
      <c r="AJ68" s="189"/>
      <c r="AK68" s="189"/>
      <c r="AL68" s="189"/>
      <c r="AM68" s="189"/>
      <c r="AN68" s="189"/>
      <c r="AO68" s="189"/>
      <c r="AP68" s="189"/>
      <c r="AQ68" s="189"/>
      <c r="AR68" s="189"/>
      <c r="AS68" s="148"/>
      <c r="AT68" s="148"/>
      <c r="AU68" s="148"/>
      <c r="AV68" s="148"/>
      <c r="AW68" s="148"/>
      <c r="AX68" s="148"/>
      <c r="AY68" s="100"/>
      <c r="AZ68" s="100"/>
      <c r="BA68" s="100"/>
      <c r="BB68" s="100"/>
      <c r="BC68" s="100"/>
      <c r="BD68" s="100"/>
      <c r="BE68" s="200"/>
      <c r="BF68" s="215"/>
      <c r="BG68" s="215"/>
      <c r="BH68" s="215"/>
      <c r="BI68" s="199"/>
      <c r="BJ68" s="215"/>
      <c r="BK68" s="215"/>
      <c r="BL68" s="215"/>
      <c r="BM68" s="215"/>
      <c r="BN68" s="215"/>
    </row>
    <row r="69" spans="3:76" ht="15" customHeight="1">
      <c r="C69" s="281"/>
      <c r="D69" s="330"/>
      <c r="E69" s="332"/>
      <c r="F69" s="332"/>
      <c r="G69" s="332"/>
      <c r="H69" s="332"/>
      <c r="I69" s="332"/>
      <c r="J69" s="332"/>
      <c r="K69" s="334"/>
      <c r="L69" s="334"/>
      <c r="M69" s="336"/>
      <c r="N69" s="336"/>
      <c r="O69" s="338"/>
      <c r="P69" s="340"/>
      <c r="Q69" s="342"/>
      <c r="R69" s="344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171"/>
      <c r="AI69" s="188" t="s">
        <v>241</v>
      </c>
      <c r="AJ69" s="238" t="s">
        <v>198</v>
      </c>
      <c r="AK69" s="275" t="s">
        <v>18</v>
      </c>
      <c r="AL69" s="275"/>
      <c r="AM69" s="275"/>
      <c r="AN69" s="275"/>
      <c r="AO69" s="275"/>
      <c r="AP69" s="275"/>
      <c r="AQ69" s="275"/>
      <c r="AR69" s="275"/>
      <c r="AS69" s="172">
        <v>1517.3933590654001</v>
      </c>
      <c r="AT69" s="172">
        <v>0</v>
      </c>
      <c r="AU69" s="172">
        <v>0</v>
      </c>
      <c r="AV69" s="173">
        <v>0</v>
      </c>
      <c r="AW69" s="172">
        <f>AT69-AV69</f>
        <v>0</v>
      </c>
      <c r="AX69" s="172">
        <f>AV69-AT69</f>
        <v>0</v>
      </c>
      <c r="AY69" s="173"/>
      <c r="AZ69" s="173"/>
      <c r="BA69" s="223"/>
      <c r="BB69" s="173"/>
      <c r="BC69" s="224"/>
      <c r="BD69" s="290" t="s">
        <v>151</v>
      </c>
      <c r="BE69" s="200">
        <v>0</v>
      </c>
      <c r="BF69" s="215"/>
      <c r="BG69" s="215"/>
      <c r="BI69" s="198" t="str">
        <f>AJ69 &amp; BE69</f>
        <v>Амортизационные отчисления0</v>
      </c>
      <c r="BJ69" s="215"/>
      <c r="BK69" s="215"/>
      <c r="BL69" s="215"/>
      <c r="BM69" s="215"/>
      <c r="BX69" s="198" t="str">
        <f>AJ69 &amp; AK69</f>
        <v>Амортизационные отчислениянет</v>
      </c>
    </row>
    <row r="70" spans="3:76" ht="15" customHeight="1" thickBot="1">
      <c r="C70" s="281"/>
      <c r="D70" s="330"/>
      <c r="E70" s="332"/>
      <c r="F70" s="332"/>
      <c r="G70" s="332"/>
      <c r="H70" s="332"/>
      <c r="I70" s="332"/>
      <c r="J70" s="332"/>
      <c r="K70" s="334"/>
      <c r="L70" s="334"/>
      <c r="M70" s="336"/>
      <c r="N70" s="336"/>
      <c r="O70" s="338"/>
      <c r="P70" s="340"/>
      <c r="Q70" s="342"/>
      <c r="R70" s="344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8"/>
      <c r="AE70" s="328"/>
      <c r="AF70" s="328"/>
      <c r="AG70" s="328"/>
      <c r="AH70" s="171"/>
      <c r="AI70" s="188" t="s">
        <v>115</v>
      </c>
      <c r="AJ70" s="238" t="s">
        <v>200</v>
      </c>
      <c r="AK70" s="275" t="s">
        <v>18</v>
      </c>
      <c r="AL70" s="275"/>
      <c r="AM70" s="275"/>
      <c r="AN70" s="275"/>
      <c r="AO70" s="275"/>
      <c r="AP70" s="275"/>
      <c r="AQ70" s="275"/>
      <c r="AR70" s="275"/>
      <c r="AS70" s="172">
        <v>303.47867181309999</v>
      </c>
      <c r="AT70" s="172">
        <v>0</v>
      </c>
      <c r="AU70" s="172">
        <v>0</v>
      </c>
      <c r="AV70" s="173">
        <v>0</v>
      </c>
      <c r="AW70" s="172">
        <f>AT70-AV70</f>
        <v>0</v>
      </c>
      <c r="AX70" s="172">
        <f>AV70-AT70</f>
        <v>0</v>
      </c>
      <c r="AY70" s="173"/>
      <c r="AZ70" s="173"/>
      <c r="BA70" s="223"/>
      <c r="BB70" s="173"/>
      <c r="BC70" s="224"/>
      <c r="BD70" s="225"/>
      <c r="BE70" s="200">
        <v>0</v>
      </c>
      <c r="BF70" s="215"/>
      <c r="BG70" s="215"/>
      <c r="BI70" s="198" t="str">
        <f>AJ70 &amp; BE70</f>
        <v>Прочие собственные средства0</v>
      </c>
      <c r="BJ70" s="215"/>
      <c r="BK70" s="215"/>
      <c r="BL70" s="215"/>
      <c r="BM70" s="215"/>
      <c r="BX70" s="198" t="str">
        <f>AJ70 &amp; AK70</f>
        <v>Прочие собственные средстванет</v>
      </c>
    </row>
    <row r="71" spans="3:76" ht="11.25" customHeight="1">
      <c r="C71" s="281"/>
      <c r="D71" s="329">
        <v>6</v>
      </c>
      <c r="E71" s="331" t="s">
        <v>560</v>
      </c>
      <c r="F71" s="331" t="s">
        <v>561</v>
      </c>
      <c r="G71" s="331" t="s">
        <v>569</v>
      </c>
      <c r="H71" s="331" t="s">
        <v>563</v>
      </c>
      <c r="I71" s="331" t="s">
        <v>563</v>
      </c>
      <c r="J71" s="331" t="s">
        <v>564</v>
      </c>
      <c r="K71" s="333">
        <v>1</v>
      </c>
      <c r="L71" s="333">
        <v>2020</v>
      </c>
      <c r="M71" s="335" t="s">
        <v>190</v>
      </c>
      <c r="N71" s="335">
        <v>2020</v>
      </c>
      <c r="O71" s="337">
        <v>0</v>
      </c>
      <c r="P71" s="339">
        <v>100</v>
      </c>
      <c r="Q71" s="147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6"/>
      <c r="BC71" s="146"/>
      <c r="BD71" s="146"/>
      <c r="BE71" s="200"/>
      <c r="BF71" s="199"/>
      <c r="BG71" s="199"/>
      <c r="BH71" s="199"/>
      <c r="BI71" s="199"/>
      <c r="BJ71" s="199"/>
      <c r="BK71" s="199"/>
    </row>
    <row r="72" spans="3:76" ht="11.25" customHeight="1">
      <c r="C72" s="281"/>
      <c r="D72" s="330"/>
      <c r="E72" s="332"/>
      <c r="F72" s="332"/>
      <c r="G72" s="332"/>
      <c r="H72" s="332"/>
      <c r="I72" s="332"/>
      <c r="J72" s="332"/>
      <c r="K72" s="334"/>
      <c r="L72" s="334"/>
      <c r="M72" s="336"/>
      <c r="N72" s="336"/>
      <c r="O72" s="338"/>
      <c r="P72" s="340"/>
      <c r="Q72" s="341"/>
      <c r="R72" s="343">
        <v>1</v>
      </c>
      <c r="S72" s="327" t="s">
        <v>17</v>
      </c>
      <c r="T72" s="327" t="s">
        <v>580</v>
      </c>
      <c r="U72" s="327" t="s">
        <v>581</v>
      </c>
      <c r="V72" s="327" t="s">
        <v>563</v>
      </c>
      <c r="W72" s="327" t="s">
        <v>563</v>
      </c>
      <c r="X72" s="327" t="s">
        <v>564</v>
      </c>
      <c r="Y72" s="327" t="s">
        <v>582</v>
      </c>
      <c r="Z72" s="327" t="s">
        <v>583</v>
      </c>
      <c r="AA72" s="327" t="s">
        <v>584</v>
      </c>
      <c r="AB72" s="327" t="s">
        <v>241</v>
      </c>
      <c r="AC72" s="327" t="s">
        <v>563</v>
      </c>
      <c r="AD72" s="327" t="s">
        <v>563</v>
      </c>
      <c r="AE72" s="327" t="s">
        <v>564</v>
      </c>
      <c r="AF72" s="327" t="s">
        <v>582</v>
      </c>
      <c r="AG72" s="327" t="s">
        <v>583</v>
      </c>
      <c r="AH72" s="183"/>
      <c r="AI72" s="190"/>
      <c r="AJ72" s="189"/>
      <c r="AK72" s="189"/>
      <c r="AL72" s="189"/>
      <c r="AM72" s="189"/>
      <c r="AN72" s="189"/>
      <c r="AO72" s="189"/>
      <c r="AP72" s="189"/>
      <c r="AQ72" s="189"/>
      <c r="AR72" s="189"/>
      <c r="AS72" s="148"/>
      <c r="AT72" s="148"/>
      <c r="AU72" s="148"/>
      <c r="AV72" s="148"/>
      <c r="AW72" s="148"/>
      <c r="AX72" s="148"/>
      <c r="AY72" s="100"/>
      <c r="AZ72" s="100"/>
      <c r="BA72" s="100"/>
      <c r="BB72" s="100"/>
      <c r="BC72" s="100"/>
      <c r="BD72" s="100"/>
      <c r="BE72" s="200"/>
      <c r="BF72" s="215"/>
      <c r="BG72" s="215"/>
      <c r="BH72" s="215"/>
      <c r="BI72" s="199"/>
      <c r="BJ72" s="215"/>
      <c r="BK72" s="215"/>
      <c r="BL72" s="215"/>
      <c r="BM72" s="215"/>
      <c r="BN72" s="215"/>
    </row>
    <row r="73" spans="3:76" ht="15" customHeight="1">
      <c r="C73" s="281"/>
      <c r="D73" s="330"/>
      <c r="E73" s="332"/>
      <c r="F73" s="332"/>
      <c r="G73" s="332"/>
      <c r="H73" s="332"/>
      <c r="I73" s="332"/>
      <c r="J73" s="332"/>
      <c r="K73" s="334"/>
      <c r="L73" s="334"/>
      <c r="M73" s="336"/>
      <c r="N73" s="336"/>
      <c r="O73" s="338"/>
      <c r="P73" s="340"/>
      <c r="Q73" s="342"/>
      <c r="R73" s="344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  <c r="AC73" s="328"/>
      <c r="AD73" s="328"/>
      <c r="AE73" s="328"/>
      <c r="AF73" s="328"/>
      <c r="AG73" s="328"/>
      <c r="AH73" s="171"/>
      <c r="AI73" s="188" t="s">
        <v>241</v>
      </c>
      <c r="AJ73" s="238" t="s">
        <v>198</v>
      </c>
      <c r="AK73" s="275" t="s">
        <v>18</v>
      </c>
      <c r="AL73" s="275"/>
      <c r="AM73" s="275"/>
      <c r="AN73" s="275"/>
      <c r="AO73" s="275"/>
      <c r="AP73" s="275"/>
      <c r="AQ73" s="275"/>
      <c r="AR73" s="275"/>
      <c r="AS73" s="172">
        <v>6331.5003118505001</v>
      </c>
      <c r="AT73" s="172">
        <v>6331.5003118505001</v>
      </c>
      <c r="AU73" s="172">
        <v>0</v>
      </c>
      <c r="AV73" s="173">
        <v>5862.32</v>
      </c>
      <c r="AW73" s="172">
        <f>AT73-AV73</f>
        <v>469.1803118505004</v>
      </c>
      <c r="AX73" s="172">
        <f>AV73-AT73</f>
        <v>-469.1803118505004</v>
      </c>
      <c r="AY73" s="173"/>
      <c r="AZ73" s="173">
        <v>469.1803118505004</v>
      </c>
      <c r="BA73" s="223"/>
      <c r="BB73" s="173"/>
      <c r="BC73" s="224" t="s">
        <v>707</v>
      </c>
      <c r="BD73" s="290" t="s">
        <v>151</v>
      </c>
      <c r="BE73" s="200">
        <v>0</v>
      </c>
      <c r="BF73" s="215"/>
      <c r="BG73" s="215"/>
      <c r="BI73" s="198" t="str">
        <f>AJ73 &amp; BE73</f>
        <v>Амортизационные отчисления0</v>
      </c>
      <c r="BJ73" s="215"/>
      <c r="BK73" s="215"/>
      <c r="BL73" s="215"/>
      <c r="BM73" s="215"/>
      <c r="BX73" s="198" t="str">
        <f>AJ73 &amp; AK73</f>
        <v>Амортизационные отчислениянет</v>
      </c>
    </row>
    <row r="74" spans="3:76" ht="15" customHeight="1" thickBot="1">
      <c r="C74" s="281"/>
      <c r="D74" s="330"/>
      <c r="E74" s="332"/>
      <c r="F74" s="332"/>
      <c r="G74" s="332"/>
      <c r="H74" s="332"/>
      <c r="I74" s="332"/>
      <c r="J74" s="332"/>
      <c r="K74" s="334"/>
      <c r="L74" s="334"/>
      <c r="M74" s="336"/>
      <c r="N74" s="336"/>
      <c r="O74" s="338"/>
      <c r="P74" s="340"/>
      <c r="Q74" s="342"/>
      <c r="R74" s="344"/>
      <c r="S74" s="328"/>
      <c r="T74" s="328"/>
      <c r="U74" s="328"/>
      <c r="V74" s="328"/>
      <c r="W74" s="328"/>
      <c r="X74" s="328"/>
      <c r="Y74" s="328"/>
      <c r="Z74" s="328"/>
      <c r="AA74" s="328"/>
      <c r="AB74" s="328"/>
      <c r="AC74" s="328"/>
      <c r="AD74" s="328"/>
      <c r="AE74" s="328"/>
      <c r="AF74" s="328"/>
      <c r="AG74" s="328"/>
      <c r="AH74" s="171"/>
      <c r="AI74" s="188" t="s">
        <v>115</v>
      </c>
      <c r="AJ74" s="238" t="s">
        <v>200</v>
      </c>
      <c r="AK74" s="275" t="s">
        <v>18</v>
      </c>
      <c r="AL74" s="275"/>
      <c r="AM74" s="275"/>
      <c r="AN74" s="275"/>
      <c r="AO74" s="275"/>
      <c r="AP74" s="275"/>
      <c r="AQ74" s="275"/>
      <c r="AR74" s="275"/>
      <c r="AS74" s="172">
        <v>1266.3000623701</v>
      </c>
      <c r="AT74" s="172">
        <v>1266.3000623701</v>
      </c>
      <c r="AU74" s="172">
        <v>0</v>
      </c>
      <c r="AV74" s="173">
        <v>1172.4639999999999</v>
      </c>
      <c r="AW74" s="172">
        <f>AT74-AV74</f>
        <v>93.83606237010008</v>
      </c>
      <c r="AX74" s="172">
        <f>AV74-AT74</f>
        <v>-93.83606237010008</v>
      </c>
      <c r="AY74" s="173"/>
      <c r="AZ74" s="173">
        <v>93.83606237010008</v>
      </c>
      <c r="BA74" s="223"/>
      <c r="BB74" s="173"/>
      <c r="BC74" s="224" t="s">
        <v>707</v>
      </c>
      <c r="BD74" s="225"/>
      <c r="BE74" s="200">
        <v>0</v>
      </c>
      <c r="BF74" s="215"/>
      <c r="BG74" s="215"/>
      <c r="BI74" s="198" t="str">
        <f>AJ74 &amp; BE74</f>
        <v>Прочие собственные средства0</v>
      </c>
      <c r="BJ74" s="215"/>
      <c r="BK74" s="215"/>
      <c r="BL74" s="215"/>
      <c r="BM74" s="215"/>
      <c r="BX74" s="198" t="str">
        <f>AJ74 &amp; AK74</f>
        <v>Прочие собственные средстванет</v>
      </c>
    </row>
    <row r="75" spans="3:76" ht="11.25" customHeight="1">
      <c r="C75" s="281"/>
      <c r="D75" s="329">
        <v>7</v>
      </c>
      <c r="E75" s="331" t="s">
        <v>560</v>
      </c>
      <c r="F75" s="331" t="s">
        <v>561</v>
      </c>
      <c r="G75" s="331" t="s">
        <v>570</v>
      </c>
      <c r="H75" s="331" t="s">
        <v>563</v>
      </c>
      <c r="I75" s="331" t="s">
        <v>563</v>
      </c>
      <c r="J75" s="331" t="s">
        <v>564</v>
      </c>
      <c r="K75" s="333">
        <v>1</v>
      </c>
      <c r="L75" s="333">
        <v>2022</v>
      </c>
      <c r="M75" s="335" t="s">
        <v>190</v>
      </c>
      <c r="N75" s="335">
        <v>2022</v>
      </c>
      <c r="O75" s="337">
        <v>0</v>
      </c>
      <c r="P75" s="339">
        <v>0</v>
      </c>
      <c r="Q75" s="147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6"/>
      <c r="BC75" s="146"/>
      <c r="BD75" s="146"/>
      <c r="BE75" s="200"/>
      <c r="BF75" s="199"/>
      <c r="BG75" s="199"/>
      <c r="BH75" s="199"/>
      <c r="BI75" s="199"/>
      <c r="BJ75" s="199"/>
      <c r="BK75" s="199"/>
    </row>
    <row r="76" spans="3:76" ht="11.25" customHeight="1">
      <c r="C76" s="281"/>
      <c r="D76" s="330"/>
      <c r="E76" s="332"/>
      <c r="F76" s="332"/>
      <c r="G76" s="332"/>
      <c r="H76" s="332"/>
      <c r="I76" s="332"/>
      <c r="J76" s="332"/>
      <c r="K76" s="334"/>
      <c r="L76" s="334"/>
      <c r="M76" s="336"/>
      <c r="N76" s="336"/>
      <c r="O76" s="338"/>
      <c r="P76" s="340"/>
      <c r="Q76" s="341"/>
      <c r="R76" s="343">
        <v>1</v>
      </c>
      <c r="S76" s="327" t="s">
        <v>17</v>
      </c>
      <c r="T76" s="327" t="s">
        <v>585</v>
      </c>
      <c r="U76" s="327" t="s">
        <v>581</v>
      </c>
      <c r="V76" s="327" t="s">
        <v>563</v>
      </c>
      <c r="W76" s="327" t="s">
        <v>563</v>
      </c>
      <c r="X76" s="327" t="s">
        <v>564</v>
      </c>
      <c r="Y76" s="327" t="s">
        <v>582</v>
      </c>
      <c r="Z76" s="327" t="s">
        <v>583</v>
      </c>
      <c r="AA76" s="327" t="s">
        <v>586</v>
      </c>
      <c r="AB76" s="327" t="s">
        <v>587</v>
      </c>
      <c r="AC76" s="327" t="s">
        <v>563</v>
      </c>
      <c r="AD76" s="327" t="s">
        <v>563</v>
      </c>
      <c r="AE76" s="327" t="s">
        <v>564</v>
      </c>
      <c r="AF76" s="327" t="s">
        <v>582</v>
      </c>
      <c r="AG76" s="327" t="s">
        <v>583</v>
      </c>
      <c r="AH76" s="183"/>
      <c r="AI76" s="190"/>
      <c r="AJ76" s="189"/>
      <c r="AK76" s="189"/>
      <c r="AL76" s="189"/>
      <c r="AM76" s="189"/>
      <c r="AN76" s="189"/>
      <c r="AO76" s="189"/>
      <c r="AP76" s="189"/>
      <c r="AQ76" s="189"/>
      <c r="AR76" s="189"/>
      <c r="AS76" s="148"/>
      <c r="AT76" s="148"/>
      <c r="AU76" s="148"/>
      <c r="AV76" s="148"/>
      <c r="AW76" s="148"/>
      <c r="AX76" s="148"/>
      <c r="AY76" s="100"/>
      <c r="AZ76" s="100"/>
      <c r="BA76" s="100"/>
      <c r="BB76" s="100"/>
      <c r="BC76" s="100"/>
      <c r="BD76" s="100"/>
      <c r="BE76" s="200"/>
      <c r="BF76" s="215"/>
      <c r="BG76" s="215"/>
      <c r="BH76" s="215"/>
      <c r="BI76" s="199"/>
      <c r="BJ76" s="215"/>
      <c r="BK76" s="215"/>
      <c r="BL76" s="215"/>
      <c r="BM76" s="215"/>
      <c r="BN76" s="215"/>
    </row>
    <row r="77" spans="3:76" ht="15" customHeight="1">
      <c r="C77" s="281"/>
      <c r="D77" s="330"/>
      <c r="E77" s="332"/>
      <c r="F77" s="332"/>
      <c r="G77" s="332"/>
      <c r="H77" s="332"/>
      <c r="I77" s="332"/>
      <c r="J77" s="332"/>
      <c r="K77" s="334"/>
      <c r="L77" s="334"/>
      <c r="M77" s="336"/>
      <c r="N77" s="336"/>
      <c r="O77" s="338"/>
      <c r="P77" s="340"/>
      <c r="Q77" s="342"/>
      <c r="R77" s="344"/>
      <c r="S77" s="328"/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  <c r="AG77" s="328"/>
      <c r="AH77" s="171"/>
      <c r="AI77" s="188" t="s">
        <v>241</v>
      </c>
      <c r="AJ77" s="238" t="s">
        <v>198</v>
      </c>
      <c r="AK77" s="275" t="s">
        <v>18</v>
      </c>
      <c r="AL77" s="275"/>
      <c r="AM77" s="275"/>
      <c r="AN77" s="275"/>
      <c r="AO77" s="275"/>
      <c r="AP77" s="275"/>
      <c r="AQ77" s="275"/>
      <c r="AR77" s="275"/>
      <c r="AS77" s="172">
        <v>1706.8216851903001</v>
      </c>
      <c r="AT77" s="172">
        <v>0</v>
      </c>
      <c r="AU77" s="172">
        <v>0</v>
      </c>
      <c r="AV77" s="173">
        <v>0</v>
      </c>
      <c r="AW77" s="172">
        <f>AT77-AV77</f>
        <v>0</v>
      </c>
      <c r="AX77" s="172">
        <f>AV77-AT77</f>
        <v>0</v>
      </c>
      <c r="AY77" s="173"/>
      <c r="AZ77" s="173"/>
      <c r="BA77" s="223"/>
      <c r="BB77" s="173"/>
      <c r="BC77" s="224"/>
      <c r="BD77" s="290" t="s">
        <v>151</v>
      </c>
      <c r="BE77" s="200">
        <v>0</v>
      </c>
      <c r="BF77" s="215"/>
      <c r="BG77" s="215"/>
      <c r="BI77" s="198" t="str">
        <f>AJ77 &amp; BE77</f>
        <v>Амортизационные отчисления0</v>
      </c>
      <c r="BJ77" s="215"/>
      <c r="BK77" s="215"/>
      <c r="BL77" s="215"/>
      <c r="BM77" s="215"/>
      <c r="BX77" s="198" t="str">
        <f>AJ77 &amp; AK77</f>
        <v>Амортизационные отчислениянет</v>
      </c>
    </row>
    <row r="78" spans="3:76" ht="15" customHeight="1" thickBot="1">
      <c r="C78" s="281"/>
      <c r="D78" s="330"/>
      <c r="E78" s="332"/>
      <c r="F78" s="332"/>
      <c r="G78" s="332"/>
      <c r="H78" s="332"/>
      <c r="I78" s="332"/>
      <c r="J78" s="332"/>
      <c r="K78" s="334"/>
      <c r="L78" s="334"/>
      <c r="M78" s="336"/>
      <c r="N78" s="336"/>
      <c r="O78" s="338"/>
      <c r="P78" s="340"/>
      <c r="Q78" s="342"/>
      <c r="R78" s="344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  <c r="AH78" s="171"/>
      <c r="AI78" s="188" t="s">
        <v>115</v>
      </c>
      <c r="AJ78" s="238" t="s">
        <v>200</v>
      </c>
      <c r="AK78" s="275" t="s">
        <v>18</v>
      </c>
      <c r="AL78" s="275"/>
      <c r="AM78" s="275"/>
      <c r="AN78" s="275"/>
      <c r="AO78" s="275"/>
      <c r="AP78" s="275"/>
      <c r="AQ78" s="275"/>
      <c r="AR78" s="275"/>
      <c r="AS78" s="172">
        <v>341.36433703799997</v>
      </c>
      <c r="AT78" s="172">
        <v>0</v>
      </c>
      <c r="AU78" s="172">
        <v>0</v>
      </c>
      <c r="AV78" s="173">
        <v>0</v>
      </c>
      <c r="AW78" s="172">
        <f>AT78-AV78</f>
        <v>0</v>
      </c>
      <c r="AX78" s="172">
        <f>AV78-AT78</f>
        <v>0</v>
      </c>
      <c r="AY78" s="173"/>
      <c r="AZ78" s="173"/>
      <c r="BA78" s="223"/>
      <c r="BB78" s="173"/>
      <c r="BC78" s="224"/>
      <c r="BD78" s="225"/>
      <c r="BE78" s="200">
        <v>0</v>
      </c>
      <c r="BF78" s="215"/>
      <c r="BG78" s="215"/>
      <c r="BI78" s="198" t="str">
        <f>AJ78 &amp; BE78</f>
        <v>Прочие собственные средства0</v>
      </c>
      <c r="BJ78" s="215"/>
      <c r="BK78" s="215"/>
      <c r="BL78" s="215"/>
      <c r="BM78" s="215"/>
      <c r="BX78" s="198" t="str">
        <f>AJ78 &amp; AK78</f>
        <v>Прочие собственные средстванет</v>
      </c>
    </row>
    <row r="79" spans="3:76" ht="11.25" customHeight="1">
      <c r="C79" s="281"/>
      <c r="D79" s="329">
        <v>8</v>
      </c>
      <c r="E79" s="331" t="s">
        <v>560</v>
      </c>
      <c r="F79" s="331" t="s">
        <v>561</v>
      </c>
      <c r="G79" s="331" t="s">
        <v>571</v>
      </c>
      <c r="H79" s="331" t="s">
        <v>563</v>
      </c>
      <c r="I79" s="331" t="s">
        <v>563</v>
      </c>
      <c r="J79" s="331" t="s">
        <v>564</v>
      </c>
      <c r="K79" s="333">
        <v>2</v>
      </c>
      <c r="L79" s="333">
        <v>2021</v>
      </c>
      <c r="M79" s="335" t="s">
        <v>190</v>
      </c>
      <c r="N79" s="335">
        <v>2022</v>
      </c>
      <c r="O79" s="337">
        <v>0</v>
      </c>
      <c r="P79" s="339">
        <v>0</v>
      </c>
      <c r="Q79" s="147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146"/>
      <c r="BB79" s="146"/>
      <c r="BC79" s="146"/>
      <c r="BD79" s="146"/>
      <c r="BE79" s="200"/>
      <c r="BF79" s="199"/>
      <c r="BG79" s="199"/>
      <c r="BH79" s="199"/>
      <c r="BI79" s="199"/>
      <c r="BJ79" s="199"/>
      <c r="BK79" s="199"/>
    </row>
    <row r="80" spans="3:76" ht="11.25" customHeight="1">
      <c r="C80" s="281"/>
      <c r="D80" s="330"/>
      <c r="E80" s="332"/>
      <c r="F80" s="332"/>
      <c r="G80" s="332"/>
      <c r="H80" s="332"/>
      <c r="I80" s="332"/>
      <c r="J80" s="332"/>
      <c r="K80" s="334"/>
      <c r="L80" s="334"/>
      <c r="M80" s="336"/>
      <c r="N80" s="336"/>
      <c r="O80" s="338"/>
      <c r="P80" s="340"/>
      <c r="Q80" s="341"/>
      <c r="R80" s="343">
        <v>1</v>
      </c>
      <c r="S80" s="327" t="s">
        <v>17</v>
      </c>
      <c r="T80" s="327" t="s">
        <v>580</v>
      </c>
      <c r="U80" s="327" t="s">
        <v>581</v>
      </c>
      <c r="V80" s="327" t="s">
        <v>563</v>
      </c>
      <c r="W80" s="327" t="s">
        <v>563</v>
      </c>
      <c r="X80" s="327" t="s">
        <v>564</v>
      </c>
      <c r="Y80" s="327" t="s">
        <v>582</v>
      </c>
      <c r="Z80" s="327" t="s">
        <v>583</v>
      </c>
      <c r="AA80" s="327" t="s">
        <v>584</v>
      </c>
      <c r="AB80" s="327" t="s">
        <v>241</v>
      </c>
      <c r="AC80" s="327" t="s">
        <v>563</v>
      </c>
      <c r="AD80" s="327" t="s">
        <v>563</v>
      </c>
      <c r="AE80" s="327" t="s">
        <v>564</v>
      </c>
      <c r="AF80" s="327" t="s">
        <v>582</v>
      </c>
      <c r="AG80" s="327" t="s">
        <v>583</v>
      </c>
      <c r="AH80" s="183"/>
      <c r="AI80" s="190"/>
      <c r="AJ80" s="189"/>
      <c r="AK80" s="189"/>
      <c r="AL80" s="189"/>
      <c r="AM80" s="189"/>
      <c r="AN80" s="189"/>
      <c r="AO80" s="189"/>
      <c r="AP80" s="189"/>
      <c r="AQ80" s="189"/>
      <c r="AR80" s="189"/>
      <c r="AS80" s="148"/>
      <c r="AT80" s="148"/>
      <c r="AU80" s="148"/>
      <c r="AV80" s="148"/>
      <c r="AW80" s="148"/>
      <c r="AX80" s="148"/>
      <c r="AY80" s="100"/>
      <c r="AZ80" s="100"/>
      <c r="BA80" s="100"/>
      <c r="BB80" s="100"/>
      <c r="BC80" s="100"/>
      <c r="BD80" s="100"/>
      <c r="BE80" s="200"/>
      <c r="BF80" s="215"/>
      <c r="BG80" s="215"/>
      <c r="BH80" s="215"/>
      <c r="BI80" s="199"/>
      <c r="BJ80" s="215"/>
      <c r="BK80" s="215"/>
      <c r="BL80" s="215"/>
      <c r="BM80" s="215"/>
      <c r="BN80" s="215"/>
    </row>
    <row r="81" spans="3:76" ht="15" customHeight="1">
      <c r="C81" s="281"/>
      <c r="D81" s="330"/>
      <c r="E81" s="332"/>
      <c r="F81" s="332"/>
      <c r="G81" s="332"/>
      <c r="H81" s="332"/>
      <c r="I81" s="332"/>
      <c r="J81" s="332"/>
      <c r="K81" s="334"/>
      <c r="L81" s="334"/>
      <c r="M81" s="336"/>
      <c r="N81" s="336"/>
      <c r="O81" s="338"/>
      <c r="P81" s="340"/>
      <c r="Q81" s="342"/>
      <c r="R81" s="344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  <c r="AG81" s="328"/>
      <c r="AH81" s="171"/>
      <c r="AI81" s="188" t="s">
        <v>241</v>
      </c>
      <c r="AJ81" s="238" t="s">
        <v>198</v>
      </c>
      <c r="AK81" s="275" t="s">
        <v>18</v>
      </c>
      <c r="AL81" s="275"/>
      <c r="AM81" s="275"/>
      <c r="AN81" s="275"/>
      <c r="AO81" s="275"/>
      <c r="AP81" s="275"/>
      <c r="AQ81" s="275"/>
      <c r="AR81" s="275"/>
      <c r="AS81" s="172">
        <v>9191.9638671645007</v>
      </c>
      <c r="AT81" s="172">
        <v>465.19865729999998</v>
      </c>
      <c r="AU81" s="172">
        <v>0</v>
      </c>
      <c r="AV81" s="173">
        <v>0</v>
      </c>
      <c r="AW81" s="172">
        <f>AT81-AV81</f>
        <v>465.19865729999998</v>
      </c>
      <c r="AX81" s="172">
        <f>AV81-AT81</f>
        <v>-465.19865729999998</v>
      </c>
      <c r="AY81" s="173"/>
      <c r="AZ81" s="173"/>
      <c r="BA81" s="223" t="s">
        <v>710</v>
      </c>
      <c r="BB81" s="173">
        <v>465.19865729999998</v>
      </c>
      <c r="BC81" s="292" t="s">
        <v>711</v>
      </c>
      <c r="BD81" s="290" t="s">
        <v>151</v>
      </c>
      <c r="BE81" s="200">
        <v>0</v>
      </c>
      <c r="BF81" s="215"/>
      <c r="BG81" s="215"/>
      <c r="BI81" s="198" t="str">
        <f>AJ81 &amp; BE81</f>
        <v>Амортизационные отчисления0</v>
      </c>
      <c r="BJ81" s="215"/>
      <c r="BK81" s="215"/>
      <c r="BL81" s="215"/>
      <c r="BM81" s="215"/>
      <c r="BX81" s="198" t="str">
        <f>AJ81 &amp; AK81</f>
        <v>Амортизационные отчислениянет</v>
      </c>
    </row>
    <row r="82" spans="3:76" ht="15" customHeight="1" thickBot="1">
      <c r="C82" s="281"/>
      <c r="D82" s="330"/>
      <c r="E82" s="332"/>
      <c r="F82" s="332"/>
      <c r="G82" s="332"/>
      <c r="H82" s="332"/>
      <c r="I82" s="332"/>
      <c r="J82" s="332"/>
      <c r="K82" s="334"/>
      <c r="L82" s="334"/>
      <c r="M82" s="336"/>
      <c r="N82" s="336"/>
      <c r="O82" s="338"/>
      <c r="P82" s="340"/>
      <c r="Q82" s="342"/>
      <c r="R82" s="344"/>
      <c r="S82" s="328"/>
      <c r="T82" s="328"/>
      <c r="U82" s="328"/>
      <c r="V82" s="328"/>
      <c r="W82" s="328"/>
      <c r="X82" s="328"/>
      <c r="Y82" s="328"/>
      <c r="Z82" s="328"/>
      <c r="AA82" s="328"/>
      <c r="AB82" s="328"/>
      <c r="AC82" s="328"/>
      <c r="AD82" s="328"/>
      <c r="AE82" s="328"/>
      <c r="AF82" s="328"/>
      <c r="AG82" s="328"/>
      <c r="AH82" s="171"/>
      <c r="AI82" s="188" t="s">
        <v>115</v>
      </c>
      <c r="AJ82" s="238" t="s">
        <v>200</v>
      </c>
      <c r="AK82" s="275" t="s">
        <v>18</v>
      </c>
      <c r="AL82" s="275"/>
      <c r="AM82" s="275"/>
      <c r="AN82" s="275"/>
      <c r="AO82" s="275"/>
      <c r="AP82" s="275"/>
      <c r="AQ82" s="275"/>
      <c r="AR82" s="275"/>
      <c r="AS82" s="172">
        <v>1838.3927734329</v>
      </c>
      <c r="AT82" s="172">
        <v>93.039731459999999</v>
      </c>
      <c r="AU82" s="172">
        <v>0</v>
      </c>
      <c r="AV82" s="173">
        <v>0</v>
      </c>
      <c r="AW82" s="172">
        <f>AT82-AV82</f>
        <v>93.039731459999999</v>
      </c>
      <c r="AX82" s="172">
        <f>AV82-AT82</f>
        <v>-93.039731459999999</v>
      </c>
      <c r="AY82" s="173"/>
      <c r="AZ82" s="173"/>
      <c r="BA82" s="223" t="s">
        <v>710</v>
      </c>
      <c r="BB82" s="173">
        <v>93.039731459999999</v>
      </c>
      <c r="BC82" s="292" t="s">
        <v>711</v>
      </c>
      <c r="BD82" s="225"/>
      <c r="BE82" s="200">
        <v>0</v>
      </c>
      <c r="BF82" s="215"/>
      <c r="BG82" s="215"/>
      <c r="BI82" s="198" t="str">
        <f>AJ82 &amp; BE82</f>
        <v>Прочие собственные средства0</v>
      </c>
      <c r="BJ82" s="215"/>
      <c r="BK82" s="215"/>
      <c r="BL82" s="215"/>
      <c r="BM82" s="215"/>
      <c r="BX82" s="198" t="str">
        <f>AJ82 &amp; AK82</f>
        <v>Прочие собственные средстванет</v>
      </c>
    </row>
    <row r="83" spans="3:76" ht="11.25" customHeight="1">
      <c r="C83" s="281"/>
      <c r="D83" s="329">
        <v>9</v>
      </c>
      <c r="E83" s="331" t="s">
        <v>560</v>
      </c>
      <c r="F83" s="331" t="s">
        <v>561</v>
      </c>
      <c r="G83" s="331" t="s">
        <v>572</v>
      </c>
      <c r="H83" s="331" t="s">
        <v>563</v>
      </c>
      <c r="I83" s="331" t="s">
        <v>563</v>
      </c>
      <c r="J83" s="331" t="s">
        <v>564</v>
      </c>
      <c r="K83" s="333">
        <v>2</v>
      </c>
      <c r="L83" s="333">
        <v>2022</v>
      </c>
      <c r="M83" s="335" t="s">
        <v>190</v>
      </c>
      <c r="N83" s="335">
        <v>2022</v>
      </c>
      <c r="O83" s="337">
        <v>0</v>
      </c>
      <c r="P83" s="339">
        <v>0</v>
      </c>
      <c r="Q83" s="147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6"/>
      <c r="BD83" s="146"/>
      <c r="BE83" s="200"/>
      <c r="BF83" s="199"/>
      <c r="BG83" s="199"/>
      <c r="BH83" s="199"/>
      <c r="BI83" s="199"/>
      <c r="BJ83" s="199"/>
      <c r="BK83" s="199"/>
    </row>
    <row r="84" spans="3:76" ht="11.25" customHeight="1">
      <c r="C84" s="281"/>
      <c r="D84" s="330"/>
      <c r="E84" s="332"/>
      <c r="F84" s="332"/>
      <c r="G84" s="332"/>
      <c r="H84" s="332"/>
      <c r="I84" s="332"/>
      <c r="J84" s="332"/>
      <c r="K84" s="334"/>
      <c r="L84" s="334"/>
      <c r="M84" s="336"/>
      <c r="N84" s="336"/>
      <c r="O84" s="338"/>
      <c r="P84" s="340"/>
      <c r="Q84" s="341"/>
      <c r="R84" s="343">
        <v>1</v>
      </c>
      <c r="S84" s="327" t="s">
        <v>17</v>
      </c>
      <c r="T84" s="327" t="s">
        <v>585</v>
      </c>
      <c r="U84" s="327" t="s">
        <v>581</v>
      </c>
      <c r="V84" s="327" t="s">
        <v>563</v>
      </c>
      <c r="W84" s="327" t="s">
        <v>563</v>
      </c>
      <c r="X84" s="327" t="s">
        <v>564</v>
      </c>
      <c r="Y84" s="327" t="s">
        <v>582</v>
      </c>
      <c r="Z84" s="327" t="s">
        <v>583</v>
      </c>
      <c r="AA84" s="327" t="s">
        <v>586</v>
      </c>
      <c r="AB84" s="327" t="s">
        <v>587</v>
      </c>
      <c r="AC84" s="327" t="s">
        <v>563</v>
      </c>
      <c r="AD84" s="327" t="s">
        <v>563</v>
      </c>
      <c r="AE84" s="327" t="s">
        <v>564</v>
      </c>
      <c r="AF84" s="327" t="s">
        <v>582</v>
      </c>
      <c r="AG84" s="327" t="s">
        <v>583</v>
      </c>
      <c r="AH84" s="183"/>
      <c r="AI84" s="190"/>
      <c r="AJ84" s="189"/>
      <c r="AK84" s="189"/>
      <c r="AL84" s="189"/>
      <c r="AM84" s="189"/>
      <c r="AN84" s="189"/>
      <c r="AO84" s="189"/>
      <c r="AP84" s="189"/>
      <c r="AQ84" s="189"/>
      <c r="AR84" s="189"/>
      <c r="AS84" s="148"/>
      <c r="AT84" s="148"/>
      <c r="AU84" s="148"/>
      <c r="AV84" s="148"/>
      <c r="AW84" s="148"/>
      <c r="AX84" s="148"/>
      <c r="AY84" s="100"/>
      <c r="AZ84" s="100"/>
      <c r="BA84" s="100"/>
      <c r="BB84" s="100"/>
      <c r="BC84" s="100"/>
      <c r="BD84" s="100"/>
      <c r="BE84" s="200"/>
      <c r="BF84" s="215"/>
      <c r="BG84" s="215"/>
      <c r="BH84" s="215"/>
      <c r="BI84" s="199"/>
      <c r="BJ84" s="215"/>
      <c r="BK84" s="215"/>
      <c r="BL84" s="215"/>
      <c r="BM84" s="215"/>
      <c r="BN84" s="215"/>
    </row>
    <row r="85" spans="3:76" ht="15" customHeight="1">
      <c r="C85" s="281"/>
      <c r="D85" s="330"/>
      <c r="E85" s="332"/>
      <c r="F85" s="332"/>
      <c r="G85" s="332"/>
      <c r="H85" s="332"/>
      <c r="I85" s="332"/>
      <c r="J85" s="332"/>
      <c r="K85" s="334"/>
      <c r="L85" s="334"/>
      <c r="M85" s="336"/>
      <c r="N85" s="336"/>
      <c r="O85" s="338"/>
      <c r="P85" s="340"/>
      <c r="Q85" s="342"/>
      <c r="R85" s="344"/>
      <c r="S85" s="328"/>
      <c r="T85" s="328"/>
      <c r="U85" s="328"/>
      <c r="V85" s="328"/>
      <c r="W85" s="328"/>
      <c r="X85" s="328"/>
      <c r="Y85" s="328"/>
      <c r="Z85" s="328"/>
      <c r="AA85" s="328"/>
      <c r="AB85" s="328"/>
      <c r="AC85" s="328"/>
      <c r="AD85" s="328"/>
      <c r="AE85" s="328"/>
      <c r="AF85" s="328"/>
      <c r="AG85" s="328"/>
      <c r="AH85" s="171"/>
      <c r="AI85" s="188" t="s">
        <v>241</v>
      </c>
      <c r="AJ85" s="238" t="s">
        <v>198</v>
      </c>
      <c r="AK85" s="275" t="s">
        <v>18</v>
      </c>
      <c r="AL85" s="275"/>
      <c r="AM85" s="275"/>
      <c r="AN85" s="275"/>
      <c r="AO85" s="275"/>
      <c r="AP85" s="275"/>
      <c r="AQ85" s="275"/>
      <c r="AR85" s="275"/>
      <c r="AS85" s="172">
        <v>8345.6079744525996</v>
      </c>
      <c r="AT85" s="172">
        <v>251.17161615000001</v>
      </c>
      <c r="AU85" s="172">
        <v>0</v>
      </c>
      <c r="AV85" s="173">
        <v>0</v>
      </c>
      <c r="AW85" s="172">
        <f>AT85-AV85</f>
        <v>251.17161615000001</v>
      </c>
      <c r="AX85" s="172">
        <f>AV85-AT85</f>
        <v>-251.17161615000001</v>
      </c>
      <c r="AY85" s="173"/>
      <c r="AZ85" s="173"/>
      <c r="BA85" s="223" t="s">
        <v>712</v>
      </c>
      <c r="BB85" s="173">
        <v>251.17161615000001</v>
      </c>
      <c r="BC85" s="224" t="s">
        <v>712</v>
      </c>
      <c r="BD85" s="290" t="s">
        <v>151</v>
      </c>
      <c r="BE85" s="200">
        <v>0</v>
      </c>
      <c r="BF85" s="215"/>
      <c r="BG85" s="215"/>
      <c r="BI85" s="198" t="str">
        <f>AJ85 &amp; BE85</f>
        <v>Амортизационные отчисления0</v>
      </c>
      <c r="BJ85" s="215"/>
      <c r="BK85" s="215"/>
      <c r="BL85" s="215"/>
      <c r="BM85" s="215"/>
      <c r="BX85" s="198" t="str">
        <f>AJ85 &amp; AK85</f>
        <v>Амортизационные отчислениянет</v>
      </c>
    </row>
    <row r="86" spans="3:76" ht="15" customHeight="1" thickBot="1">
      <c r="C86" s="281"/>
      <c r="D86" s="330"/>
      <c r="E86" s="332"/>
      <c r="F86" s="332"/>
      <c r="G86" s="332"/>
      <c r="H86" s="332"/>
      <c r="I86" s="332"/>
      <c r="J86" s="332"/>
      <c r="K86" s="334"/>
      <c r="L86" s="334"/>
      <c r="M86" s="336"/>
      <c r="N86" s="336"/>
      <c r="O86" s="338"/>
      <c r="P86" s="340"/>
      <c r="Q86" s="342"/>
      <c r="R86" s="344"/>
      <c r="S86" s="328"/>
      <c r="T86" s="328"/>
      <c r="U86" s="328"/>
      <c r="V86" s="328"/>
      <c r="W86" s="328"/>
      <c r="X86" s="328"/>
      <c r="Y86" s="328"/>
      <c r="Z86" s="328"/>
      <c r="AA86" s="328"/>
      <c r="AB86" s="328"/>
      <c r="AC86" s="328"/>
      <c r="AD86" s="328"/>
      <c r="AE86" s="328"/>
      <c r="AF86" s="328"/>
      <c r="AG86" s="328"/>
      <c r="AH86" s="171"/>
      <c r="AI86" s="188" t="s">
        <v>115</v>
      </c>
      <c r="AJ86" s="238" t="s">
        <v>200</v>
      </c>
      <c r="AK86" s="275" t="s">
        <v>18</v>
      </c>
      <c r="AL86" s="275"/>
      <c r="AM86" s="275"/>
      <c r="AN86" s="275"/>
      <c r="AO86" s="275"/>
      <c r="AP86" s="275"/>
      <c r="AQ86" s="275"/>
      <c r="AR86" s="275"/>
      <c r="AS86" s="172">
        <v>1669.1215948905001</v>
      </c>
      <c r="AT86" s="172">
        <v>50.234323230000001</v>
      </c>
      <c r="AU86" s="172">
        <v>0</v>
      </c>
      <c r="AV86" s="173">
        <v>0</v>
      </c>
      <c r="AW86" s="172">
        <f>AT86-AV86</f>
        <v>50.234323230000001</v>
      </c>
      <c r="AX86" s="172">
        <f>AV86-AT86</f>
        <v>-50.234323230000001</v>
      </c>
      <c r="AY86" s="173"/>
      <c r="AZ86" s="173"/>
      <c r="BA86" s="223" t="s">
        <v>712</v>
      </c>
      <c r="BB86" s="173">
        <v>50.234323230000001</v>
      </c>
      <c r="BC86" s="224" t="s">
        <v>712</v>
      </c>
      <c r="BD86" s="225"/>
      <c r="BE86" s="200">
        <v>0</v>
      </c>
      <c r="BF86" s="215"/>
      <c r="BG86" s="215"/>
      <c r="BI86" s="198" t="str">
        <f>AJ86 &amp; BE86</f>
        <v>Прочие собственные средства0</v>
      </c>
      <c r="BJ86" s="215"/>
      <c r="BK86" s="215"/>
      <c r="BL86" s="215"/>
      <c r="BM86" s="215"/>
      <c r="BX86" s="198" t="str">
        <f>AJ86 &amp; AK86</f>
        <v>Прочие собственные средстванет</v>
      </c>
    </row>
    <row r="87" spans="3:76" ht="11.25" customHeight="1">
      <c r="C87" s="281"/>
      <c r="D87" s="329">
        <v>10</v>
      </c>
      <c r="E87" s="331" t="s">
        <v>560</v>
      </c>
      <c r="F87" s="331" t="s">
        <v>561</v>
      </c>
      <c r="G87" s="331" t="s">
        <v>573</v>
      </c>
      <c r="H87" s="331" t="s">
        <v>563</v>
      </c>
      <c r="I87" s="331" t="s">
        <v>563</v>
      </c>
      <c r="J87" s="331" t="s">
        <v>564</v>
      </c>
      <c r="K87" s="333">
        <v>2</v>
      </c>
      <c r="L87" s="333">
        <v>2021</v>
      </c>
      <c r="M87" s="335" t="s">
        <v>190</v>
      </c>
      <c r="N87" s="335">
        <v>2021</v>
      </c>
      <c r="O87" s="337">
        <v>0</v>
      </c>
      <c r="P87" s="339">
        <v>0</v>
      </c>
      <c r="Q87" s="147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146"/>
      <c r="AQ87" s="146"/>
      <c r="AR87" s="146"/>
      <c r="AS87" s="146"/>
      <c r="AT87" s="146"/>
      <c r="AU87" s="146"/>
      <c r="AV87" s="146"/>
      <c r="AW87" s="146"/>
      <c r="AX87" s="146"/>
      <c r="AY87" s="146"/>
      <c r="AZ87" s="146"/>
      <c r="BA87" s="146"/>
      <c r="BB87" s="146"/>
      <c r="BC87" s="146"/>
      <c r="BD87" s="146"/>
      <c r="BE87" s="200"/>
      <c r="BF87" s="199"/>
      <c r="BG87" s="199"/>
      <c r="BH87" s="199"/>
      <c r="BI87" s="199"/>
      <c r="BJ87" s="199"/>
      <c r="BK87" s="199"/>
    </row>
    <row r="88" spans="3:76" ht="11.25" customHeight="1">
      <c r="C88" s="281"/>
      <c r="D88" s="330"/>
      <c r="E88" s="332"/>
      <c r="F88" s="332"/>
      <c r="G88" s="332"/>
      <c r="H88" s="332"/>
      <c r="I88" s="332"/>
      <c r="J88" s="332"/>
      <c r="K88" s="334"/>
      <c r="L88" s="334"/>
      <c r="M88" s="336"/>
      <c r="N88" s="336"/>
      <c r="O88" s="338"/>
      <c r="P88" s="340"/>
      <c r="Q88" s="341"/>
      <c r="R88" s="343">
        <v>1</v>
      </c>
      <c r="S88" s="327" t="s">
        <v>17</v>
      </c>
      <c r="T88" s="327" t="s">
        <v>580</v>
      </c>
      <c r="U88" s="327" t="s">
        <v>581</v>
      </c>
      <c r="V88" s="327" t="s">
        <v>563</v>
      </c>
      <c r="W88" s="327" t="s">
        <v>563</v>
      </c>
      <c r="X88" s="327" t="s">
        <v>564</v>
      </c>
      <c r="Y88" s="327" t="s">
        <v>582</v>
      </c>
      <c r="Z88" s="327" t="s">
        <v>583</v>
      </c>
      <c r="AA88" s="327" t="s">
        <v>584</v>
      </c>
      <c r="AB88" s="327" t="s">
        <v>241</v>
      </c>
      <c r="AC88" s="327" t="s">
        <v>563</v>
      </c>
      <c r="AD88" s="327" t="s">
        <v>563</v>
      </c>
      <c r="AE88" s="327" t="s">
        <v>564</v>
      </c>
      <c r="AF88" s="327" t="s">
        <v>582</v>
      </c>
      <c r="AG88" s="327" t="s">
        <v>583</v>
      </c>
      <c r="AH88" s="183"/>
      <c r="AI88" s="190"/>
      <c r="AJ88" s="189"/>
      <c r="AK88" s="189"/>
      <c r="AL88" s="189"/>
      <c r="AM88" s="189"/>
      <c r="AN88" s="189"/>
      <c r="AO88" s="189"/>
      <c r="AP88" s="189"/>
      <c r="AQ88" s="189"/>
      <c r="AR88" s="189"/>
      <c r="AS88" s="148"/>
      <c r="AT88" s="148"/>
      <c r="AU88" s="148"/>
      <c r="AV88" s="148"/>
      <c r="AW88" s="148"/>
      <c r="AX88" s="148"/>
      <c r="AY88" s="100"/>
      <c r="AZ88" s="100"/>
      <c r="BA88" s="100"/>
      <c r="BB88" s="100"/>
      <c r="BC88" s="100"/>
      <c r="BD88" s="100"/>
      <c r="BE88" s="200"/>
      <c r="BF88" s="215"/>
      <c r="BG88" s="215"/>
      <c r="BH88" s="215"/>
      <c r="BI88" s="199"/>
      <c r="BJ88" s="215"/>
      <c r="BK88" s="215"/>
      <c r="BL88" s="215"/>
      <c r="BM88" s="215"/>
      <c r="BN88" s="215"/>
    </row>
    <row r="89" spans="3:76" ht="15" customHeight="1">
      <c r="C89" s="281"/>
      <c r="D89" s="330"/>
      <c r="E89" s="332"/>
      <c r="F89" s="332"/>
      <c r="G89" s="332"/>
      <c r="H89" s="332"/>
      <c r="I89" s="332"/>
      <c r="J89" s="332"/>
      <c r="K89" s="334"/>
      <c r="L89" s="334"/>
      <c r="M89" s="336"/>
      <c r="N89" s="336"/>
      <c r="O89" s="338"/>
      <c r="P89" s="340"/>
      <c r="Q89" s="342"/>
      <c r="R89" s="344"/>
      <c r="S89" s="328"/>
      <c r="T89" s="328"/>
      <c r="U89" s="328"/>
      <c r="V89" s="328"/>
      <c r="W89" s="328"/>
      <c r="X89" s="328"/>
      <c r="Y89" s="328"/>
      <c r="Z89" s="328"/>
      <c r="AA89" s="328"/>
      <c r="AB89" s="328"/>
      <c r="AC89" s="328"/>
      <c r="AD89" s="328"/>
      <c r="AE89" s="328"/>
      <c r="AF89" s="328"/>
      <c r="AG89" s="328"/>
      <c r="AH89" s="171"/>
      <c r="AI89" s="188" t="s">
        <v>241</v>
      </c>
      <c r="AJ89" s="238" t="s">
        <v>198</v>
      </c>
      <c r="AK89" s="275" t="s">
        <v>18</v>
      </c>
      <c r="AL89" s="275"/>
      <c r="AM89" s="275"/>
      <c r="AN89" s="275"/>
      <c r="AO89" s="275"/>
      <c r="AP89" s="275"/>
      <c r="AQ89" s="275"/>
      <c r="AR89" s="275"/>
      <c r="AS89" s="172">
        <v>7731.0757958955001</v>
      </c>
      <c r="AT89" s="172">
        <v>0</v>
      </c>
      <c r="AU89" s="172">
        <v>0</v>
      </c>
      <c r="AV89" s="173">
        <v>0</v>
      </c>
      <c r="AW89" s="172">
        <f>AT89-AV89</f>
        <v>0</v>
      </c>
      <c r="AX89" s="172">
        <f>AV89-AT89</f>
        <v>0</v>
      </c>
      <c r="AY89" s="173"/>
      <c r="AZ89" s="173"/>
      <c r="BA89" s="223"/>
      <c r="BB89" s="173"/>
      <c r="BC89" s="224"/>
      <c r="BD89" s="290" t="s">
        <v>151</v>
      </c>
      <c r="BE89" s="200">
        <v>0</v>
      </c>
      <c r="BF89" s="215"/>
      <c r="BG89" s="215"/>
      <c r="BI89" s="198" t="str">
        <f>AJ89 &amp; BE89</f>
        <v>Амортизационные отчисления0</v>
      </c>
      <c r="BJ89" s="215"/>
      <c r="BK89" s="215"/>
      <c r="BL89" s="215"/>
      <c r="BM89" s="215"/>
      <c r="BX89" s="198" t="str">
        <f>AJ89 &amp; AK89</f>
        <v>Амортизационные отчислениянет</v>
      </c>
    </row>
    <row r="90" spans="3:76" ht="15" customHeight="1" thickBot="1">
      <c r="C90" s="281"/>
      <c r="D90" s="330"/>
      <c r="E90" s="332"/>
      <c r="F90" s="332"/>
      <c r="G90" s="332"/>
      <c r="H90" s="332"/>
      <c r="I90" s="332"/>
      <c r="J90" s="332"/>
      <c r="K90" s="334"/>
      <c r="L90" s="334"/>
      <c r="M90" s="336"/>
      <c r="N90" s="336"/>
      <c r="O90" s="338"/>
      <c r="P90" s="340"/>
      <c r="Q90" s="342"/>
      <c r="R90" s="344"/>
      <c r="S90" s="328"/>
      <c r="T90" s="328"/>
      <c r="U90" s="328"/>
      <c r="V90" s="328"/>
      <c r="W90" s="328"/>
      <c r="X90" s="328"/>
      <c r="Y90" s="328"/>
      <c r="Z90" s="328"/>
      <c r="AA90" s="328"/>
      <c r="AB90" s="328"/>
      <c r="AC90" s="328"/>
      <c r="AD90" s="328"/>
      <c r="AE90" s="328"/>
      <c r="AF90" s="328"/>
      <c r="AG90" s="328"/>
      <c r="AH90" s="171"/>
      <c r="AI90" s="188" t="s">
        <v>115</v>
      </c>
      <c r="AJ90" s="238" t="s">
        <v>200</v>
      </c>
      <c r="AK90" s="275" t="s">
        <v>18</v>
      </c>
      <c r="AL90" s="275"/>
      <c r="AM90" s="275"/>
      <c r="AN90" s="275"/>
      <c r="AO90" s="275"/>
      <c r="AP90" s="275"/>
      <c r="AQ90" s="275"/>
      <c r="AR90" s="275"/>
      <c r="AS90" s="172">
        <v>1546.2151591791001</v>
      </c>
      <c r="AT90" s="172">
        <v>0</v>
      </c>
      <c r="AU90" s="172">
        <v>0</v>
      </c>
      <c r="AV90" s="173">
        <v>0</v>
      </c>
      <c r="AW90" s="172">
        <f>AT90-AV90</f>
        <v>0</v>
      </c>
      <c r="AX90" s="172">
        <f>AV90-AT90</f>
        <v>0</v>
      </c>
      <c r="AY90" s="173"/>
      <c r="AZ90" s="173"/>
      <c r="BA90" s="223"/>
      <c r="BB90" s="173"/>
      <c r="BC90" s="224"/>
      <c r="BD90" s="225"/>
      <c r="BE90" s="200">
        <v>0</v>
      </c>
      <c r="BF90" s="215"/>
      <c r="BG90" s="215"/>
      <c r="BI90" s="198" t="str">
        <f>AJ90 &amp; BE90</f>
        <v>Прочие собственные средства0</v>
      </c>
      <c r="BJ90" s="215"/>
      <c r="BK90" s="215"/>
      <c r="BL90" s="215"/>
      <c r="BM90" s="215"/>
      <c r="BX90" s="198" t="str">
        <f>AJ90 &amp; AK90</f>
        <v>Прочие собственные средстванет</v>
      </c>
    </row>
    <row r="91" spans="3:76" ht="11.25" customHeight="1">
      <c r="C91" s="281"/>
      <c r="D91" s="329">
        <v>11</v>
      </c>
      <c r="E91" s="331" t="s">
        <v>560</v>
      </c>
      <c r="F91" s="331" t="s">
        <v>561</v>
      </c>
      <c r="G91" s="331" t="s">
        <v>574</v>
      </c>
      <c r="H91" s="331" t="s">
        <v>563</v>
      </c>
      <c r="I91" s="331" t="s">
        <v>563</v>
      </c>
      <c r="J91" s="331" t="s">
        <v>564</v>
      </c>
      <c r="K91" s="333">
        <v>2</v>
      </c>
      <c r="L91" s="333">
        <v>2021</v>
      </c>
      <c r="M91" s="335" t="s">
        <v>190</v>
      </c>
      <c r="N91" s="335">
        <v>2021</v>
      </c>
      <c r="O91" s="337">
        <v>0</v>
      </c>
      <c r="P91" s="339">
        <v>0</v>
      </c>
      <c r="Q91" s="147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146"/>
      <c r="AQ91" s="146"/>
      <c r="AR91" s="146"/>
      <c r="AS91" s="146"/>
      <c r="AT91" s="146"/>
      <c r="AU91" s="146"/>
      <c r="AV91" s="146"/>
      <c r="AW91" s="146"/>
      <c r="AX91" s="146"/>
      <c r="AY91" s="146"/>
      <c r="AZ91" s="146"/>
      <c r="BA91" s="146"/>
      <c r="BB91" s="146"/>
      <c r="BC91" s="146"/>
      <c r="BD91" s="146"/>
      <c r="BE91" s="200"/>
      <c r="BF91" s="199"/>
      <c r="BG91" s="199"/>
      <c r="BH91" s="199"/>
      <c r="BI91" s="199"/>
      <c r="BJ91" s="199"/>
      <c r="BK91" s="199"/>
    </row>
    <row r="92" spans="3:76" ht="11.25" customHeight="1">
      <c r="C92" s="281"/>
      <c r="D92" s="330"/>
      <c r="E92" s="332"/>
      <c r="F92" s="332"/>
      <c r="G92" s="332"/>
      <c r="H92" s="332"/>
      <c r="I92" s="332"/>
      <c r="J92" s="332"/>
      <c r="K92" s="334"/>
      <c r="L92" s="334"/>
      <c r="M92" s="336"/>
      <c r="N92" s="336"/>
      <c r="O92" s="338"/>
      <c r="P92" s="340"/>
      <c r="Q92" s="341"/>
      <c r="R92" s="343">
        <v>1</v>
      </c>
      <c r="S92" s="327" t="s">
        <v>17</v>
      </c>
      <c r="T92" s="327" t="s">
        <v>585</v>
      </c>
      <c r="U92" s="327" t="s">
        <v>581</v>
      </c>
      <c r="V92" s="327" t="s">
        <v>563</v>
      </c>
      <c r="W92" s="327" t="s">
        <v>563</v>
      </c>
      <c r="X92" s="327" t="s">
        <v>564</v>
      </c>
      <c r="Y92" s="327" t="s">
        <v>582</v>
      </c>
      <c r="Z92" s="327" t="s">
        <v>583</v>
      </c>
      <c r="AA92" s="327" t="s">
        <v>586</v>
      </c>
      <c r="AB92" s="327" t="s">
        <v>587</v>
      </c>
      <c r="AC92" s="327" t="s">
        <v>563</v>
      </c>
      <c r="AD92" s="327" t="s">
        <v>563</v>
      </c>
      <c r="AE92" s="327" t="s">
        <v>564</v>
      </c>
      <c r="AF92" s="327" t="s">
        <v>582</v>
      </c>
      <c r="AG92" s="327" t="s">
        <v>583</v>
      </c>
      <c r="AH92" s="183"/>
      <c r="AI92" s="190"/>
      <c r="AJ92" s="189"/>
      <c r="AK92" s="189"/>
      <c r="AL92" s="189"/>
      <c r="AM92" s="189"/>
      <c r="AN92" s="189"/>
      <c r="AO92" s="189"/>
      <c r="AP92" s="189"/>
      <c r="AQ92" s="189"/>
      <c r="AR92" s="189"/>
      <c r="AS92" s="148"/>
      <c r="AT92" s="148"/>
      <c r="AU92" s="148"/>
      <c r="AV92" s="148"/>
      <c r="AW92" s="148"/>
      <c r="AX92" s="148"/>
      <c r="AY92" s="100"/>
      <c r="AZ92" s="100"/>
      <c r="BA92" s="100"/>
      <c r="BB92" s="100"/>
      <c r="BC92" s="100"/>
      <c r="BD92" s="100"/>
      <c r="BE92" s="200"/>
      <c r="BF92" s="215"/>
      <c r="BG92" s="215"/>
      <c r="BH92" s="215"/>
      <c r="BI92" s="199"/>
      <c r="BJ92" s="215"/>
      <c r="BK92" s="215"/>
      <c r="BL92" s="215"/>
      <c r="BM92" s="215"/>
      <c r="BN92" s="215"/>
    </row>
    <row r="93" spans="3:76" ht="15" customHeight="1">
      <c r="C93" s="281"/>
      <c r="D93" s="330"/>
      <c r="E93" s="332"/>
      <c r="F93" s="332"/>
      <c r="G93" s="332"/>
      <c r="H93" s="332"/>
      <c r="I93" s="332"/>
      <c r="J93" s="332"/>
      <c r="K93" s="334"/>
      <c r="L93" s="334"/>
      <c r="M93" s="336"/>
      <c r="N93" s="336"/>
      <c r="O93" s="338"/>
      <c r="P93" s="340"/>
      <c r="Q93" s="342"/>
      <c r="R93" s="344"/>
      <c r="S93" s="328"/>
      <c r="T93" s="328"/>
      <c r="U93" s="328"/>
      <c r="V93" s="328"/>
      <c r="W93" s="328"/>
      <c r="X93" s="328"/>
      <c r="Y93" s="328"/>
      <c r="Z93" s="328"/>
      <c r="AA93" s="328"/>
      <c r="AB93" s="328"/>
      <c r="AC93" s="328"/>
      <c r="AD93" s="328"/>
      <c r="AE93" s="328"/>
      <c r="AF93" s="328"/>
      <c r="AG93" s="328"/>
      <c r="AH93" s="171"/>
      <c r="AI93" s="188" t="s">
        <v>241</v>
      </c>
      <c r="AJ93" s="238" t="s">
        <v>198</v>
      </c>
      <c r="AK93" s="275" t="s">
        <v>18</v>
      </c>
      <c r="AL93" s="275"/>
      <c r="AM93" s="275"/>
      <c r="AN93" s="275"/>
      <c r="AO93" s="275"/>
      <c r="AP93" s="275"/>
      <c r="AQ93" s="275"/>
      <c r="AR93" s="275"/>
      <c r="AS93" s="172">
        <v>12670.0509610278</v>
      </c>
      <c r="AT93" s="172">
        <v>502.34760225000002</v>
      </c>
      <c r="AU93" s="172">
        <v>0</v>
      </c>
      <c r="AV93" s="173">
        <v>0</v>
      </c>
      <c r="AW93" s="172">
        <f>AT93-AV93</f>
        <v>502.34760225000002</v>
      </c>
      <c r="AX93" s="172">
        <f>AV93-AT93</f>
        <v>-502.34760225000002</v>
      </c>
      <c r="AY93" s="173"/>
      <c r="AZ93" s="173"/>
      <c r="BA93" s="223" t="s">
        <v>712</v>
      </c>
      <c r="BB93" s="173">
        <v>502.34760225000002</v>
      </c>
      <c r="BC93" s="224" t="s">
        <v>712</v>
      </c>
      <c r="BD93" s="290" t="s">
        <v>151</v>
      </c>
      <c r="BE93" s="200">
        <v>0</v>
      </c>
      <c r="BF93" s="215"/>
      <c r="BG93" s="215"/>
      <c r="BI93" s="198" t="str">
        <f>AJ93 &amp; BE93</f>
        <v>Амортизационные отчисления0</v>
      </c>
      <c r="BJ93" s="215"/>
      <c r="BK93" s="215"/>
      <c r="BL93" s="215"/>
      <c r="BM93" s="215"/>
      <c r="BX93" s="198" t="str">
        <f>AJ93 &amp; AK93</f>
        <v>Амортизационные отчислениянет</v>
      </c>
    </row>
    <row r="94" spans="3:76" ht="15" customHeight="1" thickBot="1">
      <c r="C94" s="281"/>
      <c r="D94" s="330"/>
      <c r="E94" s="332"/>
      <c r="F94" s="332"/>
      <c r="G94" s="332"/>
      <c r="H94" s="332"/>
      <c r="I94" s="332"/>
      <c r="J94" s="332"/>
      <c r="K94" s="334"/>
      <c r="L94" s="334"/>
      <c r="M94" s="336"/>
      <c r="N94" s="336"/>
      <c r="O94" s="338"/>
      <c r="P94" s="340"/>
      <c r="Q94" s="342"/>
      <c r="R94" s="344"/>
      <c r="S94" s="328"/>
      <c r="T94" s="328"/>
      <c r="U94" s="328"/>
      <c r="V94" s="328"/>
      <c r="W94" s="328"/>
      <c r="X94" s="328"/>
      <c r="Y94" s="328"/>
      <c r="Z94" s="328"/>
      <c r="AA94" s="328"/>
      <c r="AB94" s="328"/>
      <c r="AC94" s="328"/>
      <c r="AD94" s="328"/>
      <c r="AE94" s="328"/>
      <c r="AF94" s="328"/>
      <c r="AG94" s="328"/>
      <c r="AH94" s="171"/>
      <c r="AI94" s="188" t="s">
        <v>115</v>
      </c>
      <c r="AJ94" s="238" t="s">
        <v>200</v>
      </c>
      <c r="AK94" s="275" t="s">
        <v>18</v>
      </c>
      <c r="AL94" s="275"/>
      <c r="AM94" s="275"/>
      <c r="AN94" s="275"/>
      <c r="AO94" s="275"/>
      <c r="AP94" s="275"/>
      <c r="AQ94" s="275"/>
      <c r="AR94" s="275"/>
      <c r="AS94" s="172">
        <v>2534.0101922056001</v>
      </c>
      <c r="AT94" s="172">
        <v>100.46952045</v>
      </c>
      <c r="AU94" s="172">
        <v>0</v>
      </c>
      <c r="AV94" s="173">
        <v>0</v>
      </c>
      <c r="AW94" s="172">
        <f>AT94-AV94</f>
        <v>100.46952045</v>
      </c>
      <c r="AX94" s="172">
        <f>AV94-AT94</f>
        <v>-100.46952045</v>
      </c>
      <c r="AY94" s="173"/>
      <c r="AZ94" s="173"/>
      <c r="BA94" s="223" t="s">
        <v>712</v>
      </c>
      <c r="BB94" s="173">
        <v>100.46952045</v>
      </c>
      <c r="BC94" s="224" t="s">
        <v>712</v>
      </c>
      <c r="BD94" s="225"/>
      <c r="BE94" s="200">
        <v>0</v>
      </c>
      <c r="BF94" s="215"/>
      <c r="BG94" s="215"/>
      <c r="BI94" s="198" t="str">
        <f>AJ94 &amp; BE94</f>
        <v>Прочие собственные средства0</v>
      </c>
      <c r="BJ94" s="215"/>
      <c r="BK94" s="215"/>
      <c r="BL94" s="215"/>
      <c r="BM94" s="215"/>
      <c r="BX94" s="198" t="str">
        <f>AJ94 &amp; AK94</f>
        <v>Прочие собственные средстванет</v>
      </c>
    </row>
    <row r="95" spans="3:76" ht="11.25" customHeight="1">
      <c r="C95" s="281"/>
      <c r="D95" s="329">
        <v>12</v>
      </c>
      <c r="E95" s="331" t="s">
        <v>560</v>
      </c>
      <c r="F95" s="331" t="s">
        <v>561</v>
      </c>
      <c r="G95" s="331" t="s">
        <v>575</v>
      </c>
      <c r="H95" s="331" t="s">
        <v>563</v>
      </c>
      <c r="I95" s="331" t="s">
        <v>563</v>
      </c>
      <c r="J95" s="331" t="s">
        <v>564</v>
      </c>
      <c r="K95" s="333">
        <v>2</v>
      </c>
      <c r="L95" s="333">
        <v>2021</v>
      </c>
      <c r="M95" s="335" t="s">
        <v>190</v>
      </c>
      <c r="N95" s="335">
        <v>2021</v>
      </c>
      <c r="O95" s="337">
        <v>0</v>
      </c>
      <c r="P95" s="339">
        <v>5</v>
      </c>
      <c r="Q95" s="147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200"/>
      <c r="BF95" s="199"/>
      <c r="BG95" s="199"/>
      <c r="BH95" s="199"/>
      <c r="BI95" s="199"/>
      <c r="BJ95" s="199"/>
      <c r="BK95" s="199"/>
    </row>
    <row r="96" spans="3:76" ht="11.25" customHeight="1">
      <c r="C96" s="281"/>
      <c r="D96" s="330"/>
      <c r="E96" s="332"/>
      <c r="F96" s="332"/>
      <c r="G96" s="332"/>
      <c r="H96" s="332"/>
      <c r="I96" s="332"/>
      <c r="J96" s="332"/>
      <c r="K96" s="334"/>
      <c r="L96" s="334"/>
      <c r="M96" s="336"/>
      <c r="N96" s="336"/>
      <c r="O96" s="338"/>
      <c r="P96" s="340"/>
      <c r="Q96" s="341"/>
      <c r="R96" s="343">
        <v>1</v>
      </c>
      <c r="S96" s="327" t="s">
        <v>17</v>
      </c>
      <c r="T96" s="327" t="s">
        <v>585</v>
      </c>
      <c r="U96" s="327" t="s">
        <v>581</v>
      </c>
      <c r="V96" s="327" t="s">
        <v>563</v>
      </c>
      <c r="W96" s="327" t="s">
        <v>563</v>
      </c>
      <c r="X96" s="327" t="s">
        <v>564</v>
      </c>
      <c r="Y96" s="327" t="s">
        <v>582</v>
      </c>
      <c r="Z96" s="327" t="s">
        <v>583</v>
      </c>
      <c r="AA96" s="327" t="s">
        <v>586</v>
      </c>
      <c r="AB96" s="327" t="s">
        <v>587</v>
      </c>
      <c r="AC96" s="327" t="s">
        <v>563</v>
      </c>
      <c r="AD96" s="327" t="s">
        <v>563</v>
      </c>
      <c r="AE96" s="327" t="s">
        <v>564</v>
      </c>
      <c r="AF96" s="327" t="s">
        <v>582</v>
      </c>
      <c r="AG96" s="327" t="s">
        <v>583</v>
      </c>
      <c r="AH96" s="183"/>
      <c r="AI96" s="190"/>
      <c r="AJ96" s="189"/>
      <c r="AK96" s="189"/>
      <c r="AL96" s="189"/>
      <c r="AM96" s="189"/>
      <c r="AN96" s="189"/>
      <c r="AO96" s="189"/>
      <c r="AP96" s="189"/>
      <c r="AQ96" s="189"/>
      <c r="AR96" s="189"/>
      <c r="AS96" s="148"/>
      <c r="AT96" s="148"/>
      <c r="AU96" s="148"/>
      <c r="AV96" s="148"/>
      <c r="AW96" s="148"/>
      <c r="AX96" s="148"/>
      <c r="AY96" s="100"/>
      <c r="AZ96" s="100"/>
      <c r="BA96" s="100"/>
      <c r="BB96" s="100"/>
      <c r="BC96" s="100"/>
      <c r="BD96" s="100"/>
      <c r="BE96" s="200"/>
      <c r="BF96" s="215"/>
      <c r="BG96" s="215"/>
      <c r="BH96" s="215"/>
      <c r="BI96" s="199"/>
      <c r="BJ96" s="215"/>
      <c r="BK96" s="215"/>
      <c r="BL96" s="215"/>
      <c r="BM96" s="215"/>
      <c r="BN96" s="215"/>
    </row>
    <row r="97" spans="3:76" ht="15" customHeight="1">
      <c r="C97" s="281"/>
      <c r="D97" s="330"/>
      <c r="E97" s="332"/>
      <c r="F97" s="332"/>
      <c r="G97" s="332"/>
      <c r="H97" s="332"/>
      <c r="I97" s="332"/>
      <c r="J97" s="332"/>
      <c r="K97" s="334"/>
      <c r="L97" s="334"/>
      <c r="M97" s="336"/>
      <c r="N97" s="336"/>
      <c r="O97" s="338"/>
      <c r="P97" s="340"/>
      <c r="Q97" s="342"/>
      <c r="R97" s="344"/>
      <c r="S97" s="328"/>
      <c r="T97" s="328"/>
      <c r="U97" s="328"/>
      <c r="V97" s="328"/>
      <c r="W97" s="328"/>
      <c r="X97" s="328"/>
      <c r="Y97" s="328"/>
      <c r="Z97" s="328"/>
      <c r="AA97" s="328"/>
      <c r="AB97" s="328"/>
      <c r="AC97" s="328"/>
      <c r="AD97" s="328"/>
      <c r="AE97" s="328"/>
      <c r="AF97" s="328"/>
      <c r="AG97" s="328"/>
      <c r="AH97" s="171"/>
      <c r="AI97" s="188" t="s">
        <v>241</v>
      </c>
      <c r="AJ97" s="238" t="s">
        <v>198</v>
      </c>
      <c r="AK97" s="275" t="s">
        <v>18</v>
      </c>
      <c r="AL97" s="275"/>
      <c r="AM97" s="275"/>
      <c r="AN97" s="275"/>
      <c r="AO97" s="275"/>
      <c r="AP97" s="275"/>
      <c r="AQ97" s="275"/>
      <c r="AR97" s="275"/>
      <c r="AS97" s="172">
        <v>24012.900752521899</v>
      </c>
      <c r="AT97" s="172">
        <v>599.47848090000002</v>
      </c>
      <c r="AU97" s="172">
        <v>0</v>
      </c>
      <c r="AV97" s="173">
        <v>470.29083000000003</v>
      </c>
      <c r="AW97" s="172">
        <f>AT97-AV97</f>
        <v>129.18765089999999</v>
      </c>
      <c r="AX97" s="172">
        <f>AV97-AT97</f>
        <v>-129.18765089999999</v>
      </c>
      <c r="AY97" s="173"/>
      <c r="AZ97" s="173"/>
      <c r="BA97" s="223" t="s">
        <v>712</v>
      </c>
      <c r="BB97" s="173">
        <v>129.18765089999999</v>
      </c>
      <c r="BC97" s="223" t="s">
        <v>713</v>
      </c>
      <c r="BD97" s="290" t="s">
        <v>151</v>
      </c>
      <c r="BE97" s="200">
        <v>0</v>
      </c>
      <c r="BF97" s="215"/>
      <c r="BG97" s="215"/>
      <c r="BI97" s="198" t="str">
        <f>AJ97 &amp; BE97</f>
        <v>Амортизационные отчисления0</v>
      </c>
      <c r="BJ97" s="215"/>
      <c r="BK97" s="215"/>
      <c r="BL97" s="215"/>
      <c r="BM97" s="215"/>
      <c r="BX97" s="198" t="str">
        <f>AJ97 &amp; AK97</f>
        <v>Амортизационные отчислениянет</v>
      </c>
    </row>
    <row r="98" spans="3:76" ht="15" customHeight="1" thickBot="1">
      <c r="C98" s="281"/>
      <c r="D98" s="330"/>
      <c r="E98" s="332"/>
      <c r="F98" s="332"/>
      <c r="G98" s="332"/>
      <c r="H98" s="332"/>
      <c r="I98" s="332"/>
      <c r="J98" s="332"/>
      <c r="K98" s="334"/>
      <c r="L98" s="334"/>
      <c r="M98" s="336"/>
      <c r="N98" s="336"/>
      <c r="O98" s="338"/>
      <c r="P98" s="340"/>
      <c r="Q98" s="342"/>
      <c r="R98" s="344"/>
      <c r="S98" s="328"/>
      <c r="T98" s="328"/>
      <c r="U98" s="328"/>
      <c r="V98" s="328"/>
      <c r="W98" s="328"/>
      <c r="X98" s="328"/>
      <c r="Y98" s="328"/>
      <c r="Z98" s="328"/>
      <c r="AA98" s="328"/>
      <c r="AB98" s="328"/>
      <c r="AC98" s="328"/>
      <c r="AD98" s="328"/>
      <c r="AE98" s="328"/>
      <c r="AF98" s="328"/>
      <c r="AG98" s="328"/>
      <c r="AH98" s="171"/>
      <c r="AI98" s="188" t="s">
        <v>115</v>
      </c>
      <c r="AJ98" s="238" t="s">
        <v>200</v>
      </c>
      <c r="AK98" s="275" t="s">
        <v>18</v>
      </c>
      <c r="AL98" s="275"/>
      <c r="AM98" s="275"/>
      <c r="AN98" s="275"/>
      <c r="AO98" s="275"/>
      <c r="AP98" s="275"/>
      <c r="AQ98" s="275"/>
      <c r="AR98" s="275"/>
      <c r="AS98" s="172">
        <v>4802.5801505044001</v>
      </c>
      <c r="AT98" s="172">
        <v>119.89569618</v>
      </c>
      <c r="AU98" s="172">
        <v>0</v>
      </c>
      <c r="AV98" s="173">
        <v>94.058170000000004</v>
      </c>
      <c r="AW98" s="172">
        <f>AT98-AV98</f>
        <v>25.837526179999998</v>
      </c>
      <c r="AX98" s="172">
        <f>AV98-AT98</f>
        <v>-25.837526179999998</v>
      </c>
      <c r="AY98" s="173"/>
      <c r="AZ98" s="173"/>
      <c r="BA98" s="223" t="s">
        <v>712</v>
      </c>
      <c r="BB98" s="173">
        <v>25.837530179999987</v>
      </c>
      <c r="BC98" s="223" t="s">
        <v>713</v>
      </c>
      <c r="BD98" s="225"/>
      <c r="BE98" s="200">
        <v>0</v>
      </c>
      <c r="BF98" s="215"/>
      <c r="BG98" s="215"/>
      <c r="BI98" s="198" t="str">
        <f>AJ98 &amp; BE98</f>
        <v>Прочие собственные средства0</v>
      </c>
      <c r="BJ98" s="215"/>
      <c r="BK98" s="215"/>
      <c r="BL98" s="215"/>
      <c r="BM98" s="215"/>
      <c r="BX98" s="198" t="str">
        <f>AJ98 &amp; AK98</f>
        <v>Прочие собственные средстванет</v>
      </c>
    </row>
    <row r="99" spans="3:76" ht="11.25" customHeight="1">
      <c r="C99" s="281"/>
      <c r="D99" s="329">
        <v>13</v>
      </c>
      <c r="E99" s="331" t="s">
        <v>560</v>
      </c>
      <c r="F99" s="331" t="s">
        <v>561</v>
      </c>
      <c r="G99" s="331" t="s">
        <v>576</v>
      </c>
      <c r="H99" s="331" t="s">
        <v>563</v>
      </c>
      <c r="I99" s="331" t="s">
        <v>563</v>
      </c>
      <c r="J99" s="331" t="s">
        <v>564</v>
      </c>
      <c r="K99" s="333">
        <v>2</v>
      </c>
      <c r="L99" s="333">
        <v>2021</v>
      </c>
      <c r="M99" s="335" t="s">
        <v>190</v>
      </c>
      <c r="N99" s="335">
        <v>2021</v>
      </c>
      <c r="O99" s="337">
        <v>0</v>
      </c>
      <c r="P99" s="339">
        <v>0</v>
      </c>
      <c r="Q99" s="147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6"/>
      <c r="AZ99" s="146"/>
      <c r="BA99" s="146"/>
      <c r="BB99" s="146"/>
      <c r="BC99" s="146"/>
      <c r="BD99" s="146"/>
      <c r="BE99" s="200"/>
      <c r="BF99" s="199"/>
      <c r="BG99" s="199"/>
      <c r="BH99" s="199"/>
      <c r="BI99" s="199"/>
      <c r="BJ99" s="199"/>
      <c r="BK99" s="199"/>
    </row>
    <row r="100" spans="3:76" ht="11.25" customHeight="1">
      <c r="C100" s="281"/>
      <c r="D100" s="330"/>
      <c r="E100" s="332"/>
      <c r="F100" s="332"/>
      <c r="G100" s="332"/>
      <c r="H100" s="332"/>
      <c r="I100" s="332"/>
      <c r="J100" s="332"/>
      <c r="K100" s="334"/>
      <c r="L100" s="334"/>
      <c r="M100" s="336"/>
      <c r="N100" s="336"/>
      <c r="O100" s="338"/>
      <c r="P100" s="340"/>
      <c r="Q100" s="341"/>
      <c r="R100" s="343">
        <v>1</v>
      </c>
      <c r="S100" s="327" t="s">
        <v>588</v>
      </c>
      <c r="T100" s="327"/>
      <c r="U100" s="327"/>
      <c r="V100" s="327"/>
      <c r="W100" s="327"/>
      <c r="X100" s="327"/>
      <c r="Y100" s="327"/>
      <c r="Z100" s="327"/>
      <c r="AA100" s="327"/>
      <c r="AB100" s="327"/>
      <c r="AC100" s="327"/>
      <c r="AD100" s="327"/>
      <c r="AE100" s="327"/>
      <c r="AF100" s="327"/>
      <c r="AG100" s="327"/>
      <c r="AH100" s="183"/>
      <c r="AI100" s="190"/>
      <c r="AJ100" s="189"/>
      <c r="AK100" s="189"/>
      <c r="AL100" s="189"/>
      <c r="AM100" s="189"/>
      <c r="AN100" s="189"/>
      <c r="AO100" s="189"/>
      <c r="AP100" s="189"/>
      <c r="AQ100" s="189"/>
      <c r="AR100" s="189"/>
      <c r="AS100" s="148"/>
      <c r="AT100" s="148"/>
      <c r="AU100" s="148"/>
      <c r="AV100" s="148"/>
      <c r="AW100" s="148"/>
      <c r="AX100" s="148"/>
      <c r="AY100" s="100"/>
      <c r="AZ100" s="100"/>
      <c r="BA100" s="100"/>
      <c r="BB100" s="100"/>
      <c r="BC100" s="100"/>
      <c r="BD100" s="100"/>
      <c r="BE100" s="200"/>
      <c r="BF100" s="215"/>
      <c r="BG100" s="215"/>
      <c r="BH100" s="215"/>
      <c r="BI100" s="199"/>
      <c r="BJ100" s="215"/>
      <c r="BK100" s="215"/>
      <c r="BL100" s="215"/>
      <c r="BM100" s="215"/>
      <c r="BN100" s="215"/>
    </row>
    <row r="101" spans="3:76" ht="15" customHeight="1">
      <c r="C101" s="281"/>
      <c r="D101" s="330"/>
      <c r="E101" s="332"/>
      <c r="F101" s="332"/>
      <c r="G101" s="332"/>
      <c r="H101" s="332"/>
      <c r="I101" s="332"/>
      <c r="J101" s="332"/>
      <c r="K101" s="334"/>
      <c r="L101" s="334"/>
      <c r="M101" s="336"/>
      <c r="N101" s="336"/>
      <c r="O101" s="338"/>
      <c r="P101" s="340"/>
      <c r="Q101" s="342"/>
      <c r="R101" s="344"/>
      <c r="S101" s="328"/>
      <c r="T101" s="328"/>
      <c r="U101" s="328"/>
      <c r="V101" s="328"/>
      <c r="W101" s="328"/>
      <c r="X101" s="328"/>
      <c r="Y101" s="328"/>
      <c r="Z101" s="328"/>
      <c r="AA101" s="328"/>
      <c r="AB101" s="328"/>
      <c r="AC101" s="328"/>
      <c r="AD101" s="328"/>
      <c r="AE101" s="328"/>
      <c r="AF101" s="328"/>
      <c r="AG101" s="328"/>
      <c r="AH101" s="171"/>
      <c r="AI101" s="188" t="s">
        <v>241</v>
      </c>
      <c r="AJ101" s="238" t="s">
        <v>217</v>
      </c>
      <c r="AK101" s="275" t="s">
        <v>18</v>
      </c>
      <c r="AL101" s="275"/>
      <c r="AM101" s="275"/>
      <c r="AN101" s="275"/>
      <c r="AO101" s="275"/>
      <c r="AP101" s="275"/>
      <c r="AQ101" s="275"/>
      <c r="AR101" s="275"/>
      <c r="AS101" s="172">
        <v>3695.7453623826</v>
      </c>
      <c r="AT101" s="172">
        <v>3695.7453623826</v>
      </c>
      <c r="AU101" s="172">
        <v>0</v>
      </c>
      <c r="AV101" s="173">
        <v>0</v>
      </c>
      <c r="AW101" s="172">
        <f>AT101-AV101</f>
        <v>3695.7453623826</v>
      </c>
      <c r="AX101" s="172">
        <f>AV101-AT101</f>
        <v>-3695.7453623826</v>
      </c>
      <c r="AY101" s="173"/>
      <c r="AZ101" s="173"/>
      <c r="BA101" s="223" t="s">
        <v>712</v>
      </c>
      <c r="BB101" s="173">
        <v>3695.7453623826</v>
      </c>
      <c r="BC101" s="224" t="s">
        <v>712</v>
      </c>
      <c r="BD101" s="290" t="s">
        <v>151</v>
      </c>
      <c r="BE101" s="200">
        <v>0</v>
      </c>
      <c r="BF101" s="215"/>
      <c r="BG101" s="215"/>
      <c r="BI101" s="198" t="str">
        <f>AJ101 &amp; BE101</f>
        <v>Прибыль направляемая на инвестиции0</v>
      </c>
      <c r="BJ101" s="215"/>
      <c r="BK101" s="215"/>
      <c r="BL101" s="215"/>
      <c r="BM101" s="215"/>
      <c r="BX101" s="198" t="str">
        <f>AJ101 &amp; AK101</f>
        <v>Прибыль направляемая на инвестициинет</v>
      </c>
    </row>
    <row r="102" spans="3:76" ht="15" customHeight="1">
      <c r="C102" s="281"/>
      <c r="D102" s="330"/>
      <c r="E102" s="332"/>
      <c r="F102" s="332"/>
      <c r="G102" s="332"/>
      <c r="H102" s="332"/>
      <c r="I102" s="332"/>
      <c r="J102" s="332"/>
      <c r="K102" s="334"/>
      <c r="L102" s="334"/>
      <c r="M102" s="336"/>
      <c r="N102" s="336"/>
      <c r="O102" s="338"/>
      <c r="P102" s="340"/>
      <c r="Q102" s="342"/>
      <c r="R102" s="344"/>
      <c r="S102" s="328"/>
      <c r="T102" s="328"/>
      <c r="U102" s="328"/>
      <c r="V102" s="328"/>
      <c r="W102" s="328"/>
      <c r="X102" s="328"/>
      <c r="Y102" s="328"/>
      <c r="Z102" s="328"/>
      <c r="AA102" s="328"/>
      <c r="AB102" s="328"/>
      <c r="AC102" s="328"/>
      <c r="AD102" s="328"/>
      <c r="AE102" s="328"/>
      <c r="AF102" s="328"/>
      <c r="AG102" s="328"/>
      <c r="AH102" s="171"/>
      <c r="AI102" s="188" t="s">
        <v>115</v>
      </c>
      <c r="AJ102" s="238" t="s">
        <v>200</v>
      </c>
      <c r="AK102" s="275" t="s">
        <v>18</v>
      </c>
      <c r="AL102" s="275"/>
      <c r="AM102" s="275"/>
      <c r="AN102" s="275"/>
      <c r="AO102" s="275"/>
      <c r="AP102" s="275"/>
      <c r="AQ102" s="275"/>
      <c r="AR102" s="275"/>
      <c r="AS102" s="172">
        <v>739.14907247650001</v>
      </c>
      <c r="AT102" s="172">
        <v>739.14907247650001</v>
      </c>
      <c r="AU102" s="172">
        <v>0</v>
      </c>
      <c r="AV102" s="173">
        <v>0</v>
      </c>
      <c r="AW102" s="172">
        <f>AT102-AV102</f>
        <v>739.14907247650001</v>
      </c>
      <c r="AX102" s="172">
        <f>AV102-AT102</f>
        <v>-739.14907247650001</v>
      </c>
      <c r="AY102" s="173"/>
      <c r="AZ102" s="173"/>
      <c r="BA102" s="223" t="s">
        <v>712</v>
      </c>
      <c r="BB102" s="173">
        <v>739.14907247650001</v>
      </c>
      <c r="BC102" s="224" t="s">
        <v>712</v>
      </c>
      <c r="BD102" s="225"/>
      <c r="BE102" s="200">
        <v>0</v>
      </c>
      <c r="BF102" s="215"/>
      <c r="BG102" s="215"/>
      <c r="BI102" s="198" t="str">
        <f>AJ102 &amp; BE102</f>
        <v>Прочие собственные средства0</v>
      </c>
      <c r="BJ102" s="215"/>
      <c r="BK102" s="215"/>
      <c r="BL102" s="215"/>
      <c r="BM102" s="215"/>
      <c r="BX102" s="198" t="str">
        <f>AJ102 &amp; AK102</f>
        <v>Прочие собственные средстванет</v>
      </c>
    </row>
    <row r="103" spans="3:76" ht="15" customHeight="1">
      <c r="C103" s="281"/>
      <c r="D103" s="330"/>
      <c r="E103" s="332"/>
      <c r="F103" s="332"/>
      <c r="G103" s="332"/>
      <c r="H103" s="332"/>
      <c r="I103" s="332"/>
      <c r="J103" s="332"/>
      <c r="K103" s="334"/>
      <c r="L103" s="334"/>
      <c r="M103" s="336"/>
      <c r="N103" s="336"/>
      <c r="O103" s="338"/>
      <c r="P103" s="340"/>
      <c r="Q103" s="342"/>
      <c r="R103" s="344"/>
      <c r="S103" s="328"/>
      <c r="T103" s="328"/>
      <c r="U103" s="328"/>
      <c r="V103" s="328"/>
      <c r="W103" s="328"/>
      <c r="X103" s="328"/>
      <c r="Y103" s="328"/>
      <c r="Z103" s="328"/>
      <c r="AA103" s="328"/>
      <c r="AB103" s="328"/>
      <c r="AC103" s="328"/>
      <c r="AD103" s="328"/>
      <c r="AE103" s="328"/>
      <c r="AF103" s="328"/>
      <c r="AG103" s="328"/>
      <c r="AH103" s="171"/>
      <c r="AI103" s="188" t="s">
        <v>116</v>
      </c>
      <c r="AJ103" s="238" t="s">
        <v>203</v>
      </c>
      <c r="AK103" s="275" t="s">
        <v>18</v>
      </c>
      <c r="AL103" s="275"/>
      <c r="AM103" s="275"/>
      <c r="AN103" s="275"/>
      <c r="AO103" s="275"/>
      <c r="AP103" s="275"/>
      <c r="AQ103" s="275"/>
      <c r="AR103" s="275"/>
      <c r="AS103" s="172">
        <v>186769.79821674601</v>
      </c>
      <c r="AT103" s="172">
        <v>0</v>
      </c>
      <c r="AU103" s="172">
        <v>0</v>
      </c>
      <c r="AV103" s="173">
        <v>0</v>
      </c>
      <c r="AW103" s="172">
        <f>AT103-AV103</f>
        <v>0</v>
      </c>
      <c r="AX103" s="172">
        <f>AV103-AT103</f>
        <v>0</v>
      </c>
      <c r="AY103" s="173"/>
      <c r="AZ103" s="173"/>
      <c r="BA103" s="223"/>
      <c r="BB103" s="173"/>
      <c r="BC103" s="224"/>
      <c r="BD103" s="225"/>
      <c r="BE103" s="200">
        <v>0</v>
      </c>
      <c r="BF103" s="215"/>
      <c r="BG103" s="215"/>
      <c r="BI103" s="198" t="str">
        <f>AJ103 &amp; BE103</f>
        <v>Кредиты0</v>
      </c>
      <c r="BJ103" s="215"/>
      <c r="BK103" s="215"/>
      <c r="BL103" s="215"/>
      <c r="BM103" s="215"/>
      <c r="BX103" s="198" t="str">
        <f>AJ103 &amp; AK103</f>
        <v>Кредитынет</v>
      </c>
    </row>
    <row r="104" spans="3:76" ht="15" customHeight="1" thickBot="1">
      <c r="C104" s="281"/>
      <c r="D104" s="330"/>
      <c r="E104" s="332"/>
      <c r="F104" s="332"/>
      <c r="G104" s="332"/>
      <c r="H104" s="332"/>
      <c r="I104" s="332"/>
      <c r="J104" s="332"/>
      <c r="K104" s="334"/>
      <c r="L104" s="334"/>
      <c r="M104" s="336"/>
      <c r="N104" s="336"/>
      <c r="O104" s="338"/>
      <c r="P104" s="340"/>
      <c r="Q104" s="342"/>
      <c r="R104" s="344"/>
      <c r="S104" s="328"/>
      <c r="T104" s="328"/>
      <c r="U104" s="328"/>
      <c r="V104" s="328"/>
      <c r="W104" s="328"/>
      <c r="X104" s="328"/>
      <c r="Y104" s="328"/>
      <c r="Z104" s="328"/>
      <c r="AA104" s="328"/>
      <c r="AB104" s="328"/>
      <c r="AC104" s="328"/>
      <c r="AD104" s="328"/>
      <c r="AE104" s="328"/>
      <c r="AF104" s="328"/>
      <c r="AG104" s="328"/>
      <c r="AH104" s="171"/>
      <c r="AI104" s="188" t="s">
        <v>117</v>
      </c>
      <c r="AJ104" s="238" t="s">
        <v>207</v>
      </c>
      <c r="AK104" s="275" t="s">
        <v>18</v>
      </c>
      <c r="AL104" s="275"/>
      <c r="AM104" s="275"/>
      <c r="AN104" s="275"/>
      <c r="AO104" s="275"/>
      <c r="AP104" s="275"/>
      <c r="AQ104" s="275"/>
      <c r="AR104" s="275"/>
      <c r="AS104" s="172">
        <v>37353.959643348797</v>
      </c>
      <c r="AT104" s="172">
        <v>0</v>
      </c>
      <c r="AU104" s="172">
        <v>0</v>
      </c>
      <c r="AV104" s="173">
        <v>0</v>
      </c>
      <c r="AW104" s="172">
        <f>AT104-AV104</f>
        <v>0</v>
      </c>
      <c r="AX104" s="172">
        <f>AV104-AT104</f>
        <v>0</v>
      </c>
      <c r="AY104" s="173"/>
      <c r="AZ104" s="173"/>
      <c r="BA104" s="223"/>
      <c r="BB104" s="173"/>
      <c r="BC104" s="224"/>
      <c r="BD104" s="225"/>
      <c r="BE104" s="200">
        <v>0</v>
      </c>
      <c r="BF104" s="215"/>
      <c r="BG104" s="215"/>
      <c r="BI104" s="198" t="str">
        <f>AJ104 &amp; BE104</f>
        <v>Прочие привлеченные средства0</v>
      </c>
      <c r="BJ104" s="215"/>
      <c r="BK104" s="215"/>
      <c r="BL104" s="215"/>
      <c r="BM104" s="215"/>
      <c r="BX104" s="198" t="str">
        <f>AJ104 &amp; AK104</f>
        <v>Прочие привлеченные средстванет</v>
      </c>
    </row>
    <row r="105" spans="3:76" ht="11.25" customHeight="1">
      <c r="C105" s="281"/>
      <c r="D105" s="329">
        <v>14</v>
      </c>
      <c r="E105" s="331" t="s">
        <v>560</v>
      </c>
      <c r="F105" s="331" t="s">
        <v>561</v>
      </c>
      <c r="G105" s="331" t="s">
        <v>577</v>
      </c>
      <c r="H105" s="331" t="s">
        <v>563</v>
      </c>
      <c r="I105" s="331" t="s">
        <v>563</v>
      </c>
      <c r="J105" s="331" t="s">
        <v>564</v>
      </c>
      <c r="K105" s="333">
        <v>1</v>
      </c>
      <c r="L105" s="333">
        <v>2022</v>
      </c>
      <c r="M105" s="335" t="s">
        <v>190</v>
      </c>
      <c r="N105" s="335">
        <v>2022</v>
      </c>
      <c r="O105" s="337">
        <v>0</v>
      </c>
      <c r="P105" s="339">
        <v>0</v>
      </c>
      <c r="Q105" s="147"/>
      <c r="R105" s="146"/>
      <c r="S105" s="146"/>
      <c r="T105" s="146"/>
      <c r="U105" s="146"/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200"/>
      <c r="BF105" s="199"/>
      <c r="BG105" s="199"/>
      <c r="BH105" s="199"/>
      <c r="BI105" s="199"/>
      <c r="BJ105" s="199"/>
      <c r="BK105" s="199"/>
    </row>
    <row r="106" spans="3:76" ht="11.25" customHeight="1">
      <c r="C106" s="281"/>
      <c r="D106" s="330"/>
      <c r="E106" s="332"/>
      <c r="F106" s="332"/>
      <c r="G106" s="332"/>
      <c r="H106" s="332"/>
      <c r="I106" s="332"/>
      <c r="J106" s="332"/>
      <c r="K106" s="334"/>
      <c r="L106" s="334"/>
      <c r="M106" s="336"/>
      <c r="N106" s="336"/>
      <c r="O106" s="338"/>
      <c r="P106" s="340"/>
      <c r="Q106" s="341"/>
      <c r="R106" s="343">
        <v>1</v>
      </c>
      <c r="S106" s="327" t="s">
        <v>588</v>
      </c>
      <c r="T106" s="327"/>
      <c r="U106" s="327"/>
      <c r="V106" s="327"/>
      <c r="W106" s="327"/>
      <c r="X106" s="327"/>
      <c r="Y106" s="327"/>
      <c r="Z106" s="327"/>
      <c r="AA106" s="327"/>
      <c r="AB106" s="327"/>
      <c r="AC106" s="327"/>
      <c r="AD106" s="327"/>
      <c r="AE106" s="327"/>
      <c r="AF106" s="327"/>
      <c r="AG106" s="327"/>
      <c r="AH106" s="183"/>
      <c r="AI106" s="190"/>
      <c r="AJ106" s="189"/>
      <c r="AK106" s="189"/>
      <c r="AL106" s="189"/>
      <c r="AM106" s="189"/>
      <c r="AN106" s="189"/>
      <c r="AO106" s="189"/>
      <c r="AP106" s="189"/>
      <c r="AQ106" s="189"/>
      <c r="AR106" s="189"/>
      <c r="AS106" s="148"/>
      <c r="AT106" s="148"/>
      <c r="AU106" s="148"/>
      <c r="AV106" s="148"/>
      <c r="AW106" s="148"/>
      <c r="AX106" s="148"/>
      <c r="AY106" s="100"/>
      <c r="AZ106" s="100"/>
      <c r="BA106" s="100"/>
      <c r="BB106" s="100"/>
      <c r="BC106" s="100"/>
      <c r="BD106" s="100"/>
      <c r="BE106" s="200"/>
      <c r="BF106" s="215"/>
      <c r="BG106" s="215"/>
      <c r="BH106" s="215"/>
      <c r="BI106" s="199"/>
      <c r="BJ106" s="215"/>
      <c r="BK106" s="215"/>
      <c r="BL106" s="215"/>
      <c r="BM106" s="215"/>
      <c r="BN106" s="215"/>
    </row>
    <row r="107" spans="3:76" ht="15" customHeight="1">
      <c r="C107" s="281"/>
      <c r="D107" s="330"/>
      <c r="E107" s="332"/>
      <c r="F107" s="332"/>
      <c r="G107" s="332"/>
      <c r="H107" s="332"/>
      <c r="I107" s="332"/>
      <c r="J107" s="332"/>
      <c r="K107" s="334"/>
      <c r="L107" s="334"/>
      <c r="M107" s="336"/>
      <c r="N107" s="336"/>
      <c r="O107" s="338"/>
      <c r="P107" s="340"/>
      <c r="Q107" s="342"/>
      <c r="R107" s="344"/>
      <c r="S107" s="328"/>
      <c r="T107" s="328"/>
      <c r="U107" s="328"/>
      <c r="V107" s="328"/>
      <c r="W107" s="328"/>
      <c r="X107" s="328"/>
      <c r="Y107" s="328"/>
      <c r="Z107" s="328"/>
      <c r="AA107" s="328"/>
      <c r="AB107" s="328"/>
      <c r="AC107" s="328"/>
      <c r="AD107" s="328"/>
      <c r="AE107" s="328"/>
      <c r="AF107" s="328"/>
      <c r="AG107" s="328"/>
      <c r="AH107" s="171"/>
      <c r="AI107" s="188" t="s">
        <v>241</v>
      </c>
      <c r="AJ107" s="238" t="s">
        <v>203</v>
      </c>
      <c r="AK107" s="275" t="s">
        <v>18</v>
      </c>
      <c r="AL107" s="275"/>
      <c r="AM107" s="275"/>
      <c r="AN107" s="275"/>
      <c r="AO107" s="275"/>
      <c r="AP107" s="275"/>
      <c r="AQ107" s="275"/>
      <c r="AR107" s="275"/>
      <c r="AS107" s="172">
        <v>186769.79821674601</v>
      </c>
      <c r="AT107" s="172">
        <v>0</v>
      </c>
      <c r="AU107" s="172">
        <v>0</v>
      </c>
      <c r="AV107" s="173">
        <v>0</v>
      </c>
      <c r="AW107" s="172">
        <f>AT107-AV107</f>
        <v>0</v>
      </c>
      <c r="AX107" s="172">
        <f>AV107-AT107</f>
        <v>0</v>
      </c>
      <c r="AY107" s="173"/>
      <c r="AZ107" s="173"/>
      <c r="BA107" s="223"/>
      <c r="BB107" s="173"/>
      <c r="BC107" s="224"/>
      <c r="BD107" s="290" t="s">
        <v>151</v>
      </c>
      <c r="BE107" s="200">
        <v>0</v>
      </c>
      <c r="BF107" s="215"/>
      <c r="BG107" s="215"/>
      <c r="BI107" s="198" t="str">
        <f>AJ107 &amp; BE107</f>
        <v>Кредиты0</v>
      </c>
      <c r="BJ107" s="215"/>
      <c r="BK107" s="215"/>
      <c r="BL107" s="215"/>
      <c r="BM107" s="215"/>
      <c r="BX107" s="198" t="str">
        <f>AJ107 &amp; AK107</f>
        <v>Кредитынет</v>
      </c>
    </row>
    <row r="108" spans="3:76" ht="15" customHeight="1" thickBot="1">
      <c r="C108" s="281"/>
      <c r="D108" s="330"/>
      <c r="E108" s="332"/>
      <c r="F108" s="332"/>
      <c r="G108" s="332"/>
      <c r="H108" s="332"/>
      <c r="I108" s="332"/>
      <c r="J108" s="332"/>
      <c r="K108" s="334"/>
      <c r="L108" s="334"/>
      <c r="M108" s="336"/>
      <c r="N108" s="336"/>
      <c r="O108" s="338"/>
      <c r="P108" s="340"/>
      <c r="Q108" s="342"/>
      <c r="R108" s="344"/>
      <c r="S108" s="328"/>
      <c r="T108" s="328"/>
      <c r="U108" s="328"/>
      <c r="V108" s="328"/>
      <c r="W108" s="328"/>
      <c r="X108" s="328"/>
      <c r="Y108" s="328"/>
      <c r="Z108" s="328"/>
      <c r="AA108" s="328"/>
      <c r="AB108" s="328"/>
      <c r="AC108" s="328"/>
      <c r="AD108" s="328"/>
      <c r="AE108" s="328"/>
      <c r="AF108" s="328"/>
      <c r="AG108" s="328"/>
      <c r="AH108" s="171"/>
      <c r="AI108" s="188" t="s">
        <v>115</v>
      </c>
      <c r="AJ108" s="238" t="s">
        <v>207</v>
      </c>
      <c r="AK108" s="275" t="s">
        <v>18</v>
      </c>
      <c r="AL108" s="275"/>
      <c r="AM108" s="275"/>
      <c r="AN108" s="275"/>
      <c r="AO108" s="275"/>
      <c r="AP108" s="275"/>
      <c r="AQ108" s="275"/>
      <c r="AR108" s="275"/>
      <c r="AS108" s="172">
        <v>37353.959643348797</v>
      </c>
      <c r="AT108" s="172">
        <v>0</v>
      </c>
      <c r="AU108" s="172">
        <v>0</v>
      </c>
      <c r="AV108" s="173">
        <v>0</v>
      </c>
      <c r="AW108" s="172">
        <f>AT108-AV108</f>
        <v>0</v>
      </c>
      <c r="AX108" s="172">
        <f>AV108-AT108</f>
        <v>0</v>
      </c>
      <c r="AY108" s="173"/>
      <c r="AZ108" s="173"/>
      <c r="BA108" s="223"/>
      <c r="BB108" s="173"/>
      <c r="BC108" s="224"/>
      <c r="BD108" s="225"/>
      <c r="BE108" s="200">
        <v>0</v>
      </c>
      <c r="BF108" s="215"/>
      <c r="BG108" s="215"/>
      <c r="BI108" s="198" t="str">
        <f>AJ108 &amp; BE108</f>
        <v>Прочие привлеченные средства0</v>
      </c>
      <c r="BJ108" s="215"/>
      <c r="BK108" s="215"/>
      <c r="BL108" s="215"/>
      <c r="BM108" s="215"/>
      <c r="BX108" s="198" t="str">
        <f>AJ108 &amp; AK108</f>
        <v>Прочие привлеченные средстванет</v>
      </c>
    </row>
    <row r="109" spans="3:76" ht="11.25" customHeight="1">
      <c r="C109" s="281"/>
      <c r="D109" s="329">
        <v>15</v>
      </c>
      <c r="E109" s="331" t="s">
        <v>560</v>
      </c>
      <c r="F109" s="331" t="s">
        <v>561</v>
      </c>
      <c r="G109" s="331" t="s">
        <v>578</v>
      </c>
      <c r="H109" s="331" t="s">
        <v>563</v>
      </c>
      <c r="I109" s="331" t="s">
        <v>563</v>
      </c>
      <c r="J109" s="331" t="s">
        <v>564</v>
      </c>
      <c r="K109" s="333">
        <v>2</v>
      </c>
      <c r="L109" s="333">
        <v>2021</v>
      </c>
      <c r="M109" s="335" t="s">
        <v>190</v>
      </c>
      <c r="N109" s="335">
        <v>2021</v>
      </c>
      <c r="O109" s="337">
        <v>0</v>
      </c>
      <c r="P109" s="339">
        <v>0</v>
      </c>
      <c r="Q109" s="147"/>
      <c r="R109" s="146"/>
      <c r="S109" s="146"/>
      <c r="T109" s="146"/>
      <c r="U109" s="146"/>
      <c r="V109" s="146"/>
      <c r="W109" s="146"/>
      <c r="X109" s="146"/>
      <c r="Y109" s="146"/>
      <c r="Z109" s="146"/>
      <c r="AA109" s="146"/>
      <c r="AB109" s="146"/>
      <c r="AC109" s="146"/>
      <c r="AD109" s="146"/>
      <c r="AE109" s="146"/>
      <c r="AF109" s="146"/>
      <c r="AG109" s="146"/>
      <c r="AH109" s="146"/>
      <c r="AI109" s="146"/>
      <c r="AJ109" s="146"/>
      <c r="AK109" s="146"/>
      <c r="AL109" s="146"/>
      <c r="AM109" s="146"/>
      <c r="AN109" s="146"/>
      <c r="AO109" s="146"/>
      <c r="AP109" s="146"/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200"/>
      <c r="BF109" s="199"/>
      <c r="BG109" s="199"/>
      <c r="BH109" s="199"/>
      <c r="BI109" s="199"/>
      <c r="BJ109" s="199"/>
      <c r="BK109" s="199"/>
    </row>
    <row r="110" spans="3:76" ht="11.25" customHeight="1">
      <c r="C110" s="281"/>
      <c r="D110" s="330"/>
      <c r="E110" s="332"/>
      <c r="F110" s="332"/>
      <c r="G110" s="332"/>
      <c r="H110" s="332"/>
      <c r="I110" s="332"/>
      <c r="J110" s="332"/>
      <c r="K110" s="334"/>
      <c r="L110" s="334"/>
      <c r="M110" s="336"/>
      <c r="N110" s="336"/>
      <c r="O110" s="338"/>
      <c r="P110" s="340"/>
      <c r="Q110" s="341"/>
      <c r="R110" s="343">
        <v>1</v>
      </c>
      <c r="S110" s="327" t="s">
        <v>588</v>
      </c>
      <c r="T110" s="327"/>
      <c r="U110" s="327"/>
      <c r="V110" s="327"/>
      <c r="W110" s="327"/>
      <c r="X110" s="327"/>
      <c r="Y110" s="327"/>
      <c r="Z110" s="327"/>
      <c r="AA110" s="327"/>
      <c r="AB110" s="327"/>
      <c r="AC110" s="327"/>
      <c r="AD110" s="327"/>
      <c r="AE110" s="327"/>
      <c r="AF110" s="327"/>
      <c r="AG110" s="327"/>
      <c r="AH110" s="183"/>
      <c r="AI110" s="190"/>
      <c r="AJ110" s="189"/>
      <c r="AK110" s="189"/>
      <c r="AL110" s="189"/>
      <c r="AM110" s="189"/>
      <c r="AN110" s="189"/>
      <c r="AO110" s="189"/>
      <c r="AP110" s="189"/>
      <c r="AQ110" s="189"/>
      <c r="AR110" s="189"/>
      <c r="AS110" s="148"/>
      <c r="AT110" s="148"/>
      <c r="AU110" s="148"/>
      <c r="AV110" s="148"/>
      <c r="AW110" s="148"/>
      <c r="AX110" s="148"/>
      <c r="AY110" s="100"/>
      <c r="AZ110" s="100"/>
      <c r="BA110" s="100"/>
      <c r="BB110" s="100"/>
      <c r="BC110" s="100"/>
      <c r="BD110" s="100"/>
      <c r="BE110" s="200"/>
      <c r="BF110" s="215"/>
      <c r="BG110" s="215"/>
      <c r="BH110" s="215"/>
      <c r="BI110" s="199"/>
      <c r="BJ110" s="215"/>
      <c r="BK110" s="215"/>
      <c r="BL110" s="215"/>
      <c r="BM110" s="215"/>
      <c r="BN110" s="215"/>
    </row>
    <row r="111" spans="3:76" ht="15" customHeight="1">
      <c r="C111" s="281"/>
      <c r="D111" s="330"/>
      <c r="E111" s="332"/>
      <c r="F111" s="332"/>
      <c r="G111" s="332"/>
      <c r="H111" s="332"/>
      <c r="I111" s="332"/>
      <c r="J111" s="332"/>
      <c r="K111" s="334"/>
      <c r="L111" s="334"/>
      <c r="M111" s="336"/>
      <c r="N111" s="336"/>
      <c r="O111" s="338"/>
      <c r="P111" s="340"/>
      <c r="Q111" s="342"/>
      <c r="R111" s="344"/>
      <c r="S111" s="328"/>
      <c r="T111" s="328"/>
      <c r="U111" s="328"/>
      <c r="V111" s="328"/>
      <c r="W111" s="328"/>
      <c r="X111" s="328"/>
      <c r="Y111" s="328"/>
      <c r="Z111" s="328"/>
      <c r="AA111" s="328"/>
      <c r="AB111" s="328"/>
      <c r="AC111" s="328"/>
      <c r="AD111" s="328"/>
      <c r="AE111" s="328"/>
      <c r="AF111" s="328"/>
      <c r="AG111" s="328"/>
      <c r="AH111" s="171"/>
      <c r="AI111" s="188" t="s">
        <v>241</v>
      </c>
      <c r="AJ111" s="238" t="s">
        <v>217</v>
      </c>
      <c r="AK111" s="275" t="s">
        <v>18</v>
      </c>
      <c r="AL111" s="275"/>
      <c r="AM111" s="275"/>
      <c r="AN111" s="275"/>
      <c r="AO111" s="275"/>
      <c r="AP111" s="275"/>
      <c r="AQ111" s="275"/>
      <c r="AR111" s="275"/>
      <c r="AS111" s="172">
        <v>526.86476973000003</v>
      </c>
      <c r="AT111" s="172">
        <v>526.86476973000003</v>
      </c>
      <c r="AU111" s="172">
        <v>0</v>
      </c>
      <c r="AV111" s="173">
        <v>0</v>
      </c>
      <c r="AW111" s="172">
        <f>AT111-AV111</f>
        <v>526.86476973000003</v>
      </c>
      <c r="AX111" s="172">
        <f>AV111-AT111</f>
        <v>-526.86476973000003</v>
      </c>
      <c r="AY111" s="173"/>
      <c r="AZ111" s="173"/>
      <c r="BA111" s="223" t="s">
        <v>712</v>
      </c>
      <c r="BB111" s="173">
        <v>526.86476973000003</v>
      </c>
      <c r="BC111" s="223" t="s">
        <v>712</v>
      </c>
      <c r="BD111" s="290" t="s">
        <v>151</v>
      </c>
      <c r="BE111" s="200">
        <v>0</v>
      </c>
      <c r="BF111" s="215"/>
      <c r="BG111" s="215"/>
      <c r="BI111" s="198" t="str">
        <f>AJ111 &amp; BE111</f>
        <v>Прибыль направляемая на инвестиции0</v>
      </c>
      <c r="BJ111" s="215"/>
      <c r="BK111" s="215"/>
      <c r="BL111" s="215"/>
      <c r="BM111" s="215"/>
      <c r="BX111" s="198" t="str">
        <f>AJ111 &amp; AK111</f>
        <v>Прибыль направляемая на инвестициинет</v>
      </c>
    </row>
    <row r="112" spans="3:76" ht="15" customHeight="1">
      <c r="C112" s="281"/>
      <c r="D112" s="330"/>
      <c r="E112" s="332"/>
      <c r="F112" s="332"/>
      <c r="G112" s="332"/>
      <c r="H112" s="332"/>
      <c r="I112" s="332"/>
      <c r="J112" s="332"/>
      <c r="K112" s="334"/>
      <c r="L112" s="334"/>
      <c r="M112" s="336"/>
      <c r="N112" s="336"/>
      <c r="O112" s="338"/>
      <c r="P112" s="340"/>
      <c r="Q112" s="342"/>
      <c r="R112" s="344"/>
      <c r="S112" s="328"/>
      <c r="T112" s="328"/>
      <c r="U112" s="328"/>
      <c r="V112" s="328"/>
      <c r="W112" s="328"/>
      <c r="X112" s="328"/>
      <c r="Y112" s="328"/>
      <c r="Z112" s="328"/>
      <c r="AA112" s="328"/>
      <c r="AB112" s="328"/>
      <c r="AC112" s="328"/>
      <c r="AD112" s="328"/>
      <c r="AE112" s="328"/>
      <c r="AF112" s="328"/>
      <c r="AG112" s="328"/>
      <c r="AH112" s="171"/>
      <c r="AI112" s="188" t="s">
        <v>115</v>
      </c>
      <c r="AJ112" s="238" t="s">
        <v>200</v>
      </c>
      <c r="AK112" s="275" t="s">
        <v>18</v>
      </c>
      <c r="AL112" s="275"/>
      <c r="AM112" s="275"/>
      <c r="AN112" s="275"/>
      <c r="AO112" s="275"/>
      <c r="AP112" s="275"/>
      <c r="AQ112" s="275"/>
      <c r="AR112" s="275"/>
      <c r="AS112" s="172">
        <v>105.372953946</v>
      </c>
      <c r="AT112" s="172">
        <v>105.372953946</v>
      </c>
      <c r="AU112" s="172">
        <v>0</v>
      </c>
      <c r="AV112" s="173">
        <v>0</v>
      </c>
      <c r="AW112" s="172">
        <f>AT112-AV112</f>
        <v>105.372953946</v>
      </c>
      <c r="AX112" s="172">
        <f>AV112-AT112</f>
        <v>-105.372953946</v>
      </c>
      <c r="AY112" s="173"/>
      <c r="AZ112" s="173"/>
      <c r="BA112" s="223" t="s">
        <v>712</v>
      </c>
      <c r="BB112" s="173">
        <v>105.372953946</v>
      </c>
      <c r="BC112" s="223" t="s">
        <v>712</v>
      </c>
      <c r="BD112" s="225"/>
      <c r="BE112" s="200">
        <v>0</v>
      </c>
      <c r="BF112" s="215"/>
      <c r="BG112" s="215"/>
      <c r="BI112" s="198" t="str">
        <f>AJ112 &amp; BE112</f>
        <v>Прочие собственные средства0</v>
      </c>
      <c r="BJ112" s="215"/>
      <c r="BK112" s="215"/>
      <c r="BL112" s="215"/>
      <c r="BM112" s="215"/>
      <c r="BX112" s="198" t="str">
        <f>AJ112 &amp; AK112</f>
        <v>Прочие собственные средстванет</v>
      </c>
    </row>
    <row r="113" spans="3:76" ht="15" customHeight="1">
      <c r="C113" s="281"/>
      <c r="D113" s="330"/>
      <c r="E113" s="332"/>
      <c r="F113" s="332"/>
      <c r="G113" s="332"/>
      <c r="H113" s="332"/>
      <c r="I113" s="332"/>
      <c r="J113" s="332"/>
      <c r="K113" s="334"/>
      <c r="L113" s="334"/>
      <c r="M113" s="336"/>
      <c r="N113" s="336"/>
      <c r="O113" s="338"/>
      <c r="P113" s="340"/>
      <c r="Q113" s="342"/>
      <c r="R113" s="344"/>
      <c r="S113" s="328"/>
      <c r="T113" s="328"/>
      <c r="U113" s="328"/>
      <c r="V113" s="328"/>
      <c r="W113" s="328"/>
      <c r="X113" s="328"/>
      <c r="Y113" s="328"/>
      <c r="Z113" s="328"/>
      <c r="AA113" s="328"/>
      <c r="AB113" s="328"/>
      <c r="AC113" s="328"/>
      <c r="AD113" s="328"/>
      <c r="AE113" s="328"/>
      <c r="AF113" s="328"/>
      <c r="AG113" s="328"/>
      <c r="AH113" s="171"/>
      <c r="AI113" s="188" t="s">
        <v>116</v>
      </c>
      <c r="AJ113" s="238" t="s">
        <v>203</v>
      </c>
      <c r="AK113" s="275" t="s">
        <v>18</v>
      </c>
      <c r="AL113" s="275"/>
      <c r="AM113" s="275"/>
      <c r="AN113" s="275"/>
      <c r="AO113" s="275"/>
      <c r="AP113" s="275"/>
      <c r="AQ113" s="275"/>
      <c r="AR113" s="275"/>
      <c r="AS113" s="172">
        <v>25300.664096033001</v>
      </c>
      <c r="AT113" s="172">
        <v>0</v>
      </c>
      <c r="AU113" s="172">
        <v>0</v>
      </c>
      <c r="AV113" s="173">
        <v>0</v>
      </c>
      <c r="AW113" s="172">
        <f>AT113-AV113</f>
        <v>0</v>
      </c>
      <c r="AX113" s="172">
        <f>AV113-AT113</f>
        <v>0</v>
      </c>
      <c r="AY113" s="173"/>
      <c r="AZ113" s="173"/>
      <c r="BA113" s="223"/>
      <c r="BB113" s="173"/>
      <c r="BC113" s="224"/>
      <c r="BD113" s="225"/>
      <c r="BE113" s="200">
        <v>0</v>
      </c>
      <c r="BF113" s="215"/>
      <c r="BG113" s="215"/>
      <c r="BI113" s="198" t="str">
        <f>AJ113 &amp; BE113</f>
        <v>Кредиты0</v>
      </c>
      <c r="BJ113" s="215"/>
      <c r="BK113" s="215"/>
      <c r="BL113" s="215"/>
      <c r="BM113" s="215"/>
      <c r="BX113" s="198" t="str">
        <f>AJ113 &amp; AK113</f>
        <v>Кредитынет</v>
      </c>
    </row>
    <row r="114" spans="3:76" ht="15" customHeight="1" thickBot="1">
      <c r="C114" s="281"/>
      <c r="D114" s="330"/>
      <c r="E114" s="332"/>
      <c r="F114" s="332"/>
      <c r="G114" s="332"/>
      <c r="H114" s="332"/>
      <c r="I114" s="332"/>
      <c r="J114" s="332"/>
      <c r="K114" s="334"/>
      <c r="L114" s="334"/>
      <c r="M114" s="336"/>
      <c r="N114" s="336"/>
      <c r="O114" s="338"/>
      <c r="P114" s="340"/>
      <c r="Q114" s="342"/>
      <c r="R114" s="344"/>
      <c r="S114" s="328"/>
      <c r="T114" s="328"/>
      <c r="U114" s="328"/>
      <c r="V114" s="328"/>
      <c r="W114" s="328"/>
      <c r="X114" s="328"/>
      <c r="Y114" s="328"/>
      <c r="Z114" s="328"/>
      <c r="AA114" s="328"/>
      <c r="AB114" s="328"/>
      <c r="AC114" s="328"/>
      <c r="AD114" s="328"/>
      <c r="AE114" s="328"/>
      <c r="AF114" s="328"/>
      <c r="AG114" s="328"/>
      <c r="AH114" s="171"/>
      <c r="AI114" s="188" t="s">
        <v>117</v>
      </c>
      <c r="AJ114" s="238" t="s">
        <v>207</v>
      </c>
      <c r="AK114" s="275" t="s">
        <v>18</v>
      </c>
      <c r="AL114" s="275"/>
      <c r="AM114" s="275"/>
      <c r="AN114" s="275"/>
      <c r="AO114" s="275"/>
      <c r="AP114" s="275"/>
      <c r="AQ114" s="275"/>
      <c r="AR114" s="275"/>
      <c r="AS114" s="172">
        <v>5060.1328192066003</v>
      </c>
      <c r="AT114" s="172">
        <v>0</v>
      </c>
      <c r="AU114" s="172">
        <v>0</v>
      </c>
      <c r="AV114" s="173">
        <v>0</v>
      </c>
      <c r="AW114" s="172">
        <f>AT114-AV114</f>
        <v>0</v>
      </c>
      <c r="AX114" s="172">
        <f>AV114-AT114</f>
        <v>0</v>
      </c>
      <c r="AY114" s="173"/>
      <c r="AZ114" s="173"/>
      <c r="BA114" s="223"/>
      <c r="BB114" s="173"/>
      <c r="BC114" s="224"/>
      <c r="BD114" s="225"/>
      <c r="BE114" s="200">
        <v>0</v>
      </c>
      <c r="BF114" s="215"/>
      <c r="BG114" s="215"/>
      <c r="BI114" s="198" t="str">
        <f>AJ114 &amp; BE114</f>
        <v>Прочие привлеченные средства0</v>
      </c>
      <c r="BJ114" s="215"/>
      <c r="BK114" s="215"/>
      <c r="BL114" s="215"/>
      <c r="BM114" s="215"/>
      <c r="BX114" s="198" t="str">
        <f>AJ114 &amp; AK114</f>
        <v>Прочие привлеченные средстванет</v>
      </c>
    </row>
    <row r="115" spans="3:76" ht="11.25" customHeight="1">
      <c r="C115" s="281"/>
      <c r="D115" s="329">
        <v>16</v>
      </c>
      <c r="E115" s="331" t="s">
        <v>560</v>
      </c>
      <c r="F115" s="331" t="s">
        <v>561</v>
      </c>
      <c r="G115" s="331" t="s">
        <v>579</v>
      </c>
      <c r="H115" s="331" t="s">
        <v>563</v>
      </c>
      <c r="I115" s="331" t="s">
        <v>563</v>
      </c>
      <c r="J115" s="331" t="s">
        <v>564</v>
      </c>
      <c r="K115" s="333">
        <v>2</v>
      </c>
      <c r="L115" s="333">
        <v>2021</v>
      </c>
      <c r="M115" s="335" t="s">
        <v>190</v>
      </c>
      <c r="N115" s="335">
        <v>2021</v>
      </c>
      <c r="O115" s="337">
        <v>0</v>
      </c>
      <c r="P115" s="339">
        <v>0</v>
      </c>
      <c r="Q115" s="147"/>
      <c r="R115" s="146"/>
      <c r="S115" s="146"/>
      <c r="T115" s="146"/>
      <c r="U115" s="146"/>
      <c r="V115" s="146"/>
      <c r="W115" s="146"/>
      <c r="X115" s="146"/>
      <c r="Y115" s="146"/>
      <c r="Z115" s="146"/>
      <c r="AA115" s="146"/>
      <c r="AB115" s="146"/>
      <c r="AC115" s="146"/>
      <c r="AD115" s="146"/>
      <c r="AE115" s="146"/>
      <c r="AF115" s="146"/>
      <c r="AG115" s="146"/>
      <c r="AH115" s="146"/>
      <c r="AI115" s="146"/>
      <c r="AJ115" s="146"/>
      <c r="AK115" s="146"/>
      <c r="AL115" s="146"/>
      <c r="AM115" s="146"/>
      <c r="AN115" s="146"/>
      <c r="AO115" s="146"/>
      <c r="AP115" s="146"/>
      <c r="AQ115" s="146"/>
      <c r="AR115" s="146"/>
      <c r="AS115" s="146"/>
      <c r="AT115" s="146"/>
      <c r="AU115" s="146"/>
      <c r="AV115" s="146"/>
      <c r="AW115" s="146"/>
      <c r="AX115" s="146"/>
      <c r="AY115" s="146"/>
      <c r="AZ115" s="146"/>
      <c r="BA115" s="146"/>
      <c r="BB115" s="146"/>
      <c r="BC115" s="146"/>
      <c r="BD115" s="146"/>
      <c r="BE115" s="200"/>
      <c r="BF115" s="199"/>
      <c r="BG115" s="199"/>
      <c r="BH115" s="199"/>
      <c r="BI115" s="199"/>
      <c r="BJ115" s="199"/>
      <c r="BK115" s="199"/>
    </row>
    <row r="116" spans="3:76" ht="11.25" customHeight="1">
      <c r="C116" s="281"/>
      <c r="D116" s="330"/>
      <c r="E116" s="332"/>
      <c r="F116" s="332"/>
      <c r="G116" s="332"/>
      <c r="H116" s="332"/>
      <c r="I116" s="332"/>
      <c r="J116" s="332"/>
      <c r="K116" s="334"/>
      <c r="L116" s="334"/>
      <c r="M116" s="336"/>
      <c r="N116" s="336"/>
      <c r="O116" s="338"/>
      <c r="P116" s="340"/>
      <c r="Q116" s="341"/>
      <c r="R116" s="343">
        <v>1</v>
      </c>
      <c r="S116" s="327" t="s">
        <v>588</v>
      </c>
      <c r="T116" s="327"/>
      <c r="U116" s="327"/>
      <c r="V116" s="327"/>
      <c r="W116" s="327"/>
      <c r="X116" s="327"/>
      <c r="Y116" s="327"/>
      <c r="Z116" s="327"/>
      <c r="AA116" s="327"/>
      <c r="AB116" s="327"/>
      <c r="AC116" s="327"/>
      <c r="AD116" s="327"/>
      <c r="AE116" s="327"/>
      <c r="AF116" s="327"/>
      <c r="AG116" s="327"/>
      <c r="AH116" s="183"/>
      <c r="AI116" s="190"/>
      <c r="AJ116" s="189"/>
      <c r="AK116" s="189"/>
      <c r="AL116" s="189"/>
      <c r="AM116" s="189"/>
      <c r="AN116" s="189"/>
      <c r="AO116" s="189"/>
      <c r="AP116" s="189"/>
      <c r="AQ116" s="189"/>
      <c r="AR116" s="189"/>
      <c r="AS116" s="148"/>
      <c r="AT116" s="148"/>
      <c r="AU116" s="148"/>
      <c r="AV116" s="148"/>
      <c r="AW116" s="148"/>
      <c r="AX116" s="148"/>
      <c r="AY116" s="100"/>
      <c r="AZ116" s="100"/>
      <c r="BA116" s="100"/>
      <c r="BB116" s="100"/>
      <c r="BC116" s="100"/>
      <c r="BD116" s="100"/>
      <c r="BE116" s="200"/>
      <c r="BF116" s="215"/>
      <c r="BG116" s="215"/>
      <c r="BH116" s="215"/>
      <c r="BI116" s="199"/>
      <c r="BJ116" s="215"/>
      <c r="BK116" s="215"/>
      <c r="BL116" s="215"/>
      <c r="BM116" s="215"/>
      <c r="BN116" s="215"/>
    </row>
    <row r="117" spans="3:76" ht="15" customHeight="1">
      <c r="C117" s="281"/>
      <c r="D117" s="330"/>
      <c r="E117" s="332"/>
      <c r="F117" s="332"/>
      <c r="G117" s="332"/>
      <c r="H117" s="332"/>
      <c r="I117" s="332"/>
      <c r="J117" s="332"/>
      <c r="K117" s="334"/>
      <c r="L117" s="334"/>
      <c r="M117" s="336"/>
      <c r="N117" s="336"/>
      <c r="O117" s="338"/>
      <c r="P117" s="340"/>
      <c r="Q117" s="342"/>
      <c r="R117" s="344"/>
      <c r="S117" s="328"/>
      <c r="T117" s="328"/>
      <c r="U117" s="328"/>
      <c r="V117" s="328"/>
      <c r="W117" s="328"/>
      <c r="X117" s="328"/>
      <c r="Y117" s="328"/>
      <c r="Z117" s="328"/>
      <c r="AA117" s="328"/>
      <c r="AB117" s="328"/>
      <c r="AC117" s="328"/>
      <c r="AD117" s="328"/>
      <c r="AE117" s="328"/>
      <c r="AF117" s="328"/>
      <c r="AG117" s="328"/>
      <c r="AH117" s="171"/>
      <c r="AI117" s="188" t="s">
        <v>241</v>
      </c>
      <c r="AJ117" s="238" t="s">
        <v>217</v>
      </c>
      <c r="AK117" s="275" t="s">
        <v>18</v>
      </c>
      <c r="AL117" s="275"/>
      <c r="AM117" s="275"/>
      <c r="AN117" s="275"/>
      <c r="AO117" s="275"/>
      <c r="AP117" s="275"/>
      <c r="AQ117" s="275"/>
      <c r="AR117" s="275"/>
      <c r="AS117" s="172">
        <v>2919.0253571630001</v>
      </c>
      <c r="AT117" s="172">
        <v>2919.0253571630001</v>
      </c>
      <c r="AU117" s="172">
        <v>0</v>
      </c>
      <c r="AV117" s="173">
        <v>0</v>
      </c>
      <c r="AW117" s="172">
        <f>AT117-AV117</f>
        <v>2919.0253571630001</v>
      </c>
      <c r="AX117" s="172">
        <f>AV117-AT117</f>
        <v>-2919.0253571630001</v>
      </c>
      <c r="AY117" s="173"/>
      <c r="AZ117" s="173"/>
      <c r="BA117" s="223" t="s">
        <v>712</v>
      </c>
      <c r="BB117" s="173">
        <v>2919.0253571630001</v>
      </c>
      <c r="BC117" s="223" t="s">
        <v>712</v>
      </c>
      <c r="BD117" s="290" t="s">
        <v>151</v>
      </c>
      <c r="BE117" s="200">
        <v>0</v>
      </c>
      <c r="BF117" s="215"/>
      <c r="BG117" s="215"/>
      <c r="BI117" s="198" t="str">
        <f>AJ117 &amp; BE117</f>
        <v>Прибыль направляемая на инвестиции0</v>
      </c>
      <c r="BJ117" s="215"/>
      <c r="BK117" s="215"/>
      <c r="BL117" s="215"/>
      <c r="BM117" s="215"/>
      <c r="BX117" s="198" t="str">
        <f>AJ117 &amp; AK117</f>
        <v>Прибыль направляемая на инвестициинет</v>
      </c>
    </row>
    <row r="118" spans="3:76" ht="15" customHeight="1">
      <c r="C118" s="281"/>
      <c r="D118" s="330"/>
      <c r="E118" s="332"/>
      <c r="F118" s="332"/>
      <c r="G118" s="332"/>
      <c r="H118" s="332"/>
      <c r="I118" s="332"/>
      <c r="J118" s="332"/>
      <c r="K118" s="334"/>
      <c r="L118" s="334"/>
      <c r="M118" s="336"/>
      <c r="N118" s="336"/>
      <c r="O118" s="338"/>
      <c r="P118" s="340"/>
      <c r="Q118" s="342"/>
      <c r="R118" s="344"/>
      <c r="S118" s="328"/>
      <c r="T118" s="328"/>
      <c r="U118" s="328"/>
      <c r="V118" s="328"/>
      <c r="W118" s="328"/>
      <c r="X118" s="328"/>
      <c r="Y118" s="328"/>
      <c r="Z118" s="328"/>
      <c r="AA118" s="328"/>
      <c r="AB118" s="328"/>
      <c r="AC118" s="328"/>
      <c r="AD118" s="328"/>
      <c r="AE118" s="328"/>
      <c r="AF118" s="328"/>
      <c r="AG118" s="328"/>
      <c r="AH118" s="171"/>
      <c r="AI118" s="188" t="s">
        <v>115</v>
      </c>
      <c r="AJ118" s="238" t="s">
        <v>200</v>
      </c>
      <c r="AK118" s="275" t="s">
        <v>18</v>
      </c>
      <c r="AL118" s="275"/>
      <c r="AM118" s="275"/>
      <c r="AN118" s="275"/>
      <c r="AO118" s="275"/>
      <c r="AP118" s="275"/>
      <c r="AQ118" s="275"/>
      <c r="AR118" s="275"/>
      <c r="AS118" s="172">
        <v>583.80507143260002</v>
      </c>
      <c r="AT118" s="172">
        <v>583.80507143260002</v>
      </c>
      <c r="AU118" s="172">
        <v>0</v>
      </c>
      <c r="AV118" s="173">
        <v>0</v>
      </c>
      <c r="AW118" s="172">
        <f>AT118-AV118</f>
        <v>583.80507143260002</v>
      </c>
      <c r="AX118" s="172">
        <f>AV118-AT118</f>
        <v>-583.80507143260002</v>
      </c>
      <c r="AY118" s="173"/>
      <c r="AZ118" s="173"/>
      <c r="BA118" s="223" t="s">
        <v>712</v>
      </c>
      <c r="BB118" s="173">
        <v>583.80507143260002</v>
      </c>
      <c r="BC118" s="223" t="s">
        <v>712</v>
      </c>
      <c r="BD118" s="225"/>
      <c r="BE118" s="200">
        <v>0</v>
      </c>
      <c r="BF118" s="215"/>
      <c r="BG118" s="215"/>
      <c r="BI118" s="198" t="str">
        <f>AJ118 &amp; BE118</f>
        <v>Прочие собственные средства0</v>
      </c>
      <c r="BJ118" s="215"/>
      <c r="BK118" s="215"/>
      <c r="BL118" s="215"/>
      <c r="BM118" s="215"/>
      <c r="BX118" s="198" t="str">
        <f>AJ118 &amp; AK118</f>
        <v>Прочие собственные средстванет</v>
      </c>
    </row>
    <row r="119" spans="3:76" ht="15" customHeight="1">
      <c r="C119" s="281"/>
      <c r="D119" s="330"/>
      <c r="E119" s="332"/>
      <c r="F119" s="332"/>
      <c r="G119" s="332"/>
      <c r="H119" s="332"/>
      <c r="I119" s="332"/>
      <c r="J119" s="332"/>
      <c r="K119" s="334"/>
      <c r="L119" s="334"/>
      <c r="M119" s="336"/>
      <c r="N119" s="336"/>
      <c r="O119" s="338"/>
      <c r="P119" s="340"/>
      <c r="Q119" s="342"/>
      <c r="R119" s="344"/>
      <c r="S119" s="328"/>
      <c r="T119" s="328"/>
      <c r="U119" s="328"/>
      <c r="V119" s="328"/>
      <c r="W119" s="328"/>
      <c r="X119" s="328"/>
      <c r="Y119" s="328"/>
      <c r="Z119" s="328"/>
      <c r="AA119" s="328"/>
      <c r="AB119" s="328"/>
      <c r="AC119" s="328"/>
      <c r="AD119" s="328"/>
      <c r="AE119" s="328"/>
      <c r="AF119" s="328"/>
      <c r="AG119" s="328"/>
      <c r="AH119" s="171"/>
      <c r="AI119" s="188" t="s">
        <v>116</v>
      </c>
      <c r="AJ119" s="238" t="s">
        <v>203</v>
      </c>
      <c r="AK119" s="275" t="s">
        <v>18</v>
      </c>
      <c r="AL119" s="275"/>
      <c r="AM119" s="275"/>
      <c r="AN119" s="275"/>
      <c r="AO119" s="275"/>
      <c r="AP119" s="275"/>
      <c r="AQ119" s="275"/>
      <c r="AR119" s="275"/>
      <c r="AS119" s="172">
        <v>55461.481786097203</v>
      </c>
      <c r="AT119" s="172">
        <v>0</v>
      </c>
      <c r="AU119" s="172">
        <v>0</v>
      </c>
      <c r="AV119" s="173">
        <v>0</v>
      </c>
      <c r="AW119" s="172">
        <f>AT119-AV119</f>
        <v>0</v>
      </c>
      <c r="AX119" s="172">
        <f>AV119-AT119</f>
        <v>0</v>
      </c>
      <c r="AY119" s="173"/>
      <c r="AZ119" s="173"/>
      <c r="BA119" s="223"/>
      <c r="BB119" s="173"/>
      <c r="BC119" s="224"/>
      <c r="BD119" s="225"/>
      <c r="BE119" s="200">
        <v>0</v>
      </c>
      <c r="BF119" s="215"/>
      <c r="BG119" s="215"/>
      <c r="BI119" s="198" t="str">
        <f>AJ119 &amp; BE119</f>
        <v>Кредиты0</v>
      </c>
      <c r="BJ119" s="215"/>
      <c r="BK119" s="215"/>
      <c r="BL119" s="215"/>
      <c r="BM119" s="215"/>
      <c r="BX119" s="198" t="str">
        <f>AJ119 &amp; AK119</f>
        <v>Кредитынет</v>
      </c>
    </row>
    <row r="120" spans="3:76" ht="15" customHeight="1" thickBot="1">
      <c r="C120" s="281"/>
      <c r="D120" s="330"/>
      <c r="E120" s="332"/>
      <c r="F120" s="332"/>
      <c r="G120" s="332"/>
      <c r="H120" s="332"/>
      <c r="I120" s="332"/>
      <c r="J120" s="332"/>
      <c r="K120" s="334"/>
      <c r="L120" s="334"/>
      <c r="M120" s="336"/>
      <c r="N120" s="336"/>
      <c r="O120" s="338"/>
      <c r="P120" s="340"/>
      <c r="Q120" s="342"/>
      <c r="R120" s="344"/>
      <c r="S120" s="328"/>
      <c r="T120" s="328"/>
      <c r="U120" s="328"/>
      <c r="V120" s="328"/>
      <c r="W120" s="328"/>
      <c r="X120" s="328"/>
      <c r="Y120" s="328"/>
      <c r="Z120" s="328"/>
      <c r="AA120" s="328"/>
      <c r="AB120" s="328"/>
      <c r="AC120" s="328"/>
      <c r="AD120" s="328"/>
      <c r="AE120" s="328"/>
      <c r="AF120" s="328"/>
      <c r="AG120" s="328"/>
      <c r="AH120" s="171"/>
      <c r="AI120" s="188" t="s">
        <v>117</v>
      </c>
      <c r="AJ120" s="238" t="s">
        <v>207</v>
      </c>
      <c r="AK120" s="275" t="s">
        <v>18</v>
      </c>
      <c r="AL120" s="275"/>
      <c r="AM120" s="275"/>
      <c r="AN120" s="275"/>
      <c r="AO120" s="275"/>
      <c r="AP120" s="275"/>
      <c r="AQ120" s="275"/>
      <c r="AR120" s="275"/>
      <c r="AS120" s="172">
        <v>11092.2963572195</v>
      </c>
      <c r="AT120" s="172">
        <v>0</v>
      </c>
      <c r="AU120" s="172">
        <v>0</v>
      </c>
      <c r="AV120" s="173">
        <v>0</v>
      </c>
      <c r="AW120" s="172">
        <f>AT120-AV120</f>
        <v>0</v>
      </c>
      <c r="AX120" s="172">
        <f>AV120-AT120</f>
        <v>0</v>
      </c>
      <c r="AY120" s="173"/>
      <c r="AZ120" s="173"/>
      <c r="BA120" s="223"/>
      <c r="BB120" s="173"/>
      <c r="BC120" s="224"/>
      <c r="BD120" s="225"/>
      <c r="BE120" s="200">
        <v>0</v>
      </c>
      <c r="BF120" s="215"/>
      <c r="BG120" s="215"/>
      <c r="BI120" s="198" t="str">
        <f>AJ120 &amp; BE120</f>
        <v>Прочие привлеченные средства0</v>
      </c>
      <c r="BJ120" s="215"/>
      <c r="BK120" s="215"/>
      <c r="BL120" s="215"/>
      <c r="BM120" s="215"/>
      <c r="BX120" s="198" t="str">
        <f>AJ120 &amp; AK120</f>
        <v>Прочие привлеченные средстванет</v>
      </c>
    </row>
    <row r="121" spans="3:76">
      <c r="C121" s="284"/>
      <c r="D121" s="180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  <c r="S121" s="181"/>
      <c r="T121" s="181"/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  <c r="AF121" s="181"/>
      <c r="AG121" s="181"/>
      <c r="AH121" s="182"/>
      <c r="AI121" s="182"/>
      <c r="AJ121" s="182"/>
      <c r="AK121" s="182"/>
      <c r="AL121" s="182"/>
      <c r="AM121" s="182"/>
      <c r="AN121" s="182"/>
      <c r="AO121" s="182"/>
      <c r="AP121" s="182"/>
      <c r="AQ121" s="182"/>
      <c r="AR121" s="182"/>
      <c r="AS121" s="182"/>
      <c r="AT121" s="182"/>
      <c r="AU121" s="182"/>
      <c r="AV121" s="182"/>
      <c r="AW121" s="182"/>
      <c r="AX121" s="182"/>
      <c r="AY121" s="182"/>
      <c r="AZ121" s="182"/>
      <c r="BA121" s="182"/>
      <c r="BB121" s="182"/>
      <c r="BC121" s="182"/>
      <c r="BD121" s="279"/>
      <c r="BE121" s="94"/>
    </row>
    <row r="122" spans="3:76" ht="15.75" customHeight="1">
      <c r="C122" s="45"/>
      <c r="D122" s="102"/>
      <c r="E122" s="10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</row>
    <row r="123" spans="3:76" ht="15" customHeight="1">
      <c r="C123" s="45"/>
      <c r="D123" s="51" t="s">
        <v>161</v>
      </c>
      <c r="E123" s="92"/>
      <c r="F123" s="9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2"/>
      <c r="AU123" s="52"/>
      <c r="AV123" s="52"/>
      <c r="AW123" s="52"/>
      <c r="AX123" s="52"/>
      <c r="AY123" s="52"/>
      <c r="AZ123" s="52"/>
      <c r="BA123" s="52"/>
      <c r="BB123" s="52"/>
      <c r="BC123" s="52"/>
      <c r="BD123" s="52"/>
      <c r="BE123" s="94"/>
    </row>
    <row r="124" spans="3:76" ht="24" customHeight="1">
      <c r="C124" s="45"/>
      <c r="D124" s="354" t="s">
        <v>33</v>
      </c>
      <c r="E124" s="354" t="s">
        <v>191</v>
      </c>
      <c r="F124" s="354" t="s">
        <v>192</v>
      </c>
      <c r="G124" s="349" t="s">
        <v>160</v>
      </c>
      <c r="H124" s="347" t="s">
        <v>265</v>
      </c>
      <c r="I124" s="353"/>
      <c r="J124" s="353"/>
      <c r="K124" s="349" t="s">
        <v>230</v>
      </c>
      <c r="L124" s="347" t="s">
        <v>239</v>
      </c>
      <c r="M124" s="347" t="s">
        <v>282</v>
      </c>
      <c r="N124" s="353"/>
      <c r="O124" s="349" t="s">
        <v>240</v>
      </c>
      <c r="P124" s="358"/>
      <c r="Q124" s="186"/>
      <c r="R124" s="351" t="s">
        <v>266</v>
      </c>
      <c r="S124" s="347" t="s">
        <v>250</v>
      </c>
      <c r="T124" s="347" t="s">
        <v>259</v>
      </c>
      <c r="U124" s="347" t="s">
        <v>260</v>
      </c>
      <c r="V124" s="347" t="s">
        <v>261</v>
      </c>
      <c r="W124" s="353"/>
      <c r="X124" s="353"/>
      <c r="Y124" s="353"/>
      <c r="Z124" s="353"/>
      <c r="AA124" s="353"/>
      <c r="AB124" s="353"/>
      <c r="AC124" s="347" t="s">
        <v>265</v>
      </c>
      <c r="AD124" s="353"/>
      <c r="AE124" s="353"/>
      <c r="AF124" s="353"/>
      <c r="AG124" s="353"/>
      <c r="AH124" s="186"/>
      <c r="AI124" s="351" t="s">
        <v>267</v>
      </c>
      <c r="AJ124" s="349" t="s">
        <v>158</v>
      </c>
      <c r="AK124" s="345" t="s">
        <v>312</v>
      </c>
      <c r="AL124" s="347" t="s">
        <v>313</v>
      </c>
      <c r="AM124" s="347" t="s">
        <v>314</v>
      </c>
      <c r="AN124" s="347" t="s">
        <v>315</v>
      </c>
      <c r="AO124" s="347" t="s">
        <v>316</v>
      </c>
      <c r="AP124" s="347" t="s">
        <v>317</v>
      </c>
      <c r="AQ124" s="347" t="s">
        <v>318</v>
      </c>
      <c r="AR124" s="347" t="s">
        <v>319</v>
      </c>
      <c r="AS124" s="347" t="s">
        <v>279</v>
      </c>
      <c r="AT124" s="347" t="s">
        <v>344</v>
      </c>
      <c r="AU124" s="347" t="s">
        <v>345</v>
      </c>
      <c r="AV124" s="347" t="s">
        <v>346</v>
      </c>
      <c r="AW124" s="347" t="s">
        <v>290</v>
      </c>
      <c r="AX124" s="359" t="s">
        <v>291</v>
      </c>
      <c r="AY124" s="361" t="s">
        <v>296</v>
      </c>
      <c r="AZ124" s="362"/>
      <c r="BA124" s="362"/>
      <c r="BB124" s="362"/>
      <c r="BC124" s="363" t="s">
        <v>299</v>
      </c>
      <c r="BD124" s="364"/>
      <c r="BE124" s="94"/>
    </row>
    <row r="125" spans="3:76" ht="45">
      <c r="C125" s="45"/>
      <c r="D125" s="355"/>
      <c r="E125" s="355"/>
      <c r="F125" s="355"/>
      <c r="G125" s="350"/>
      <c r="H125" s="240" t="s">
        <v>154</v>
      </c>
      <c r="I125" s="240" t="s">
        <v>155</v>
      </c>
      <c r="J125" s="240" t="s">
        <v>156</v>
      </c>
      <c r="K125" s="350"/>
      <c r="L125" s="348"/>
      <c r="M125" s="240" t="s">
        <v>283</v>
      </c>
      <c r="N125" s="240" t="s">
        <v>284</v>
      </c>
      <c r="O125" s="240" t="s">
        <v>257</v>
      </c>
      <c r="P125" s="240" t="s">
        <v>285</v>
      </c>
      <c r="Q125" s="241"/>
      <c r="R125" s="352"/>
      <c r="S125" s="348"/>
      <c r="T125" s="348"/>
      <c r="U125" s="348"/>
      <c r="V125" s="240" t="s">
        <v>154</v>
      </c>
      <c r="W125" s="240" t="s">
        <v>155</v>
      </c>
      <c r="X125" s="240" t="s">
        <v>156</v>
      </c>
      <c r="Y125" s="240" t="s">
        <v>262</v>
      </c>
      <c r="Z125" s="240" t="s">
        <v>156</v>
      </c>
      <c r="AA125" s="240" t="s">
        <v>263</v>
      </c>
      <c r="AB125" s="240" t="s">
        <v>264</v>
      </c>
      <c r="AC125" s="240" t="s">
        <v>154</v>
      </c>
      <c r="AD125" s="240" t="s">
        <v>155</v>
      </c>
      <c r="AE125" s="240" t="s">
        <v>156</v>
      </c>
      <c r="AF125" s="240" t="s">
        <v>262</v>
      </c>
      <c r="AG125" s="240" t="s">
        <v>156</v>
      </c>
      <c r="AH125" s="241"/>
      <c r="AI125" s="352"/>
      <c r="AJ125" s="350"/>
      <c r="AK125" s="346"/>
      <c r="AL125" s="348"/>
      <c r="AM125" s="348"/>
      <c r="AN125" s="348"/>
      <c r="AO125" s="348"/>
      <c r="AP125" s="348"/>
      <c r="AQ125" s="348"/>
      <c r="AR125" s="348"/>
      <c r="AS125" s="348"/>
      <c r="AT125" s="348"/>
      <c r="AU125" s="348"/>
      <c r="AV125" s="348"/>
      <c r="AW125" s="348"/>
      <c r="AX125" s="360"/>
      <c r="AY125" s="256" t="s">
        <v>294</v>
      </c>
      <c r="AZ125" s="256" t="s">
        <v>295</v>
      </c>
      <c r="BA125" s="240" t="s">
        <v>297</v>
      </c>
      <c r="BB125" s="240" t="s">
        <v>298</v>
      </c>
      <c r="BC125" s="244" t="s">
        <v>299</v>
      </c>
      <c r="BD125" s="244" t="s">
        <v>300</v>
      </c>
      <c r="BE125" s="94"/>
    </row>
    <row r="126" spans="3:76" ht="12.75" customHeight="1" thickBot="1">
      <c r="C126" s="45"/>
      <c r="D126" s="101"/>
      <c r="E126" s="101"/>
      <c r="F126" s="101"/>
      <c r="G126" s="175" t="s">
        <v>138</v>
      </c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14"/>
      <c r="X126" s="214"/>
      <c r="Y126" s="214"/>
      <c r="Z126" s="214"/>
      <c r="AA126" s="214"/>
      <c r="AB126" s="214"/>
      <c r="AC126" s="214"/>
      <c r="AD126" s="214"/>
      <c r="AE126" s="214"/>
      <c r="AF126" s="214"/>
      <c r="AG126" s="214"/>
      <c r="AH126" s="214"/>
      <c r="AI126" s="214"/>
      <c r="AJ126" s="247" t="s">
        <v>138</v>
      </c>
      <c r="AK126" s="247"/>
      <c r="AL126" s="247"/>
      <c r="AM126" s="247"/>
      <c r="AN126" s="247"/>
      <c r="AO126" s="247"/>
      <c r="AP126" s="247"/>
      <c r="AQ126" s="247"/>
      <c r="AR126" s="247"/>
      <c r="AS126" s="95">
        <f>SUMIF($BE127:$BE576,"&lt;&gt;1",AS127:AS576)</f>
        <v>8050011.0051246807</v>
      </c>
      <c r="AT126" s="95">
        <f>SUMIF($BE127:$BE576,"&lt;&gt;1",AT127:AT576)</f>
        <v>1553392.9398373244</v>
      </c>
      <c r="AU126" s="95">
        <f>SUMIF($BE127:$BE576,"&lt;&gt;1",AU127:AU576)</f>
        <v>13131.431059999999</v>
      </c>
      <c r="AV126" s="95">
        <f>SUMIF($BE127:$BE576,"&lt;&gt;1",AV127:AV576)</f>
        <v>887792.48200000008</v>
      </c>
      <c r="AW126" s="95">
        <f>SUMIF($BE127:$BE576,"&lt;&gt;1",AW127:AW576)</f>
        <v>665600.45783732377</v>
      </c>
      <c r="AX126" s="257"/>
      <c r="AY126" s="219"/>
      <c r="AZ126" s="219"/>
      <c r="BA126" s="219"/>
      <c r="BB126" s="219"/>
      <c r="BC126" s="219"/>
      <c r="BD126" s="219"/>
      <c r="BE126" s="94"/>
    </row>
    <row r="127" spans="3:76" s="47" customFormat="1" ht="11.25" hidden="1" customHeight="1">
      <c r="C127" s="45"/>
      <c r="D127" s="93">
        <v>0</v>
      </c>
      <c r="E127" s="93"/>
      <c r="F127" s="93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94"/>
    </row>
    <row r="128" spans="3:76" ht="11.25" customHeight="1">
      <c r="C128" s="281"/>
      <c r="D128" s="329">
        <v>1</v>
      </c>
      <c r="E128" s="331" t="s">
        <v>589</v>
      </c>
      <c r="F128" s="331" t="s">
        <v>590</v>
      </c>
      <c r="G128" s="331" t="s">
        <v>591</v>
      </c>
      <c r="H128" s="331" t="s">
        <v>563</v>
      </c>
      <c r="I128" s="331" t="s">
        <v>563</v>
      </c>
      <c r="J128" s="331" t="s">
        <v>564</v>
      </c>
      <c r="K128" s="333">
        <v>3</v>
      </c>
      <c r="L128" s="333">
        <v>2022</v>
      </c>
      <c r="M128" s="335" t="s">
        <v>190</v>
      </c>
      <c r="N128" s="335">
        <v>2022</v>
      </c>
      <c r="O128" s="337">
        <v>0</v>
      </c>
      <c r="P128" s="339">
        <v>100</v>
      </c>
      <c r="Q128" s="147"/>
      <c r="R128" s="146"/>
      <c r="S128" s="146"/>
      <c r="T128" s="146"/>
      <c r="U128" s="146"/>
      <c r="V128" s="146"/>
      <c r="W128" s="146"/>
      <c r="X128" s="146"/>
      <c r="Y128" s="146"/>
      <c r="Z128" s="146"/>
      <c r="AA128" s="146"/>
      <c r="AB128" s="146"/>
      <c r="AC128" s="146"/>
      <c r="AD128" s="146"/>
      <c r="AE128" s="146"/>
      <c r="AF128" s="146"/>
      <c r="AG128" s="146"/>
      <c r="AH128" s="146"/>
      <c r="AI128" s="146"/>
      <c r="AJ128" s="146"/>
      <c r="AK128" s="146"/>
      <c r="AL128" s="146"/>
      <c r="AM128" s="146"/>
      <c r="AN128" s="146"/>
      <c r="AO128" s="146"/>
      <c r="AP128" s="146"/>
      <c r="AQ128" s="146"/>
      <c r="AR128" s="146"/>
      <c r="AS128" s="146"/>
      <c r="AT128" s="146"/>
      <c r="AU128" s="146"/>
      <c r="AV128" s="146"/>
      <c r="AW128" s="146"/>
      <c r="AX128" s="146"/>
      <c r="AY128" s="146"/>
      <c r="AZ128" s="146"/>
      <c r="BA128" s="146"/>
      <c r="BB128" s="146"/>
      <c r="BC128" s="146"/>
      <c r="BD128" s="146"/>
      <c r="BE128" s="200"/>
      <c r="BF128" s="199"/>
      <c r="BG128" s="199"/>
      <c r="BH128" s="199"/>
      <c r="BI128" s="199"/>
      <c r="BJ128" s="199"/>
      <c r="BK128" s="199"/>
    </row>
    <row r="129" spans="3:76" ht="11.25" customHeight="1">
      <c r="C129" s="281"/>
      <c r="D129" s="330"/>
      <c r="E129" s="332"/>
      <c r="F129" s="332"/>
      <c r="G129" s="332"/>
      <c r="H129" s="332"/>
      <c r="I129" s="332"/>
      <c r="J129" s="332"/>
      <c r="K129" s="334"/>
      <c r="L129" s="334"/>
      <c r="M129" s="336"/>
      <c r="N129" s="336"/>
      <c r="O129" s="338"/>
      <c r="P129" s="340"/>
      <c r="Q129" s="341"/>
      <c r="R129" s="343">
        <v>1</v>
      </c>
      <c r="S129" s="327" t="s">
        <v>588</v>
      </c>
      <c r="T129" s="327"/>
      <c r="U129" s="327"/>
      <c r="V129" s="327"/>
      <c r="W129" s="327"/>
      <c r="X129" s="327"/>
      <c r="Y129" s="327"/>
      <c r="Z129" s="327"/>
      <c r="AA129" s="327"/>
      <c r="AB129" s="327"/>
      <c r="AC129" s="327"/>
      <c r="AD129" s="327"/>
      <c r="AE129" s="327"/>
      <c r="AF129" s="327"/>
      <c r="AG129" s="327"/>
      <c r="AH129" s="183"/>
      <c r="AI129" s="190"/>
      <c r="AJ129" s="189"/>
      <c r="AK129" s="189"/>
      <c r="AL129" s="189"/>
      <c r="AM129" s="189"/>
      <c r="AN129" s="189"/>
      <c r="AO129" s="189"/>
      <c r="AP129" s="189"/>
      <c r="AQ129" s="189"/>
      <c r="AR129" s="189"/>
      <c r="AS129" s="148"/>
      <c r="AT129" s="148"/>
      <c r="AU129" s="148"/>
      <c r="AV129" s="148"/>
      <c r="AW129" s="148"/>
      <c r="AX129" s="148"/>
      <c r="AY129" s="100"/>
      <c r="AZ129" s="100"/>
      <c r="BA129" s="100"/>
      <c r="BB129" s="100"/>
      <c r="BC129" s="100"/>
      <c r="BD129" s="100"/>
      <c r="BE129" s="200"/>
      <c r="BF129" s="215"/>
      <c r="BG129" s="215"/>
      <c r="BH129" s="215"/>
      <c r="BI129" s="199"/>
      <c r="BJ129" s="215"/>
      <c r="BK129" s="215"/>
      <c r="BL129" s="215"/>
      <c r="BM129" s="215"/>
      <c r="BN129" s="215"/>
    </row>
    <row r="130" spans="3:76" ht="15" customHeight="1">
      <c r="C130" s="281"/>
      <c r="D130" s="330"/>
      <c r="E130" s="332"/>
      <c r="F130" s="332"/>
      <c r="G130" s="332"/>
      <c r="H130" s="332"/>
      <c r="I130" s="332"/>
      <c r="J130" s="332"/>
      <c r="K130" s="334"/>
      <c r="L130" s="334"/>
      <c r="M130" s="336"/>
      <c r="N130" s="336"/>
      <c r="O130" s="338"/>
      <c r="P130" s="340"/>
      <c r="Q130" s="342"/>
      <c r="R130" s="344"/>
      <c r="S130" s="328"/>
      <c r="T130" s="328"/>
      <c r="U130" s="328"/>
      <c r="V130" s="328"/>
      <c r="W130" s="328"/>
      <c r="X130" s="328"/>
      <c r="Y130" s="328"/>
      <c r="Z130" s="328"/>
      <c r="AA130" s="328"/>
      <c r="AB130" s="328"/>
      <c r="AC130" s="328"/>
      <c r="AD130" s="328"/>
      <c r="AE130" s="328"/>
      <c r="AF130" s="328"/>
      <c r="AG130" s="328"/>
      <c r="AH130" s="171"/>
      <c r="AI130" s="188" t="s">
        <v>241</v>
      </c>
      <c r="AJ130" s="238" t="s">
        <v>706</v>
      </c>
      <c r="AK130" s="275" t="s">
        <v>18</v>
      </c>
      <c r="AL130" s="275"/>
      <c r="AM130" s="275"/>
      <c r="AN130" s="275"/>
      <c r="AO130" s="275"/>
      <c r="AP130" s="275"/>
      <c r="AQ130" s="275"/>
      <c r="AR130" s="275"/>
      <c r="AS130" s="172">
        <v>553215.569739589</v>
      </c>
      <c r="AT130" s="172">
        <v>212497.64451319</v>
      </c>
      <c r="AU130" s="172">
        <v>5310.9020200000004</v>
      </c>
      <c r="AV130" s="173">
        <v>72815.347219999996</v>
      </c>
      <c r="AW130" s="172">
        <f>AT130-AV130</f>
        <v>139682.29729319</v>
      </c>
      <c r="AX130" s="172">
        <f>AV130-AT130</f>
        <v>-139682.29729319</v>
      </c>
      <c r="AY130" s="173"/>
      <c r="AZ130" s="173"/>
      <c r="BA130" s="223" t="s">
        <v>714</v>
      </c>
      <c r="BB130" s="173">
        <v>139682.29729319</v>
      </c>
      <c r="BC130" s="292" t="s">
        <v>715</v>
      </c>
      <c r="BD130" s="290" t="s">
        <v>151</v>
      </c>
      <c r="BE130" s="200">
        <v>0</v>
      </c>
      <c r="BF130" s="215"/>
      <c r="BG130" s="215"/>
      <c r="BI130" s="198" t="str">
        <f>AJ130 &amp; BE130</f>
        <v>за счет платы за технологическое присоединение0</v>
      </c>
      <c r="BJ130" s="215"/>
      <c r="BK130" s="215"/>
      <c r="BL130" s="215"/>
      <c r="BM130" s="215"/>
      <c r="BX130" s="198" t="str">
        <f>AJ130 &amp; AK130</f>
        <v>за счет платы за технологическое присоединениенет</v>
      </c>
    </row>
    <row r="131" spans="3:76" ht="15" customHeight="1" thickBot="1">
      <c r="C131" s="281"/>
      <c r="D131" s="330"/>
      <c r="E131" s="332"/>
      <c r="F131" s="332"/>
      <c r="G131" s="332"/>
      <c r="H131" s="332"/>
      <c r="I131" s="332"/>
      <c r="J131" s="332"/>
      <c r="K131" s="334"/>
      <c r="L131" s="334"/>
      <c r="M131" s="336"/>
      <c r="N131" s="336"/>
      <c r="O131" s="338"/>
      <c r="P131" s="340"/>
      <c r="Q131" s="342"/>
      <c r="R131" s="344"/>
      <c r="S131" s="328"/>
      <c r="T131" s="328"/>
      <c r="U131" s="328"/>
      <c r="V131" s="328"/>
      <c r="W131" s="328"/>
      <c r="X131" s="328"/>
      <c r="Y131" s="328"/>
      <c r="Z131" s="328"/>
      <c r="AA131" s="328"/>
      <c r="AB131" s="328"/>
      <c r="AC131" s="328"/>
      <c r="AD131" s="328"/>
      <c r="AE131" s="328"/>
      <c r="AF131" s="328"/>
      <c r="AG131" s="328"/>
      <c r="AH131" s="171"/>
      <c r="AI131" s="188" t="s">
        <v>115</v>
      </c>
      <c r="AJ131" s="238" t="s">
        <v>200</v>
      </c>
      <c r="AK131" s="275" t="s">
        <v>18</v>
      </c>
      <c r="AL131" s="275"/>
      <c r="AM131" s="275"/>
      <c r="AN131" s="275"/>
      <c r="AO131" s="275"/>
      <c r="AP131" s="275"/>
      <c r="AQ131" s="275"/>
      <c r="AR131" s="275"/>
      <c r="AS131" s="172">
        <v>110643.11394791699</v>
      </c>
      <c r="AT131" s="172">
        <v>42499.528902637598</v>
      </c>
      <c r="AU131" s="172">
        <v>0</v>
      </c>
      <c r="AV131" s="173">
        <v>10670.14572</v>
      </c>
      <c r="AW131" s="172">
        <f>AT131-AV131</f>
        <v>31829.383182637597</v>
      </c>
      <c r="AX131" s="172">
        <f>AV131-AT131</f>
        <v>-31829.383182637597</v>
      </c>
      <c r="AY131" s="173"/>
      <c r="AZ131" s="173"/>
      <c r="BA131" s="223" t="s">
        <v>714</v>
      </c>
      <c r="BB131" s="173">
        <v>31829.383182637601</v>
      </c>
      <c r="BC131" s="223" t="s">
        <v>714</v>
      </c>
      <c r="BD131" s="225"/>
      <c r="BE131" s="200">
        <v>0</v>
      </c>
      <c r="BF131" s="215"/>
      <c r="BG131" s="215"/>
      <c r="BI131" s="198" t="str">
        <f>AJ131 &amp; BE131</f>
        <v>Прочие собственные средства0</v>
      </c>
      <c r="BJ131" s="215"/>
      <c r="BK131" s="215"/>
      <c r="BL131" s="215"/>
      <c r="BM131" s="215"/>
      <c r="BX131" s="198" t="str">
        <f>AJ131 &amp; AK131</f>
        <v>Прочие собственные средстванет</v>
      </c>
    </row>
    <row r="132" spans="3:76" ht="11.25" customHeight="1">
      <c r="C132" s="281"/>
      <c r="D132" s="329">
        <v>2</v>
      </c>
      <c r="E132" s="331" t="s">
        <v>589</v>
      </c>
      <c r="F132" s="331" t="s">
        <v>592</v>
      </c>
      <c r="G132" s="331" t="s">
        <v>593</v>
      </c>
      <c r="H132" s="331" t="s">
        <v>563</v>
      </c>
      <c r="I132" s="331" t="s">
        <v>563</v>
      </c>
      <c r="J132" s="331" t="s">
        <v>564</v>
      </c>
      <c r="K132" s="333">
        <v>1</v>
      </c>
      <c r="L132" s="333">
        <v>2020</v>
      </c>
      <c r="M132" s="335" t="s">
        <v>190</v>
      </c>
      <c r="N132" s="335">
        <v>2020</v>
      </c>
      <c r="O132" s="337">
        <v>0</v>
      </c>
      <c r="P132" s="339">
        <v>0</v>
      </c>
      <c r="Q132" s="147"/>
      <c r="R132" s="146"/>
      <c r="S132" s="146"/>
      <c r="T132" s="146"/>
      <c r="U132" s="146"/>
      <c r="V132" s="146"/>
      <c r="W132" s="146"/>
      <c r="X132" s="146"/>
      <c r="Y132" s="146"/>
      <c r="Z132" s="146"/>
      <c r="AA132" s="146"/>
      <c r="AB132" s="146"/>
      <c r="AC132" s="146"/>
      <c r="AD132" s="146"/>
      <c r="AE132" s="146"/>
      <c r="AF132" s="146"/>
      <c r="AG132" s="146"/>
      <c r="AH132" s="146"/>
      <c r="AI132" s="146"/>
      <c r="AJ132" s="146"/>
      <c r="AK132" s="146"/>
      <c r="AL132" s="146"/>
      <c r="AM132" s="146"/>
      <c r="AN132" s="146"/>
      <c r="AO132" s="146"/>
      <c r="AP132" s="146"/>
      <c r="AQ132" s="146"/>
      <c r="AR132" s="146"/>
      <c r="AS132" s="146"/>
      <c r="AT132" s="146"/>
      <c r="AU132" s="146"/>
      <c r="AV132" s="146"/>
      <c r="AW132" s="146"/>
      <c r="AX132" s="146"/>
      <c r="AY132" s="146"/>
      <c r="AZ132" s="146"/>
      <c r="BA132" s="146"/>
      <c r="BB132" s="146"/>
      <c r="BC132" s="146"/>
      <c r="BD132" s="146"/>
      <c r="BE132" s="200"/>
      <c r="BF132" s="199"/>
      <c r="BG132" s="199"/>
      <c r="BH132" s="199"/>
      <c r="BI132" s="199"/>
      <c r="BJ132" s="199"/>
      <c r="BK132" s="199"/>
    </row>
    <row r="133" spans="3:76" ht="11.25" customHeight="1">
      <c r="C133" s="281"/>
      <c r="D133" s="330"/>
      <c r="E133" s="332"/>
      <c r="F133" s="332"/>
      <c r="G133" s="332"/>
      <c r="H133" s="332"/>
      <c r="I133" s="332"/>
      <c r="J133" s="332"/>
      <c r="K133" s="334"/>
      <c r="L133" s="334"/>
      <c r="M133" s="336"/>
      <c r="N133" s="336"/>
      <c r="O133" s="338"/>
      <c r="P133" s="340"/>
      <c r="Q133" s="341"/>
      <c r="R133" s="343">
        <v>1</v>
      </c>
      <c r="S133" s="327" t="s">
        <v>588</v>
      </c>
      <c r="T133" s="327"/>
      <c r="U133" s="327"/>
      <c r="V133" s="327"/>
      <c r="W133" s="327"/>
      <c r="X133" s="327"/>
      <c r="Y133" s="327"/>
      <c r="Z133" s="327"/>
      <c r="AA133" s="327"/>
      <c r="AB133" s="327"/>
      <c r="AC133" s="327"/>
      <c r="AD133" s="327"/>
      <c r="AE133" s="327"/>
      <c r="AF133" s="327"/>
      <c r="AG133" s="327"/>
      <c r="AH133" s="183"/>
      <c r="AI133" s="190"/>
      <c r="AJ133" s="189"/>
      <c r="AK133" s="189"/>
      <c r="AL133" s="189"/>
      <c r="AM133" s="189"/>
      <c r="AN133" s="189"/>
      <c r="AO133" s="189"/>
      <c r="AP133" s="189"/>
      <c r="AQ133" s="189"/>
      <c r="AR133" s="189"/>
      <c r="AS133" s="148"/>
      <c r="AT133" s="148"/>
      <c r="AU133" s="148"/>
      <c r="AV133" s="148"/>
      <c r="AW133" s="148"/>
      <c r="AX133" s="148"/>
      <c r="AY133" s="100"/>
      <c r="AZ133" s="100"/>
      <c r="BA133" s="100"/>
      <c r="BB133" s="100"/>
      <c r="BC133" s="100"/>
      <c r="BD133" s="100"/>
      <c r="BE133" s="200"/>
      <c r="BF133" s="215"/>
      <c r="BG133" s="215"/>
      <c r="BH133" s="215"/>
      <c r="BI133" s="199"/>
      <c r="BJ133" s="215"/>
      <c r="BK133" s="215"/>
      <c r="BL133" s="215"/>
      <c r="BM133" s="215"/>
      <c r="BN133" s="215"/>
    </row>
    <row r="134" spans="3:76" ht="15" customHeight="1">
      <c r="C134" s="281"/>
      <c r="D134" s="330"/>
      <c r="E134" s="332"/>
      <c r="F134" s="332"/>
      <c r="G134" s="332"/>
      <c r="H134" s="332"/>
      <c r="I134" s="332"/>
      <c r="J134" s="332"/>
      <c r="K134" s="334"/>
      <c r="L134" s="334"/>
      <c r="M134" s="336"/>
      <c r="N134" s="336"/>
      <c r="O134" s="338"/>
      <c r="P134" s="340"/>
      <c r="Q134" s="342"/>
      <c r="R134" s="344"/>
      <c r="S134" s="328"/>
      <c r="T134" s="328"/>
      <c r="U134" s="328"/>
      <c r="V134" s="328"/>
      <c r="W134" s="328"/>
      <c r="X134" s="328"/>
      <c r="Y134" s="328"/>
      <c r="Z134" s="328"/>
      <c r="AA134" s="328"/>
      <c r="AB134" s="328"/>
      <c r="AC134" s="328"/>
      <c r="AD134" s="328"/>
      <c r="AE134" s="328"/>
      <c r="AF134" s="328"/>
      <c r="AG134" s="328"/>
      <c r="AH134" s="171"/>
      <c r="AI134" s="188" t="s">
        <v>241</v>
      </c>
      <c r="AJ134" s="238" t="s">
        <v>706</v>
      </c>
      <c r="AK134" s="275" t="s">
        <v>18</v>
      </c>
      <c r="AL134" s="275"/>
      <c r="AM134" s="275"/>
      <c r="AN134" s="275"/>
      <c r="AO134" s="275"/>
      <c r="AP134" s="275"/>
      <c r="AQ134" s="275"/>
      <c r="AR134" s="275"/>
      <c r="AS134" s="172">
        <v>80937.718821234899</v>
      </c>
      <c r="AT134" s="172">
        <v>80937.718821234899</v>
      </c>
      <c r="AU134" s="172">
        <v>0</v>
      </c>
      <c r="AV134" s="173">
        <v>0</v>
      </c>
      <c r="AW134" s="172">
        <f>AT134-AV134</f>
        <v>80937.718821234899</v>
      </c>
      <c r="AX134" s="172">
        <f>AV134-AT134</f>
        <v>-80937.718821234899</v>
      </c>
      <c r="AY134" s="173"/>
      <c r="AZ134" s="173"/>
      <c r="BA134" s="223" t="s">
        <v>716</v>
      </c>
      <c r="BB134" s="173">
        <v>80937.718821234899</v>
      </c>
      <c r="BC134" s="224" t="s">
        <v>717</v>
      </c>
      <c r="BD134" s="290" t="s">
        <v>151</v>
      </c>
      <c r="BE134" s="200">
        <v>0</v>
      </c>
      <c r="BF134" s="215"/>
      <c r="BG134" s="215"/>
      <c r="BI134" s="198" t="str">
        <f>AJ134 &amp; BE134</f>
        <v>за счет платы за технологическое присоединение0</v>
      </c>
      <c r="BJ134" s="215"/>
      <c r="BK134" s="215"/>
      <c r="BL134" s="215"/>
      <c r="BM134" s="215"/>
      <c r="BX134" s="198" t="str">
        <f>AJ134 &amp; AK134</f>
        <v>за счет платы за технологическое присоединениенет</v>
      </c>
    </row>
    <row r="135" spans="3:76" ht="15" customHeight="1" thickBot="1">
      <c r="C135" s="281"/>
      <c r="D135" s="330"/>
      <c r="E135" s="332"/>
      <c r="F135" s="332"/>
      <c r="G135" s="332"/>
      <c r="H135" s="332"/>
      <c r="I135" s="332"/>
      <c r="J135" s="332"/>
      <c r="K135" s="334"/>
      <c r="L135" s="334"/>
      <c r="M135" s="336"/>
      <c r="N135" s="336"/>
      <c r="O135" s="338"/>
      <c r="P135" s="340"/>
      <c r="Q135" s="342"/>
      <c r="R135" s="344"/>
      <c r="S135" s="328"/>
      <c r="T135" s="328"/>
      <c r="U135" s="328"/>
      <c r="V135" s="328"/>
      <c r="W135" s="328"/>
      <c r="X135" s="328"/>
      <c r="Y135" s="328"/>
      <c r="Z135" s="328"/>
      <c r="AA135" s="328"/>
      <c r="AB135" s="328"/>
      <c r="AC135" s="328"/>
      <c r="AD135" s="328"/>
      <c r="AE135" s="328"/>
      <c r="AF135" s="328"/>
      <c r="AG135" s="328"/>
      <c r="AH135" s="171"/>
      <c r="AI135" s="188" t="s">
        <v>115</v>
      </c>
      <c r="AJ135" s="238" t="s">
        <v>200</v>
      </c>
      <c r="AK135" s="275" t="s">
        <v>18</v>
      </c>
      <c r="AL135" s="275"/>
      <c r="AM135" s="275"/>
      <c r="AN135" s="275"/>
      <c r="AO135" s="275"/>
      <c r="AP135" s="275"/>
      <c r="AQ135" s="275"/>
      <c r="AR135" s="275"/>
      <c r="AS135" s="172">
        <v>16187.543764247001</v>
      </c>
      <c r="AT135" s="172">
        <v>16187.543764247001</v>
      </c>
      <c r="AU135" s="172">
        <v>0</v>
      </c>
      <c r="AV135" s="173">
        <v>0</v>
      </c>
      <c r="AW135" s="172">
        <f>AT135-AV135</f>
        <v>16187.543764247001</v>
      </c>
      <c r="AX135" s="172">
        <f>AV135-AT135</f>
        <v>-16187.543764247001</v>
      </c>
      <c r="AY135" s="173"/>
      <c r="AZ135" s="173"/>
      <c r="BA135" s="223" t="s">
        <v>716</v>
      </c>
      <c r="BB135" s="173">
        <v>16187.543764247001</v>
      </c>
      <c r="BC135" s="224" t="s">
        <v>717</v>
      </c>
      <c r="BD135" s="225"/>
      <c r="BE135" s="200">
        <v>0</v>
      </c>
      <c r="BF135" s="215"/>
      <c r="BG135" s="215"/>
      <c r="BI135" s="198" t="str">
        <f>AJ135 &amp; BE135</f>
        <v>Прочие собственные средства0</v>
      </c>
      <c r="BJ135" s="215"/>
      <c r="BK135" s="215"/>
      <c r="BL135" s="215"/>
      <c r="BM135" s="215"/>
      <c r="BX135" s="198" t="str">
        <f>AJ135 &amp; AK135</f>
        <v>Прочие собственные средстванет</v>
      </c>
    </row>
    <row r="136" spans="3:76" ht="11.25" customHeight="1">
      <c r="C136" s="281"/>
      <c r="D136" s="329">
        <v>3</v>
      </c>
      <c r="E136" s="331" t="s">
        <v>589</v>
      </c>
      <c r="F136" s="331" t="s">
        <v>592</v>
      </c>
      <c r="G136" s="331" t="s">
        <v>594</v>
      </c>
      <c r="H136" s="331" t="s">
        <v>563</v>
      </c>
      <c r="I136" s="331" t="s">
        <v>563</v>
      </c>
      <c r="J136" s="331" t="s">
        <v>564</v>
      </c>
      <c r="K136" s="333">
        <v>2</v>
      </c>
      <c r="L136" s="333">
        <v>2021</v>
      </c>
      <c r="M136" s="335" t="s">
        <v>190</v>
      </c>
      <c r="N136" s="335">
        <v>2021</v>
      </c>
      <c r="O136" s="337">
        <v>0</v>
      </c>
      <c r="P136" s="339">
        <v>0</v>
      </c>
      <c r="Q136" s="147"/>
      <c r="R136" s="146"/>
      <c r="S136" s="146"/>
      <c r="T136" s="146"/>
      <c r="U136" s="146"/>
      <c r="V136" s="146"/>
      <c r="W136" s="146"/>
      <c r="X136" s="146"/>
      <c r="Y136" s="146"/>
      <c r="Z136" s="146"/>
      <c r="AA136" s="146"/>
      <c r="AB136" s="146"/>
      <c r="AC136" s="146"/>
      <c r="AD136" s="146"/>
      <c r="AE136" s="146"/>
      <c r="AF136" s="146"/>
      <c r="AG136" s="146"/>
      <c r="AH136" s="146"/>
      <c r="AI136" s="146"/>
      <c r="AJ136" s="146"/>
      <c r="AK136" s="146"/>
      <c r="AL136" s="146"/>
      <c r="AM136" s="146"/>
      <c r="AN136" s="146"/>
      <c r="AO136" s="146"/>
      <c r="AP136" s="146"/>
      <c r="AQ136" s="146"/>
      <c r="AR136" s="146"/>
      <c r="AS136" s="146"/>
      <c r="AT136" s="146"/>
      <c r="AU136" s="146"/>
      <c r="AV136" s="146"/>
      <c r="AW136" s="146"/>
      <c r="AX136" s="146"/>
      <c r="AY136" s="146"/>
      <c r="AZ136" s="146"/>
      <c r="BA136" s="146"/>
      <c r="BB136" s="146"/>
      <c r="BC136" s="146"/>
      <c r="BD136" s="146"/>
      <c r="BE136" s="200"/>
      <c r="BF136" s="199"/>
      <c r="BG136" s="199"/>
      <c r="BH136" s="199"/>
      <c r="BI136" s="199"/>
      <c r="BJ136" s="199"/>
      <c r="BK136" s="199"/>
    </row>
    <row r="137" spans="3:76" ht="11.25" customHeight="1">
      <c r="C137" s="281"/>
      <c r="D137" s="330"/>
      <c r="E137" s="332"/>
      <c r="F137" s="332"/>
      <c r="G137" s="332"/>
      <c r="H137" s="332"/>
      <c r="I137" s="332"/>
      <c r="J137" s="332"/>
      <c r="K137" s="334"/>
      <c r="L137" s="334"/>
      <c r="M137" s="336"/>
      <c r="N137" s="336"/>
      <c r="O137" s="338"/>
      <c r="P137" s="340"/>
      <c r="Q137" s="341"/>
      <c r="R137" s="343">
        <v>1</v>
      </c>
      <c r="S137" s="327" t="s">
        <v>588</v>
      </c>
      <c r="T137" s="327"/>
      <c r="U137" s="327"/>
      <c r="V137" s="327"/>
      <c r="W137" s="327"/>
      <c r="X137" s="327"/>
      <c r="Y137" s="327"/>
      <c r="Z137" s="327"/>
      <c r="AA137" s="327"/>
      <c r="AB137" s="327"/>
      <c r="AC137" s="327"/>
      <c r="AD137" s="327"/>
      <c r="AE137" s="327"/>
      <c r="AF137" s="327"/>
      <c r="AG137" s="327"/>
      <c r="AH137" s="183"/>
      <c r="AI137" s="190"/>
      <c r="AJ137" s="189"/>
      <c r="AK137" s="189"/>
      <c r="AL137" s="189"/>
      <c r="AM137" s="189"/>
      <c r="AN137" s="189"/>
      <c r="AO137" s="189"/>
      <c r="AP137" s="189"/>
      <c r="AQ137" s="189"/>
      <c r="AR137" s="189"/>
      <c r="AS137" s="148"/>
      <c r="AT137" s="148"/>
      <c r="AU137" s="148"/>
      <c r="AV137" s="148"/>
      <c r="AW137" s="148"/>
      <c r="AX137" s="148"/>
      <c r="AY137" s="100"/>
      <c r="AZ137" s="100"/>
      <c r="BA137" s="100"/>
      <c r="BB137" s="100"/>
      <c r="BC137" s="100"/>
      <c r="BD137" s="100"/>
      <c r="BE137" s="200"/>
      <c r="BF137" s="215"/>
      <c r="BG137" s="215"/>
      <c r="BH137" s="215"/>
      <c r="BI137" s="199"/>
      <c r="BJ137" s="215"/>
      <c r="BK137" s="215"/>
      <c r="BL137" s="215"/>
      <c r="BM137" s="215"/>
      <c r="BN137" s="215"/>
    </row>
    <row r="138" spans="3:76" ht="15" customHeight="1">
      <c r="C138" s="281"/>
      <c r="D138" s="330"/>
      <c r="E138" s="332"/>
      <c r="F138" s="332"/>
      <c r="G138" s="332"/>
      <c r="H138" s="332"/>
      <c r="I138" s="332"/>
      <c r="J138" s="332"/>
      <c r="K138" s="334"/>
      <c r="L138" s="334"/>
      <c r="M138" s="336"/>
      <c r="N138" s="336"/>
      <c r="O138" s="338"/>
      <c r="P138" s="340"/>
      <c r="Q138" s="342"/>
      <c r="R138" s="344"/>
      <c r="S138" s="328"/>
      <c r="T138" s="328"/>
      <c r="U138" s="328"/>
      <c r="V138" s="328"/>
      <c r="W138" s="328"/>
      <c r="X138" s="328"/>
      <c r="Y138" s="328"/>
      <c r="Z138" s="328"/>
      <c r="AA138" s="328"/>
      <c r="AB138" s="328"/>
      <c r="AC138" s="328"/>
      <c r="AD138" s="328"/>
      <c r="AE138" s="328"/>
      <c r="AF138" s="328"/>
      <c r="AG138" s="328"/>
      <c r="AH138" s="171"/>
      <c r="AI138" s="188" t="s">
        <v>241</v>
      </c>
      <c r="AJ138" s="238" t="s">
        <v>706</v>
      </c>
      <c r="AK138" s="275" t="s">
        <v>18</v>
      </c>
      <c r="AL138" s="275"/>
      <c r="AM138" s="275"/>
      <c r="AN138" s="275"/>
      <c r="AO138" s="275"/>
      <c r="AP138" s="275"/>
      <c r="AQ138" s="275"/>
      <c r="AR138" s="275"/>
      <c r="AS138" s="172">
        <v>93065.934690590802</v>
      </c>
      <c r="AT138" s="172">
        <v>2328.3404018807</v>
      </c>
      <c r="AU138" s="172">
        <v>0</v>
      </c>
      <c r="AV138" s="173">
        <v>0</v>
      </c>
      <c r="AW138" s="172">
        <f>AT138-AV138</f>
        <v>2328.3404018807</v>
      </c>
      <c r="AX138" s="172">
        <f>AV138-AT138</f>
        <v>-2328.3404018807</v>
      </c>
      <c r="AY138" s="173"/>
      <c r="AZ138" s="173"/>
      <c r="BA138" s="223" t="s">
        <v>718</v>
      </c>
      <c r="BB138" s="173">
        <v>2328.3404018807</v>
      </c>
      <c r="BC138" s="224" t="s">
        <v>719</v>
      </c>
      <c r="BD138" s="290" t="s">
        <v>151</v>
      </c>
      <c r="BE138" s="200">
        <v>0</v>
      </c>
      <c r="BF138" s="215"/>
      <c r="BG138" s="215"/>
      <c r="BI138" s="198" t="str">
        <f>AJ138 &amp; BE138</f>
        <v>за счет платы за технологическое присоединение0</v>
      </c>
      <c r="BJ138" s="215"/>
      <c r="BK138" s="215"/>
      <c r="BL138" s="215"/>
      <c r="BM138" s="215"/>
      <c r="BX138" s="198" t="str">
        <f>AJ138 &amp; AK138</f>
        <v>за счет платы за технологическое присоединениенет</v>
      </c>
    </row>
    <row r="139" spans="3:76" ht="15" customHeight="1" thickBot="1">
      <c r="C139" s="281"/>
      <c r="D139" s="330"/>
      <c r="E139" s="332"/>
      <c r="F139" s="332"/>
      <c r="G139" s="332"/>
      <c r="H139" s="332"/>
      <c r="I139" s="332"/>
      <c r="J139" s="332"/>
      <c r="K139" s="334"/>
      <c r="L139" s="334"/>
      <c r="M139" s="336"/>
      <c r="N139" s="336"/>
      <c r="O139" s="338"/>
      <c r="P139" s="340"/>
      <c r="Q139" s="342"/>
      <c r="R139" s="344"/>
      <c r="S139" s="328"/>
      <c r="T139" s="328"/>
      <c r="U139" s="328"/>
      <c r="V139" s="328"/>
      <c r="W139" s="328"/>
      <c r="X139" s="328"/>
      <c r="Y139" s="328"/>
      <c r="Z139" s="328"/>
      <c r="AA139" s="328"/>
      <c r="AB139" s="328"/>
      <c r="AC139" s="328"/>
      <c r="AD139" s="328"/>
      <c r="AE139" s="328"/>
      <c r="AF139" s="328"/>
      <c r="AG139" s="328"/>
      <c r="AH139" s="171"/>
      <c r="AI139" s="188" t="s">
        <v>115</v>
      </c>
      <c r="AJ139" s="238" t="s">
        <v>200</v>
      </c>
      <c r="AK139" s="275" t="s">
        <v>18</v>
      </c>
      <c r="AL139" s="275"/>
      <c r="AM139" s="275"/>
      <c r="AN139" s="275"/>
      <c r="AO139" s="275"/>
      <c r="AP139" s="275"/>
      <c r="AQ139" s="275"/>
      <c r="AR139" s="275"/>
      <c r="AS139" s="172">
        <v>18613.186938118</v>
      </c>
      <c r="AT139" s="172">
        <v>465.66808037610002</v>
      </c>
      <c r="AU139" s="172">
        <v>0</v>
      </c>
      <c r="AV139" s="173">
        <v>0</v>
      </c>
      <c r="AW139" s="172">
        <f>AT139-AV139</f>
        <v>465.66808037610002</v>
      </c>
      <c r="AX139" s="172">
        <f>AV139-AT139</f>
        <v>-465.66808037610002</v>
      </c>
      <c r="AY139" s="173"/>
      <c r="AZ139" s="173"/>
      <c r="BA139" s="223" t="s">
        <v>718</v>
      </c>
      <c r="BB139" s="173">
        <v>465.66808037610002</v>
      </c>
      <c r="BC139" s="224" t="s">
        <v>719</v>
      </c>
      <c r="BD139" s="225"/>
      <c r="BE139" s="200">
        <v>0</v>
      </c>
      <c r="BF139" s="215"/>
      <c r="BG139" s="215"/>
      <c r="BI139" s="198" t="str">
        <f>AJ139 &amp; BE139</f>
        <v>Прочие собственные средства0</v>
      </c>
      <c r="BJ139" s="215"/>
      <c r="BK139" s="215"/>
      <c r="BL139" s="215"/>
      <c r="BM139" s="215"/>
      <c r="BX139" s="198" t="str">
        <f>AJ139 &amp; AK139</f>
        <v>Прочие собственные средстванет</v>
      </c>
    </row>
    <row r="140" spans="3:76" ht="11.25" customHeight="1">
      <c r="C140" s="281"/>
      <c r="D140" s="329">
        <v>4</v>
      </c>
      <c r="E140" s="331" t="s">
        <v>589</v>
      </c>
      <c r="F140" s="331" t="s">
        <v>592</v>
      </c>
      <c r="G140" s="331" t="s">
        <v>595</v>
      </c>
      <c r="H140" s="331" t="s">
        <v>563</v>
      </c>
      <c r="I140" s="331" t="s">
        <v>563</v>
      </c>
      <c r="J140" s="331" t="s">
        <v>564</v>
      </c>
      <c r="K140" s="333">
        <v>2</v>
      </c>
      <c r="L140" s="333">
        <v>2022</v>
      </c>
      <c r="M140" s="335" t="s">
        <v>190</v>
      </c>
      <c r="N140" s="335">
        <v>2022</v>
      </c>
      <c r="O140" s="337">
        <v>0</v>
      </c>
      <c r="P140" s="339">
        <v>0</v>
      </c>
      <c r="Q140" s="147"/>
      <c r="R140" s="146"/>
      <c r="S140" s="146"/>
      <c r="T140" s="146"/>
      <c r="U140" s="146"/>
      <c r="V140" s="146"/>
      <c r="W140" s="146"/>
      <c r="X140" s="146"/>
      <c r="Y140" s="146"/>
      <c r="Z140" s="146"/>
      <c r="AA140" s="146"/>
      <c r="AB140" s="146"/>
      <c r="AC140" s="146"/>
      <c r="AD140" s="146"/>
      <c r="AE140" s="146"/>
      <c r="AF140" s="146"/>
      <c r="AG140" s="146"/>
      <c r="AH140" s="146"/>
      <c r="AI140" s="146"/>
      <c r="AJ140" s="146"/>
      <c r="AK140" s="146"/>
      <c r="AL140" s="146"/>
      <c r="AM140" s="146"/>
      <c r="AN140" s="146"/>
      <c r="AO140" s="146"/>
      <c r="AP140" s="146"/>
      <c r="AQ140" s="146"/>
      <c r="AR140" s="146"/>
      <c r="AS140" s="146"/>
      <c r="AT140" s="146"/>
      <c r="AU140" s="146"/>
      <c r="AV140" s="146"/>
      <c r="AW140" s="146"/>
      <c r="AX140" s="146"/>
      <c r="AY140" s="146"/>
      <c r="AZ140" s="146"/>
      <c r="BA140" s="146"/>
      <c r="BB140" s="146"/>
      <c r="BC140" s="146"/>
      <c r="BD140" s="146"/>
      <c r="BE140" s="200"/>
      <c r="BF140" s="199"/>
      <c r="BG140" s="199"/>
      <c r="BH140" s="199"/>
      <c r="BI140" s="199"/>
      <c r="BJ140" s="199"/>
      <c r="BK140" s="199"/>
    </row>
    <row r="141" spans="3:76" ht="11.25" customHeight="1">
      <c r="C141" s="281"/>
      <c r="D141" s="330"/>
      <c r="E141" s="332"/>
      <c r="F141" s="332"/>
      <c r="G141" s="332"/>
      <c r="H141" s="332"/>
      <c r="I141" s="332"/>
      <c r="J141" s="332"/>
      <c r="K141" s="334"/>
      <c r="L141" s="334"/>
      <c r="M141" s="336"/>
      <c r="N141" s="336"/>
      <c r="O141" s="338"/>
      <c r="P141" s="340"/>
      <c r="Q141" s="341"/>
      <c r="R141" s="343">
        <v>1</v>
      </c>
      <c r="S141" s="327" t="s">
        <v>588</v>
      </c>
      <c r="T141" s="327"/>
      <c r="U141" s="327"/>
      <c r="V141" s="327"/>
      <c r="W141" s="327"/>
      <c r="X141" s="327"/>
      <c r="Y141" s="327"/>
      <c r="Z141" s="327"/>
      <c r="AA141" s="327"/>
      <c r="AB141" s="327"/>
      <c r="AC141" s="327"/>
      <c r="AD141" s="327"/>
      <c r="AE141" s="327"/>
      <c r="AF141" s="327"/>
      <c r="AG141" s="327"/>
      <c r="AH141" s="183"/>
      <c r="AI141" s="190"/>
      <c r="AJ141" s="189"/>
      <c r="AK141" s="189"/>
      <c r="AL141" s="189"/>
      <c r="AM141" s="189"/>
      <c r="AN141" s="189"/>
      <c r="AO141" s="189"/>
      <c r="AP141" s="189"/>
      <c r="AQ141" s="189"/>
      <c r="AR141" s="189"/>
      <c r="AS141" s="148"/>
      <c r="AT141" s="148"/>
      <c r="AU141" s="148"/>
      <c r="AV141" s="148"/>
      <c r="AW141" s="148"/>
      <c r="AX141" s="148"/>
      <c r="AY141" s="100"/>
      <c r="AZ141" s="100"/>
      <c r="BA141" s="100"/>
      <c r="BB141" s="100"/>
      <c r="BC141" s="100"/>
      <c r="BD141" s="100"/>
      <c r="BE141" s="200"/>
      <c r="BF141" s="215"/>
      <c r="BG141" s="215"/>
      <c r="BH141" s="215"/>
      <c r="BI141" s="199"/>
      <c r="BJ141" s="215"/>
      <c r="BK141" s="215"/>
      <c r="BL141" s="215"/>
      <c r="BM141" s="215"/>
      <c r="BN141" s="215"/>
    </row>
    <row r="142" spans="3:76" ht="15" customHeight="1">
      <c r="C142" s="281"/>
      <c r="D142" s="330"/>
      <c r="E142" s="332"/>
      <c r="F142" s="332"/>
      <c r="G142" s="332"/>
      <c r="H142" s="332"/>
      <c r="I142" s="332"/>
      <c r="J142" s="332"/>
      <c r="K142" s="334"/>
      <c r="L142" s="334"/>
      <c r="M142" s="336"/>
      <c r="N142" s="336"/>
      <c r="O142" s="338"/>
      <c r="P142" s="340"/>
      <c r="Q142" s="342"/>
      <c r="R142" s="344"/>
      <c r="S142" s="328"/>
      <c r="T142" s="328"/>
      <c r="U142" s="328"/>
      <c r="V142" s="328"/>
      <c r="W142" s="328"/>
      <c r="X142" s="328"/>
      <c r="Y142" s="328"/>
      <c r="Z142" s="328"/>
      <c r="AA142" s="328"/>
      <c r="AB142" s="328"/>
      <c r="AC142" s="328"/>
      <c r="AD142" s="328"/>
      <c r="AE142" s="328"/>
      <c r="AF142" s="328"/>
      <c r="AG142" s="328"/>
      <c r="AH142" s="171"/>
      <c r="AI142" s="188" t="s">
        <v>241</v>
      </c>
      <c r="AJ142" s="238" t="s">
        <v>706</v>
      </c>
      <c r="AK142" s="275" t="s">
        <v>18</v>
      </c>
      <c r="AL142" s="275"/>
      <c r="AM142" s="275"/>
      <c r="AN142" s="275"/>
      <c r="AO142" s="275"/>
      <c r="AP142" s="275"/>
      <c r="AQ142" s="275"/>
      <c r="AR142" s="275"/>
      <c r="AS142" s="172">
        <v>34439.214204612101</v>
      </c>
      <c r="AT142" s="172">
        <v>0</v>
      </c>
      <c r="AU142" s="172">
        <v>0</v>
      </c>
      <c r="AV142" s="173">
        <v>0</v>
      </c>
      <c r="AW142" s="172">
        <f>AT142-AV142</f>
        <v>0</v>
      </c>
      <c r="AX142" s="172">
        <f>AV142-AT142</f>
        <v>0</v>
      </c>
      <c r="AY142" s="173"/>
      <c r="AZ142" s="173"/>
      <c r="BA142" s="223"/>
      <c r="BB142" s="173"/>
      <c r="BC142" s="224"/>
      <c r="BD142" s="290" t="s">
        <v>151</v>
      </c>
      <c r="BE142" s="200">
        <v>0</v>
      </c>
      <c r="BF142" s="215"/>
      <c r="BG142" s="215"/>
      <c r="BI142" s="198" t="str">
        <f>AJ142 &amp; BE142</f>
        <v>за счет платы за технологическое присоединение0</v>
      </c>
      <c r="BJ142" s="215"/>
      <c r="BK142" s="215"/>
      <c r="BL142" s="215"/>
      <c r="BM142" s="215"/>
      <c r="BX142" s="198" t="str">
        <f>AJ142 &amp; AK142</f>
        <v>за счет платы за технологическое присоединениенет</v>
      </c>
    </row>
    <row r="143" spans="3:76" ht="15" customHeight="1" thickBot="1">
      <c r="C143" s="281"/>
      <c r="D143" s="330"/>
      <c r="E143" s="332"/>
      <c r="F143" s="332"/>
      <c r="G143" s="332"/>
      <c r="H143" s="332"/>
      <c r="I143" s="332"/>
      <c r="J143" s="332"/>
      <c r="K143" s="334"/>
      <c r="L143" s="334"/>
      <c r="M143" s="336"/>
      <c r="N143" s="336"/>
      <c r="O143" s="338"/>
      <c r="P143" s="340"/>
      <c r="Q143" s="342"/>
      <c r="R143" s="344"/>
      <c r="S143" s="328"/>
      <c r="T143" s="328"/>
      <c r="U143" s="328"/>
      <c r="V143" s="328"/>
      <c r="W143" s="328"/>
      <c r="X143" s="328"/>
      <c r="Y143" s="328"/>
      <c r="Z143" s="328"/>
      <c r="AA143" s="328"/>
      <c r="AB143" s="328"/>
      <c r="AC143" s="328"/>
      <c r="AD143" s="328"/>
      <c r="AE143" s="328"/>
      <c r="AF143" s="328"/>
      <c r="AG143" s="328"/>
      <c r="AH143" s="171"/>
      <c r="AI143" s="188" t="s">
        <v>115</v>
      </c>
      <c r="AJ143" s="238" t="s">
        <v>200</v>
      </c>
      <c r="AK143" s="275" t="s">
        <v>18</v>
      </c>
      <c r="AL143" s="275"/>
      <c r="AM143" s="275"/>
      <c r="AN143" s="275"/>
      <c r="AO143" s="275"/>
      <c r="AP143" s="275"/>
      <c r="AQ143" s="275"/>
      <c r="AR143" s="275"/>
      <c r="AS143" s="172">
        <v>6887.8428409223998</v>
      </c>
      <c r="AT143" s="172">
        <v>0</v>
      </c>
      <c r="AU143" s="172">
        <v>0</v>
      </c>
      <c r="AV143" s="173">
        <v>0</v>
      </c>
      <c r="AW143" s="172">
        <f>AT143-AV143</f>
        <v>0</v>
      </c>
      <c r="AX143" s="172">
        <f>AV143-AT143</f>
        <v>0</v>
      </c>
      <c r="AY143" s="173"/>
      <c r="AZ143" s="173"/>
      <c r="BA143" s="223"/>
      <c r="BB143" s="173"/>
      <c r="BC143" s="224"/>
      <c r="BD143" s="225"/>
      <c r="BE143" s="200">
        <v>0</v>
      </c>
      <c r="BF143" s="215"/>
      <c r="BG143" s="215"/>
      <c r="BI143" s="198" t="str">
        <f>AJ143 &amp; BE143</f>
        <v>Прочие собственные средства0</v>
      </c>
      <c r="BJ143" s="215"/>
      <c r="BK143" s="215"/>
      <c r="BL143" s="215"/>
      <c r="BM143" s="215"/>
      <c r="BX143" s="198" t="str">
        <f>AJ143 &amp; AK143</f>
        <v>Прочие собственные средстванет</v>
      </c>
    </row>
    <row r="144" spans="3:76" ht="11.25" customHeight="1">
      <c r="C144" s="281"/>
      <c r="D144" s="329">
        <v>5</v>
      </c>
      <c r="E144" s="331" t="s">
        <v>589</v>
      </c>
      <c r="F144" s="331" t="s">
        <v>592</v>
      </c>
      <c r="G144" s="331" t="s">
        <v>596</v>
      </c>
      <c r="H144" s="331" t="s">
        <v>563</v>
      </c>
      <c r="I144" s="331" t="s">
        <v>563</v>
      </c>
      <c r="J144" s="331" t="s">
        <v>564</v>
      </c>
      <c r="K144" s="333">
        <v>1</v>
      </c>
      <c r="L144" s="333">
        <v>2022</v>
      </c>
      <c r="M144" s="335" t="s">
        <v>190</v>
      </c>
      <c r="N144" s="335">
        <v>2022</v>
      </c>
      <c r="O144" s="337">
        <v>0</v>
      </c>
      <c r="P144" s="339">
        <v>0</v>
      </c>
      <c r="Q144" s="147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6"/>
      <c r="AH144" s="146"/>
      <c r="AI144" s="146"/>
      <c r="AJ144" s="146"/>
      <c r="AK144" s="146"/>
      <c r="AL144" s="146"/>
      <c r="AM144" s="146"/>
      <c r="AN144" s="146"/>
      <c r="AO144" s="146"/>
      <c r="AP144" s="146"/>
      <c r="AQ144" s="146"/>
      <c r="AR144" s="146"/>
      <c r="AS144" s="146"/>
      <c r="AT144" s="146"/>
      <c r="AU144" s="146"/>
      <c r="AV144" s="146"/>
      <c r="AW144" s="146"/>
      <c r="AX144" s="146"/>
      <c r="AY144" s="146"/>
      <c r="AZ144" s="146"/>
      <c r="BA144" s="146"/>
      <c r="BB144" s="146"/>
      <c r="BC144" s="146"/>
      <c r="BD144" s="146"/>
      <c r="BE144" s="200"/>
      <c r="BF144" s="199"/>
      <c r="BG144" s="199"/>
      <c r="BH144" s="199"/>
      <c r="BI144" s="199"/>
      <c r="BJ144" s="199"/>
      <c r="BK144" s="199"/>
    </row>
    <row r="145" spans="3:76" ht="11.25" customHeight="1">
      <c r="C145" s="281"/>
      <c r="D145" s="330"/>
      <c r="E145" s="332"/>
      <c r="F145" s="332"/>
      <c r="G145" s="332"/>
      <c r="H145" s="332"/>
      <c r="I145" s="332"/>
      <c r="J145" s="332"/>
      <c r="K145" s="334"/>
      <c r="L145" s="334"/>
      <c r="M145" s="336"/>
      <c r="N145" s="336"/>
      <c r="O145" s="338"/>
      <c r="P145" s="340"/>
      <c r="Q145" s="341"/>
      <c r="R145" s="343">
        <v>1</v>
      </c>
      <c r="S145" s="327" t="s">
        <v>588</v>
      </c>
      <c r="T145" s="327"/>
      <c r="U145" s="327"/>
      <c r="V145" s="327"/>
      <c r="W145" s="327"/>
      <c r="X145" s="327"/>
      <c r="Y145" s="327"/>
      <c r="Z145" s="327"/>
      <c r="AA145" s="327"/>
      <c r="AB145" s="327"/>
      <c r="AC145" s="327"/>
      <c r="AD145" s="327"/>
      <c r="AE145" s="327"/>
      <c r="AF145" s="327"/>
      <c r="AG145" s="327"/>
      <c r="AH145" s="183"/>
      <c r="AI145" s="190"/>
      <c r="AJ145" s="189"/>
      <c r="AK145" s="189"/>
      <c r="AL145" s="189"/>
      <c r="AM145" s="189"/>
      <c r="AN145" s="189"/>
      <c r="AO145" s="189"/>
      <c r="AP145" s="189"/>
      <c r="AQ145" s="189"/>
      <c r="AR145" s="189"/>
      <c r="AS145" s="148"/>
      <c r="AT145" s="148"/>
      <c r="AU145" s="148"/>
      <c r="AV145" s="148"/>
      <c r="AW145" s="148"/>
      <c r="AX145" s="148"/>
      <c r="AY145" s="100"/>
      <c r="AZ145" s="100"/>
      <c r="BA145" s="100"/>
      <c r="BB145" s="100"/>
      <c r="BC145" s="100"/>
      <c r="BD145" s="100"/>
      <c r="BE145" s="200"/>
      <c r="BF145" s="215"/>
      <c r="BG145" s="215"/>
      <c r="BH145" s="215"/>
      <c r="BI145" s="199"/>
      <c r="BJ145" s="215"/>
      <c r="BK145" s="215"/>
      <c r="BL145" s="215"/>
      <c r="BM145" s="215"/>
      <c r="BN145" s="215"/>
    </row>
    <row r="146" spans="3:76" ht="15" customHeight="1">
      <c r="C146" s="281"/>
      <c r="D146" s="330"/>
      <c r="E146" s="332"/>
      <c r="F146" s="332"/>
      <c r="G146" s="332"/>
      <c r="H146" s="332"/>
      <c r="I146" s="332"/>
      <c r="J146" s="332"/>
      <c r="K146" s="334"/>
      <c r="L146" s="334"/>
      <c r="M146" s="336"/>
      <c r="N146" s="336"/>
      <c r="O146" s="338"/>
      <c r="P146" s="340"/>
      <c r="Q146" s="342"/>
      <c r="R146" s="344"/>
      <c r="S146" s="328"/>
      <c r="T146" s="328"/>
      <c r="U146" s="328"/>
      <c r="V146" s="328"/>
      <c r="W146" s="328"/>
      <c r="X146" s="328"/>
      <c r="Y146" s="328"/>
      <c r="Z146" s="328"/>
      <c r="AA146" s="328"/>
      <c r="AB146" s="328"/>
      <c r="AC146" s="328"/>
      <c r="AD146" s="328"/>
      <c r="AE146" s="328"/>
      <c r="AF146" s="328"/>
      <c r="AG146" s="328"/>
      <c r="AH146" s="171"/>
      <c r="AI146" s="188" t="s">
        <v>241</v>
      </c>
      <c r="AJ146" s="238" t="s">
        <v>706</v>
      </c>
      <c r="AK146" s="275" t="s">
        <v>18</v>
      </c>
      <c r="AL146" s="275"/>
      <c r="AM146" s="275"/>
      <c r="AN146" s="275"/>
      <c r="AO146" s="275"/>
      <c r="AP146" s="275"/>
      <c r="AQ146" s="275"/>
      <c r="AR146" s="275"/>
      <c r="AS146" s="172">
        <v>1323.6255466534001</v>
      </c>
      <c r="AT146" s="172">
        <v>0</v>
      </c>
      <c r="AU146" s="172">
        <v>0</v>
      </c>
      <c r="AV146" s="173">
        <v>0</v>
      </c>
      <c r="AW146" s="172">
        <f>AT146-AV146</f>
        <v>0</v>
      </c>
      <c r="AX146" s="172">
        <f>AV146-AT146</f>
        <v>0</v>
      </c>
      <c r="AY146" s="173"/>
      <c r="AZ146" s="173"/>
      <c r="BA146" s="223"/>
      <c r="BB146" s="173"/>
      <c r="BC146" s="224"/>
      <c r="BD146" s="290" t="s">
        <v>151</v>
      </c>
      <c r="BE146" s="200">
        <v>0</v>
      </c>
      <c r="BF146" s="215"/>
      <c r="BG146" s="215"/>
      <c r="BI146" s="198" t="str">
        <f>AJ146 &amp; BE146</f>
        <v>за счет платы за технологическое присоединение0</v>
      </c>
      <c r="BJ146" s="215"/>
      <c r="BK146" s="215"/>
      <c r="BL146" s="215"/>
      <c r="BM146" s="215"/>
      <c r="BX146" s="198" t="str">
        <f>AJ146 &amp; AK146</f>
        <v>за счет платы за технологическое присоединениенет</v>
      </c>
    </row>
    <row r="147" spans="3:76" ht="15" customHeight="1" thickBot="1">
      <c r="C147" s="281"/>
      <c r="D147" s="330"/>
      <c r="E147" s="332"/>
      <c r="F147" s="332"/>
      <c r="G147" s="332"/>
      <c r="H147" s="332"/>
      <c r="I147" s="332"/>
      <c r="J147" s="332"/>
      <c r="K147" s="334"/>
      <c r="L147" s="334"/>
      <c r="M147" s="336"/>
      <c r="N147" s="336"/>
      <c r="O147" s="338"/>
      <c r="P147" s="340"/>
      <c r="Q147" s="342"/>
      <c r="R147" s="344"/>
      <c r="S147" s="328"/>
      <c r="T147" s="328"/>
      <c r="U147" s="328"/>
      <c r="V147" s="328"/>
      <c r="W147" s="328"/>
      <c r="X147" s="328"/>
      <c r="Y147" s="328"/>
      <c r="Z147" s="328"/>
      <c r="AA147" s="328"/>
      <c r="AB147" s="328"/>
      <c r="AC147" s="328"/>
      <c r="AD147" s="328"/>
      <c r="AE147" s="328"/>
      <c r="AF147" s="328"/>
      <c r="AG147" s="328"/>
      <c r="AH147" s="171"/>
      <c r="AI147" s="188" t="s">
        <v>115</v>
      </c>
      <c r="AJ147" s="238" t="s">
        <v>200</v>
      </c>
      <c r="AK147" s="275" t="s">
        <v>18</v>
      </c>
      <c r="AL147" s="275"/>
      <c r="AM147" s="275"/>
      <c r="AN147" s="275"/>
      <c r="AO147" s="275"/>
      <c r="AP147" s="275"/>
      <c r="AQ147" s="275"/>
      <c r="AR147" s="275"/>
      <c r="AS147" s="172">
        <v>264.72510933069998</v>
      </c>
      <c r="AT147" s="172">
        <v>0</v>
      </c>
      <c r="AU147" s="172">
        <v>0</v>
      </c>
      <c r="AV147" s="173">
        <v>0</v>
      </c>
      <c r="AW147" s="172">
        <f>AT147-AV147</f>
        <v>0</v>
      </c>
      <c r="AX147" s="172">
        <f>AV147-AT147</f>
        <v>0</v>
      </c>
      <c r="AY147" s="173"/>
      <c r="AZ147" s="173"/>
      <c r="BA147" s="223"/>
      <c r="BB147" s="173"/>
      <c r="BC147" s="224"/>
      <c r="BD147" s="225"/>
      <c r="BE147" s="200">
        <v>0</v>
      </c>
      <c r="BF147" s="215"/>
      <c r="BG147" s="215"/>
      <c r="BI147" s="198" t="str">
        <f>AJ147 &amp; BE147</f>
        <v>Прочие собственные средства0</v>
      </c>
      <c r="BJ147" s="215"/>
      <c r="BK147" s="215"/>
      <c r="BL147" s="215"/>
      <c r="BM147" s="215"/>
      <c r="BX147" s="198" t="str">
        <f>AJ147 &amp; AK147</f>
        <v>Прочие собственные средстванет</v>
      </c>
    </row>
    <row r="148" spans="3:76" ht="11.25" customHeight="1">
      <c r="C148" s="281"/>
      <c r="D148" s="329">
        <v>6</v>
      </c>
      <c r="E148" s="331" t="s">
        <v>589</v>
      </c>
      <c r="F148" s="331" t="s">
        <v>592</v>
      </c>
      <c r="G148" s="331" t="s">
        <v>597</v>
      </c>
      <c r="H148" s="331" t="s">
        <v>563</v>
      </c>
      <c r="I148" s="331" t="s">
        <v>563</v>
      </c>
      <c r="J148" s="331" t="s">
        <v>564</v>
      </c>
      <c r="K148" s="333">
        <v>1</v>
      </c>
      <c r="L148" s="333">
        <v>2022</v>
      </c>
      <c r="M148" s="335" t="s">
        <v>190</v>
      </c>
      <c r="N148" s="335">
        <v>2022</v>
      </c>
      <c r="O148" s="337">
        <v>0</v>
      </c>
      <c r="P148" s="339">
        <v>0</v>
      </c>
      <c r="Q148" s="147"/>
      <c r="R148" s="146"/>
      <c r="S148" s="146"/>
      <c r="T148" s="146"/>
      <c r="U148" s="146"/>
      <c r="V148" s="146"/>
      <c r="W148" s="146"/>
      <c r="X148" s="146"/>
      <c r="Y148" s="146"/>
      <c r="Z148" s="146"/>
      <c r="AA148" s="146"/>
      <c r="AB148" s="146"/>
      <c r="AC148" s="146"/>
      <c r="AD148" s="146"/>
      <c r="AE148" s="146"/>
      <c r="AF148" s="146"/>
      <c r="AG148" s="146"/>
      <c r="AH148" s="146"/>
      <c r="AI148" s="146"/>
      <c r="AJ148" s="146"/>
      <c r="AK148" s="146"/>
      <c r="AL148" s="146"/>
      <c r="AM148" s="146"/>
      <c r="AN148" s="146"/>
      <c r="AO148" s="146"/>
      <c r="AP148" s="146"/>
      <c r="AQ148" s="146"/>
      <c r="AR148" s="146"/>
      <c r="AS148" s="146"/>
      <c r="AT148" s="146"/>
      <c r="AU148" s="146"/>
      <c r="AV148" s="146"/>
      <c r="AW148" s="146"/>
      <c r="AX148" s="146"/>
      <c r="AY148" s="146"/>
      <c r="AZ148" s="146"/>
      <c r="BA148" s="146"/>
      <c r="BB148" s="146"/>
      <c r="BC148" s="146"/>
      <c r="BD148" s="146"/>
      <c r="BE148" s="200"/>
      <c r="BF148" s="199"/>
      <c r="BG148" s="199"/>
      <c r="BH148" s="199"/>
      <c r="BI148" s="199"/>
      <c r="BJ148" s="199"/>
      <c r="BK148" s="199"/>
    </row>
    <row r="149" spans="3:76" ht="11.25" customHeight="1">
      <c r="C149" s="281"/>
      <c r="D149" s="330"/>
      <c r="E149" s="332"/>
      <c r="F149" s="332"/>
      <c r="G149" s="332"/>
      <c r="H149" s="332"/>
      <c r="I149" s="332"/>
      <c r="J149" s="332"/>
      <c r="K149" s="334"/>
      <c r="L149" s="334"/>
      <c r="M149" s="336"/>
      <c r="N149" s="336"/>
      <c r="O149" s="338"/>
      <c r="P149" s="340"/>
      <c r="Q149" s="341"/>
      <c r="R149" s="343">
        <v>1</v>
      </c>
      <c r="S149" s="327" t="s">
        <v>588</v>
      </c>
      <c r="T149" s="327"/>
      <c r="U149" s="327"/>
      <c r="V149" s="327"/>
      <c r="W149" s="327"/>
      <c r="X149" s="327"/>
      <c r="Y149" s="327"/>
      <c r="Z149" s="327"/>
      <c r="AA149" s="327"/>
      <c r="AB149" s="327"/>
      <c r="AC149" s="327"/>
      <c r="AD149" s="327"/>
      <c r="AE149" s="327"/>
      <c r="AF149" s="327"/>
      <c r="AG149" s="327"/>
      <c r="AH149" s="183"/>
      <c r="AI149" s="190"/>
      <c r="AJ149" s="189"/>
      <c r="AK149" s="189"/>
      <c r="AL149" s="189"/>
      <c r="AM149" s="189"/>
      <c r="AN149" s="189"/>
      <c r="AO149" s="189"/>
      <c r="AP149" s="189"/>
      <c r="AQ149" s="189"/>
      <c r="AR149" s="189"/>
      <c r="AS149" s="148"/>
      <c r="AT149" s="148"/>
      <c r="AU149" s="148"/>
      <c r="AV149" s="148"/>
      <c r="AW149" s="148"/>
      <c r="AX149" s="148"/>
      <c r="AY149" s="100"/>
      <c r="AZ149" s="100"/>
      <c r="BA149" s="100"/>
      <c r="BB149" s="100"/>
      <c r="BC149" s="100"/>
      <c r="BD149" s="100"/>
      <c r="BE149" s="200"/>
      <c r="BF149" s="215"/>
      <c r="BG149" s="215"/>
      <c r="BH149" s="215"/>
      <c r="BI149" s="199"/>
      <c r="BJ149" s="215"/>
      <c r="BK149" s="215"/>
      <c r="BL149" s="215"/>
      <c r="BM149" s="215"/>
      <c r="BN149" s="215"/>
    </row>
    <row r="150" spans="3:76" ht="15" customHeight="1">
      <c r="C150" s="281"/>
      <c r="D150" s="330"/>
      <c r="E150" s="332"/>
      <c r="F150" s="332"/>
      <c r="G150" s="332"/>
      <c r="H150" s="332"/>
      <c r="I150" s="332"/>
      <c r="J150" s="332"/>
      <c r="K150" s="334"/>
      <c r="L150" s="334"/>
      <c r="M150" s="336"/>
      <c r="N150" s="336"/>
      <c r="O150" s="338"/>
      <c r="P150" s="340"/>
      <c r="Q150" s="342"/>
      <c r="R150" s="344"/>
      <c r="S150" s="328"/>
      <c r="T150" s="328"/>
      <c r="U150" s="328"/>
      <c r="V150" s="328"/>
      <c r="W150" s="328"/>
      <c r="X150" s="328"/>
      <c r="Y150" s="328"/>
      <c r="Z150" s="328"/>
      <c r="AA150" s="328"/>
      <c r="AB150" s="328"/>
      <c r="AC150" s="328"/>
      <c r="AD150" s="328"/>
      <c r="AE150" s="328"/>
      <c r="AF150" s="328"/>
      <c r="AG150" s="328"/>
      <c r="AH150" s="171"/>
      <c r="AI150" s="188" t="s">
        <v>241</v>
      </c>
      <c r="AJ150" s="238" t="s">
        <v>706</v>
      </c>
      <c r="AK150" s="275" t="s">
        <v>18</v>
      </c>
      <c r="AL150" s="275"/>
      <c r="AM150" s="275"/>
      <c r="AN150" s="275"/>
      <c r="AO150" s="275"/>
      <c r="AP150" s="275"/>
      <c r="AQ150" s="275"/>
      <c r="AR150" s="275"/>
      <c r="AS150" s="172">
        <v>2053.7639898719999</v>
      </c>
      <c r="AT150" s="172">
        <v>0</v>
      </c>
      <c r="AU150" s="172">
        <v>0</v>
      </c>
      <c r="AV150" s="173">
        <v>0</v>
      </c>
      <c r="AW150" s="172">
        <f>AT150-AV150</f>
        <v>0</v>
      </c>
      <c r="AX150" s="172">
        <f>AV150-AT150</f>
        <v>0</v>
      </c>
      <c r="AY150" s="173"/>
      <c r="AZ150" s="173"/>
      <c r="BA150" s="223"/>
      <c r="BB150" s="173"/>
      <c r="BC150" s="224"/>
      <c r="BD150" s="290" t="s">
        <v>151</v>
      </c>
      <c r="BE150" s="200">
        <v>0</v>
      </c>
      <c r="BF150" s="215"/>
      <c r="BG150" s="215"/>
      <c r="BI150" s="198" t="str">
        <f>AJ150 &amp; BE150</f>
        <v>за счет платы за технологическое присоединение0</v>
      </c>
      <c r="BJ150" s="215"/>
      <c r="BK150" s="215"/>
      <c r="BL150" s="215"/>
      <c r="BM150" s="215"/>
      <c r="BX150" s="198" t="str">
        <f>AJ150 &amp; AK150</f>
        <v>за счет платы за технологическое присоединениенет</v>
      </c>
    </row>
    <row r="151" spans="3:76" ht="15" customHeight="1" thickBot="1">
      <c r="C151" s="281"/>
      <c r="D151" s="330"/>
      <c r="E151" s="332"/>
      <c r="F151" s="332"/>
      <c r="G151" s="332"/>
      <c r="H151" s="332"/>
      <c r="I151" s="332"/>
      <c r="J151" s="332"/>
      <c r="K151" s="334"/>
      <c r="L151" s="334"/>
      <c r="M151" s="336"/>
      <c r="N151" s="336"/>
      <c r="O151" s="338"/>
      <c r="P151" s="340"/>
      <c r="Q151" s="342"/>
      <c r="R151" s="344"/>
      <c r="S151" s="328"/>
      <c r="T151" s="328"/>
      <c r="U151" s="328"/>
      <c r="V151" s="328"/>
      <c r="W151" s="328"/>
      <c r="X151" s="328"/>
      <c r="Y151" s="328"/>
      <c r="Z151" s="328"/>
      <c r="AA151" s="328"/>
      <c r="AB151" s="328"/>
      <c r="AC151" s="328"/>
      <c r="AD151" s="328"/>
      <c r="AE151" s="328"/>
      <c r="AF151" s="328"/>
      <c r="AG151" s="328"/>
      <c r="AH151" s="171"/>
      <c r="AI151" s="188" t="s">
        <v>115</v>
      </c>
      <c r="AJ151" s="238" t="s">
        <v>200</v>
      </c>
      <c r="AK151" s="275" t="s">
        <v>18</v>
      </c>
      <c r="AL151" s="275"/>
      <c r="AM151" s="275"/>
      <c r="AN151" s="275"/>
      <c r="AO151" s="275"/>
      <c r="AP151" s="275"/>
      <c r="AQ151" s="275"/>
      <c r="AR151" s="275"/>
      <c r="AS151" s="172">
        <v>410.75279797439998</v>
      </c>
      <c r="AT151" s="172">
        <v>0</v>
      </c>
      <c r="AU151" s="172">
        <v>0</v>
      </c>
      <c r="AV151" s="173">
        <v>0</v>
      </c>
      <c r="AW151" s="172">
        <f>AT151-AV151</f>
        <v>0</v>
      </c>
      <c r="AX151" s="172">
        <f>AV151-AT151</f>
        <v>0</v>
      </c>
      <c r="AY151" s="173"/>
      <c r="AZ151" s="173"/>
      <c r="BA151" s="223"/>
      <c r="BB151" s="173"/>
      <c r="BC151" s="224"/>
      <c r="BD151" s="225"/>
      <c r="BE151" s="200">
        <v>0</v>
      </c>
      <c r="BF151" s="215"/>
      <c r="BG151" s="215"/>
      <c r="BI151" s="198" t="str">
        <f>AJ151 &amp; BE151</f>
        <v>Прочие собственные средства0</v>
      </c>
      <c r="BJ151" s="215"/>
      <c r="BK151" s="215"/>
      <c r="BL151" s="215"/>
      <c r="BM151" s="215"/>
      <c r="BX151" s="198" t="str">
        <f>AJ151 &amp; AK151</f>
        <v>Прочие собственные средстванет</v>
      </c>
    </row>
    <row r="152" spans="3:76" ht="11.25" customHeight="1">
      <c r="C152" s="281"/>
      <c r="D152" s="329">
        <v>7</v>
      </c>
      <c r="E152" s="331" t="s">
        <v>589</v>
      </c>
      <c r="F152" s="331" t="s">
        <v>592</v>
      </c>
      <c r="G152" s="331" t="s">
        <v>598</v>
      </c>
      <c r="H152" s="331" t="s">
        <v>563</v>
      </c>
      <c r="I152" s="331" t="s">
        <v>563</v>
      </c>
      <c r="J152" s="331" t="s">
        <v>564</v>
      </c>
      <c r="K152" s="333">
        <v>2</v>
      </c>
      <c r="L152" s="333">
        <v>2021</v>
      </c>
      <c r="M152" s="335" t="s">
        <v>190</v>
      </c>
      <c r="N152" s="335">
        <v>2021</v>
      </c>
      <c r="O152" s="337">
        <v>0</v>
      </c>
      <c r="P152" s="339">
        <v>0</v>
      </c>
      <c r="Q152" s="147"/>
      <c r="R152" s="146"/>
      <c r="S152" s="146"/>
      <c r="T152" s="146"/>
      <c r="U152" s="146"/>
      <c r="V152" s="146"/>
      <c r="W152" s="146"/>
      <c r="X152" s="146"/>
      <c r="Y152" s="146"/>
      <c r="Z152" s="146"/>
      <c r="AA152" s="146"/>
      <c r="AB152" s="146"/>
      <c r="AC152" s="146"/>
      <c r="AD152" s="146"/>
      <c r="AE152" s="146"/>
      <c r="AF152" s="146"/>
      <c r="AG152" s="146"/>
      <c r="AH152" s="146"/>
      <c r="AI152" s="146"/>
      <c r="AJ152" s="146"/>
      <c r="AK152" s="146"/>
      <c r="AL152" s="146"/>
      <c r="AM152" s="146"/>
      <c r="AN152" s="146"/>
      <c r="AO152" s="146"/>
      <c r="AP152" s="146"/>
      <c r="AQ152" s="146"/>
      <c r="AR152" s="146"/>
      <c r="AS152" s="146"/>
      <c r="AT152" s="146"/>
      <c r="AU152" s="146"/>
      <c r="AV152" s="146"/>
      <c r="AW152" s="146"/>
      <c r="AX152" s="146"/>
      <c r="AY152" s="146"/>
      <c r="AZ152" s="146"/>
      <c r="BA152" s="146"/>
      <c r="BB152" s="146"/>
      <c r="BC152" s="146"/>
      <c r="BD152" s="146"/>
      <c r="BE152" s="200"/>
      <c r="BF152" s="199"/>
      <c r="BG152" s="199"/>
      <c r="BH152" s="199"/>
      <c r="BI152" s="199"/>
      <c r="BJ152" s="199"/>
      <c r="BK152" s="199"/>
    </row>
    <row r="153" spans="3:76" ht="11.25" customHeight="1">
      <c r="C153" s="281"/>
      <c r="D153" s="330"/>
      <c r="E153" s="332"/>
      <c r="F153" s="332"/>
      <c r="G153" s="332"/>
      <c r="H153" s="332"/>
      <c r="I153" s="332"/>
      <c r="J153" s="332"/>
      <c r="K153" s="334"/>
      <c r="L153" s="334"/>
      <c r="M153" s="336"/>
      <c r="N153" s="336"/>
      <c r="O153" s="338"/>
      <c r="P153" s="340"/>
      <c r="Q153" s="341"/>
      <c r="R153" s="343">
        <v>1</v>
      </c>
      <c r="S153" s="327" t="s">
        <v>588</v>
      </c>
      <c r="T153" s="327"/>
      <c r="U153" s="327"/>
      <c r="V153" s="327"/>
      <c r="W153" s="327"/>
      <c r="X153" s="327"/>
      <c r="Y153" s="327"/>
      <c r="Z153" s="327"/>
      <c r="AA153" s="327"/>
      <c r="AB153" s="327"/>
      <c r="AC153" s="327"/>
      <c r="AD153" s="327"/>
      <c r="AE153" s="327"/>
      <c r="AF153" s="327"/>
      <c r="AG153" s="327"/>
      <c r="AH153" s="183"/>
      <c r="AI153" s="190"/>
      <c r="AJ153" s="189"/>
      <c r="AK153" s="189"/>
      <c r="AL153" s="189"/>
      <c r="AM153" s="189"/>
      <c r="AN153" s="189"/>
      <c r="AO153" s="189"/>
      <c r="AP153" s="189"/>
      <c r="AQ153" s="189"/>
      <c r="AR153" s="189"/>
      <c r="AS153" s="148"/>
      <c r="AT153" s="148"/>
      <c r="AU153" s="148"/>
      <c r="AV153" s="148"/>
      <c r="AW153" s="148"/>
      <c r="AX153" s="148"/>
      <c r="AY153" s="100"/>
      <c r="AZ153" s="100"/>
      <c r="BA153" s="100"/>
      <c r="BB153" s="100"/>
      <c r="BC153" s="100"/>
      <c r="BD153" s="100"/>
      <c r="BE153" s="200"/>
      <c r="BF153" s="215"/>
      <c r="BG153" s="215"/>
      <c r="BH153" s="215"/>
      <c r="BI153" s="199"/>
      <c r="BJ153" s="215"/>
      <c r="BK153" s="215"/>
      <c r="BL153" s="215"/>
      <c r="BM153" s="215"/>
      <c r="BN153" s="215"/>
    </row>
    <row r="154" spans="3:76" ht="15" customHeight="1">
      <c r="C154" s="281"/>
      <c r="D154" s="330"/>
      <c r="E154" s="332"/>
      <c r="F154" s="332"/>
      <c r="G154" s="332"/>
      <c r="H154" s="332"/>
      <c r="I154" s="332"/>
      <c r="J154" s="332"/>
      <c r="K154" s="334"/>
      <c r="L154" s="334"/>
      <c r="M154" s="336"/>
      <c r="N154" s="336"/>
      <c r="O154" s="338"/>
      <c r="P154" s="340"/>
      <c r="Q154" s="342"/>
      <c r="R154" s="344"/>
      <c r="S154" s="328"/>
      <c r="T154" s="328"/>
      <c r="U154" s="328"/>
      <c r="V154" s="328"/>
      <c r="W154" s="328"/>
      <c r="X154" s="328"/>
      <c r="Y154" s="328"/>
      <c r="Z154" s="328"/>
      <c r="AA154" s="328"/>
      <c r="AB154" s="328"/>
      <c r="AC154" s="328"/>
      <c r="AD154" s="328"/>
      <c r="AE154" s="328"/>
      <c r="AF154" s="328"/>
      <c r="AG154" s="328"/>
      <c r="AH154" s="171"/>
      <c r="AI154" s="188" t="s">
        <v>241</v>
      </c>
      <c r="AJ154" s="238" t="s">
        <v>706</v>
      </c>
      <c r="AK154" s="275" t="s">
        <v>18</v>
      </c>
      <c r="AL154" s="275"/>
      <c r="AM154" s="275"/>
      <c r="AN154" s="275"/>
      <c r="AO154" s="275"/>
      <c r="AP154" s="275"/>
      <c r="AQ154" s="275"/>
      <c r="AR154" s="275"/>
      <c r="AS154" s="172">
        <v>82013.489757264106</v>
      </c>
      <c r="AT154" s="172">
        <v>943.75103029160005</v>
      </c>
      <c r="AU154" s="172">
        <v>0</v>
      </c>
      <c r="AV154" s="173">
        <v>0</v>
      </c>
      <c r="AW154" s="172">
        <f>AT154-AV154</f>
        <v>943.75103029160005</v>
      </c>
      <c r="AX154" s="172">
        <f>AV154-AT154</f>
        <v>-943.75103029160005</v>
      </c>
      <c r="AY154" s="173"/>
      <c r="AZ154" s="173"/>
      <c r="BA154" s="223" t="s">
        <v>718</v>
      </c>
      <c r="BB154" s="173">
        <v>943.75103029160005</v>
      </c>
      <c r="BC154" s="224" t="s">
        <v>719</v>
      </c>
      <c r="BD154" s="290" t="s">
        <v>151</v>
      </c>
      <c r="BE154" s="200">
        <v>0</v>
      </c>
      <c r="BF154" s="215"/>
      <c r="BG154" s="215"/>
      <c r="BI154" s="198" t="str">
        <f>AJ154 &amp; BE154</f>
        <v>за счет платы за технологическое присоединение0</v>
      </c>
      <c r="BJ154" s="215"/>
      <c r="BK154" s="215"/>
      <c r="BL154" s="215"/>
      <c r="BM154" s="215"/>
      <c r="BX154" s="198" t="str">
        <f>AJ154 &amp; AK154</f>
        <v>за счет платы за технологическое присоединениенет</v>
      </c>
    </row>
    <row r="155" spans="3:76" ht="15" customHeight="1" thickBot="1">
      <c r="C155" s="281"/>
      <c r="D155" s="330"/>
      <c r="E155" s="332"/>
      <c r="F155" s="332"/>
      <c r="G155" s="332"/>
      <c r="H155" s="332"/>
      <c r="I155" s="332"/>
      <c r="J155" s="332"/>
      <c r="K155" s="334"/>
      <c r="L155" s="334"/>
      <c r="M155" s="336"/>
      <c r="N155" s="336"/>
      <c r="O155" s="338"/>
      <c r="P155" s="340"/>
      <c r="Q155" s="342"/>
      <c r="R155" s="344"/>
      <c r="S155" s="328"/>
      <c r="T155" s="328"/>
      <c r="U155" s="328"/>
      <c r="V155" s="328"/>
      <c r="W155" s="328"/>
      <c r="X155" s="328"/>
      <c r="Y155" s="328"/>
      <c r="Z155" s="328"/>
      <c r="AA155" s="328"/>
      <c r="AB155" s="328"/>
      <c r="AC155" s="328"/>
      <c r="AD155" s="328"/>
      <c r="AE155" s="328"/>
      <c r="AF155" s="328"/>
      <c r="AG155" s="328"/>
      <c r="AH155" s="171"/>
      <c r="AI155" s="188" t="s">
        <v>115</v>
      </c>
      <c r="AJ155" s="238" t="s">
        <v>200</v>
      </c>
      <c r="AK155" s="275" t="s">
        <v>18</v>
      </c>
      <c r="AL155" s="275"/>
      <c r="AM155" s="275"/>
      <c r="AN155" s="275"/>
      <c r="AO155" s="275"/>
      <c r="AP155" s="275"/>
      <c r="AQ155" s="275"/>
      <c r="AR155" s="275"/>
      <c r="AS155" s="172">
        <v>16402.697951452901</v>
      </c>
      <c r="AT155" s="172">
        <v>188.75020605829999</v>
      </c>
      <c r="AU155" s="172">
        <v>0</v>
      </c>
      <c r="AV155" s="173">
        <v>0</v>
      </c>
      <c r="AW155" s="172">
        <f>AT155-AV155</f>
        <v>188.75020605829999</v>
      </c>
      <c r="AX155" s="172">
        <f>AV155-AT155</f>
        <v>-188.75020605829999</v>
      </c>
      <c r="AY155" s="173"/>
      <c r="AZ155" s="173"/>
      <c r="BA155" s="223" t="s">
        <v>718</v>
      </c>
      <c r="BB155" s="173">
        <v>188.75020605829999</v>
      </c>
      <c r="BC155" s="224" t="s">
        <v>719</v>
      </c>
      <c r="BD155" s="225"/>
      <c r="BE155" s="200">
        <v>0</v>
      </c>
      <c r="BF155" s="215"/>
      <c r="BG155" s="215"/>
      <c r="BI155" s="198" t="str">
        <f>AJ155 &amp; BE155</f>
        <v>Прочие собственные средства0</v>
      </c>
      <c r="BJ155" s="215"/>
      <c r="BK155" s="215"/>
      <c r="BL155" s="215"/>
      <c r="BM155" s="215"/>
      <c r="BX155" s="198" t="str">
        <f>AJ155 &amp; AK155</f>
        <v>Прочие собственные средстванет</v>
      </c>
    </row>
    <row r="156" spans="3:76" ht="11.25" customHeight="1">
      <c r="C156" s="281"/>
      <c r="D156" s="329">
        <v>8</v>
      </c>
      <c r="E156" s="331" t="s">
        <v>589</v>
      </c>
      <c r="F156" s="331" t="s">
        <v>592</v>
      </c>
      <c r="G156" s="331" t="s">
        <v>599</v>
      </c>
      <c r="H156" s="331" t="s">
        <v>563</v>
      </c>
      <c r="I156" s="331" t="s">
        <v>563</v>
      </c>
      <c r="J156" s="331" t="s">
        <v>564</v>
      </c>
      <c r="K156" s="333">
        <v>2</v>
      </c>
      <c r="L156" s="333">
        <v>2022</v>
      </c>
      <c r="M156" s="335" t="s">
        <v>190</v>
      </c>
      <c r="N156" s="335">
        <v>2022</v>
      </c>
      <c r="O156" s="337">
        <v>0</v>
      </c>
      <c r="P156" s="339">
        <v>0</v>
      </c>
      <c r="Q156" s="147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200"/>
      <c r="BF156" s="199"/>
      <c r="BG156" s="199"/>
      <c r="BH156" s="199"/>
      <c r="BI156" s="199"/>
      <c r="BJ156" s="199"/>
      <c r="BK156" s="199"/>
    </row>
    <row r="157" spans="3:76" ht="11.25" customHeight="1">
      <c r="C157" s="281"/>
      <c r="D157" s="330"/>
      <c r="E157" s="332"/>
      <c r="F157" s="332"/>
      <c r="G157" s="332"/>
      <c r="H157" s="332"/>
      <c r="I157" s="332"/>
      <c r="J157" s="332"/>
      <c r="K157" s="334"/>
      <c r="L157" s="334"/>
      <c r="M157" s="336"/>
      <c r="N157" s="336"/>
      <c r="O157" s="338"/>
      <c r="P157" s="340"/>
      <c r="Q157" s="341"/>
      <c r="R157" s="343">
        <v>1</v>
      </c>
      <c r="S157" s="327" t="s">
        <v>588</v>
      </c>
      <c r="T157" s="327"/>
      <c r="U157" s="327"/>
      <c r="V157" s="327"/>
      <c r="W157" s="327"/>
      <c r="X157" s="327"/>
      <c r="Y157" s="327"/>
      <c r="Z157" s="327"/>
      <c r="AA157" s="327"/>
      <c r="AB157" s="327"/>
      <c r="AC157" s="327"/>
      <c r="AD157" s="327"/>
      <c r="AE157" s="327"/>
      <c r="AF157" s="327"/>
      <c r="AG157" s="327"/>
      <c r="AH157" s="183"/>
      <c r="AI157" s="190"/>
      <c r="AJ157" s="189"/>
      <c r="AK157" s="189"/>
      <c r="AL157" s="189"/>
      <c r="AM157" s="189"/>
      <c r="AN157" s="189"/>
      <c r="AO157" s="189"/>
      <c r="AP157" s="189"/>
      <c r="AQ157" s="189"/>
      <c r="AR157" s="189"/>
      <c r="AS157" s="148"/>
      <c r="AT157" s="148"/>
      <c r="AU157" s="148"/>
      <c r="AV157" s="148"/>
      <c r="AW157" s="148"/>
      <c r="AX157" s="148"/>
      <c r="AY157" s="100"/>
      <c r="AZ157" s="100"/>
      <c r="BA157" s="100"/>
      <c r="BB157" s="100"/>
      <c r="BC157" s="100"/>
      <c r="BD157" s="100"/>
      <c r="BE157" s="200"/>
      <c r="BF157" s="215"/>
      <c r="BG157" s="215"/>
      <c r="BH157" s="215"/>
      <c r="BI157" s="199"/>
      <c r="BJ157" s="215"/>
      <c r="BK157" s="215"/>
      <c r="BL157" s="215"/>
      <c r="BM157" s="215"/>
      <c r="BN157" s="215"/>
    </row>
    <row r="158" spans="3:76" ht="15" customHeight="1">
      <c r="C158" s="281"/>
      <c r="D158" s="330"/>
      <c r="E158" s="332"/>
      <c r="F158" s="332"/>
      <c r="G158" s="332"/>
      <c r="H158" s="332"/>
      <c r="I158" s="332"/>
      <c r="J158" s="332"/>
      <c r="K158" s="334"/>
      <c r="L158" s="334"/>
      <c r="M158" s="336"/>
      <c r="N158" s="336"/>
      <c r="O158" s="338"/>
      <c r="P158" s="340"/>
      <c r="Q158" s="342"/>
      <c r="R158" s="344"/>
      <c r="S158" s="328"/>
      <c r="T158" s="328"/>
      <c r="U158" s="328"/>
      <c r="V158" s="328"/>
      <c r="W158" s="328"/>
      <c r="X158" s="328"/>
      <c r="Y158" s="328"/>
      <c r="Z158" s="328"/>
      <c r="AA158" s="328"/>
      <c r="AB158" s="328"/>
      <c r="AC158" s="328"/>
      <c r="AD158" s="328"/>
      <c r="AE158" s="328"/>
      <c r="AF158" s="328"/>
      <c r="AG158" s="328"/>
      <c r="AH158" s="171"/>
      <c r="AI158" s="188" t="s">
        <v>241</v>
      </c>
      <c r="AJ158" s="238" t="s">
        <v>706</v>
      </c>
      <c r="AK158" s="275" t="s">
        <v>18</v>
      </c>
      <c r="AL158" s="275"/>
      <c r="AM158" s="275"/>
      <c r="AN158" s="275"/>
      <c r="AO158" s="275"/>
      <c r="AP158" s="275"/>
      <c r="AQ158" s="275"/>
      <c r="AR158" s="275"/>
      <c r="AS158" s="172">
        <v>12688.768246936001</v>
      </c>
      <c r="AT158" s="172">
        <v>0</v>
      </c>
      <c r="AU158" s="172">
        <v>0</v>
      </c>
      <c r="AV158" s="173">
        <v>0</v>
      </c>
      <c r="AW158" s="172">
        <f>AT158-AV158</f>
        <v>0</v>
      </c>
      <c r="AX158" s="172">
        <f>AV158-AT158</f>
        <v>0</v>
      </c>
      <c r="AY158" s="173"/>
      <c r="AZ158" s="173"/>
      <c r="BA158" s="223"/>
      <c r="BB158" s="173"/>
      <c r="BC158" s="224"/>
      <c r="BD158" s="290" t="s">
        <v>151</v>
      </c>
      <c r="BE158" s="200">
        <v>0</v>
      </c>
      <c r="BF158" s="215"/>
      <c r="BG158" s="215"/>
      <c r="BI158" s="198" t="str">
        <f>AJ158 &amp; BE158</f>
        <v>за счет платы за технологическое присоединение0</v>
      </c>
      <c r="BJ158" s="215"/>
      <c r="BK158" s="215"/>
      <c r="BL158" s="215"/>
      <c r="BM158" s="215"/>
      <c r="BX158" s="198" t="str">
        <f>AJ158 &amp; AK158</f>
        <v>за счет платы за технологическое присоединениенет</v>
      </c>
    </row>
    <row r="159" spans="3:76" ht="15" customHeight="1" thickBot="1">
      <c r="C159" s="281"/>
      <c r="D159" s="330"/>
      <c r="E159" s="332"/>
      <c r="F159" s="332"/>
      <c r="G159" s="332"/>
      <c r="H159" s="332"/>
      <c r="I159" s="332"/>
      <c r="J159" s="332"/>
      <c r="K159" s="334"/>
      <c r="L159" s="334"/>
      <c r="M159" s="336"/>
      <c r="N159" s="336"/>
      <c r="O159" s="338"/>
      <c r="P159" s="340"/>
      <c r="Q159" s="342"/>
      <c r="R159" s="344"/>
      <c r="S159" s="328"/>
      <c r="T159" s="328"/>
      <c r="U159" s="328"/>
      <c r="V159" s="328"/>
      <c r="W159" s="328"/>
      <c r="X159" s="328"/>
      <c r="Y159" s="328"/>
      <c r="Z159" s="328"/>
      <c r="AA159" s="328"/>
      <c r="AB159" s="328"/>
      <c r="AC159" s="328"/>
      <c r="AD159" s="328"/>
      <c r="AE159" s="328"/>
      <c r="AF159" s="328"/>
      <c r="AG159" s="328"/>
      <c r="AH159" s="171"/>
      <c r="AI159" s="188" t="s">
        <v>115</v>
      </c>
      <c r="AJ159" s="238" t="s">
        <v>200</v>
      </c>
      <c r="AK159" s="275" t="s">
        <v>18</v>
      </c>
      <c r="AL159" s="275"/>
      <c r="AM159" s="275"/>
      <c r="AN159" s="275"/>
      <c r="AO159" s="275"/>
      <c r="AP159" s="275"/>
      <c r="AQ159" s="275"/>
      <c r="AR159" s="275"/>
      <c r="AS159" s="172">
        <v>2537.7536493871999</v>
      </c>
      <c r="AT159" s="172">
        <v>0</v>
      </c>
      <c r="AU159" s="172">
        <v>0</v>
      </c>
      <c r="AV159" s="173">
        <v>0</v>
      </c>
      <c r="AW159" s="172">
        <f>AT159-AV159</f>
        <v>0</v>
      </c>
      <c r="AX159" s="172">
        <f>AV159-AT159</f>
        <v>0</v>
      </c>
      <c r="AY159" s="173"/>
      <c r="AZ159" s="173"/>
      <c r="BA159" s="223"/>
      <c r="BB159" s="173"/>
      <c r="BC159" s="224"/>
      <c r="BD159" s="225"/>
      <c r="BE159" s="200">
        <v>0</v>
      </c>
      <c r="BF159" s="215"/>
      <c r="BG159" s="215"/>
      <c r="BI159" s="198" t="str">
        <f>AJ159 &amp; BE159</f>
        <v>Прочие собственные средства0</v>
      </c>
      <c r="BJ159" s="215"/>
      <c r="BK159" s="215"/>
      <c r="BL159" s="215"/>
      <c r="BM159" s="215"/>
      <c r="BX159" s="198" t="str">
        <f>AJ159 &amp; AK159</f>
        <v>Прочие собственные средстванет</v>
      </c>
    </row>
    <row r="160" spans="3:76" ht="11.25" customHeight="1">
      <c r="C160" s="281"/>
      <c r="D160" s="329">
        <v>9</v>
      </c>
      <c r="E160" s="331" t="s">
        <v>589</v>
      </c>
      <c r="F160" s="331" t="s">
        <v>592</v>
      </c>
      <c r="G160" s="331" t="s">
        <v>600</v>
      </c>
      <c r="H160" s="331" t="s">
        <v>563</v>
      </c>
      <c r="I160" s="331" t="s">
        <v>563</v>
      </c>
      <c r="J160" s="331" t="s">
        <v>564</v>
      </c>
      <c r="K160" s="333">
        <v>1</v>
      </c>
      <c r="L160" s="333">
        <v>2022</v>
      </c>
      <c r="M160" s="335" t="s">
        <v>190</v>
      </c>
      <c r="N160" s="335">
        <v>2022</v>
      </c>
      <c r="O160" s="337">
        <v>0</v>
      </c>
      <c r="P160" s="339">
        <v>0</v>
      </c>
      <c r="Q160" s="147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200"/>
      <c r="BF160" s="199"/>
      <c r="BG160" s="199"/>
      <c r="BH160" s="199"/>
      <c r="BI160" s="199"/>
      <c r="BJ160" s="199"/>
      <c r="BK160" s="199"/>
    </row>
    <row r="161" spans="3:76" ht="11.25" customHeight="1">
      <c r="C161" s="281"/>
      <c r="D161" s="330"/>
      <c r="E161" s="332"/>
      <c r="F161" s="332"/>
      <c r="G161" s="332"/>
      <c r="H161" s="332"/>
      <c r="I161" s="332"/>
      <c r="J161" s="332"/>
      <c r="K161" s="334"/>
      <c r="L161" s="334"/>
      <c r="M161" s="336"/>
      <c r="N161" s="336"/>
      <c r="O161" s="338"/>
      <c r="P161" s="340"/>
      <c r="Q161" s="341"/>
      <c r="R161" s="343">
        <v>1</v>
      </c>
      <c r="S161" s="327" t="s">
        <v>588</v>
      </c>
      <c r="T161" s="327"/>
      <c r="U161" s="327"/>
      <c r="V161" s="327"/>
      <c r="W161" s="327"/>
      <c r="X161" s="327"/>
      <c r="Y161" s="327"/>
      <c r="Z161" s="327"/>
      <c r="AA161" s="327"/>
      <c r="AB161" s="327"/>
      <c r="AC161" s="327"/>
      <c r="AD161" s="327"/>
      <c r="AE161" s="327"/>
      <c r="AF161" s="327"/>
      <c r="AG161" s="327"/>
      <c r="AH161" s="183"/>
      <c r="AI161" s="190"/>
      <c r="AJ161" s="189"/>
      <c r="AK161" s="189"/>
      <c r="AL161" s="189"/>
      <c r="AM161" s="189"/>
      <c r="AN161" s="189"/>
      <c r="AO161" s="189"/>
      <c r="AP161" s="189"/>
      <c r="AQ161" s="189"/>
      <c r="AR161" s="189"/>
      <c r="AS161" s="148"/>
      <c r="AT161" s="148"/>
      <c r="AU161" s="148"/>
      <c r="AV161" s="148"/>
      <c r="AW161" s="148"/>
      <c r="AX161" s="148"/>
      <c r="AY161" s="100"/>
      <c r="AZ161" s="100"/>
      <c r="BA161" s="100"/>
      <c r="BB161" s="100"/>
      <c r="BC161" s="100"/>
      <c r="BD161" s="100"/>
      <c r="BE161" s="200"/>
      <c r="BF161" s="215"/>
      <c r="BG161" s="215"/>
      <c r="BH161" s="215"/>
      <c r="BI161" s="199"/>
      <c r="BJ161" s="215"/>
      <c r="BK161" s="215"/>
      <c r="BL161" s="215"/>
      <c r="BM161" s="215"/>
      <c r="BN161" s="215"/>
    </row>
    <row r="162" spans="3:76" ht="15" customHeight="1">
      <c r="C162" s="281"/>
      <c r="D162" s="330"/>
      <c r="E162" s="332"/>
      <c r="F162" s="332"/>
      <c r="G162" s="332"/>
      <c r="H162" s="332"/>
      <c r="I162" s="332"/>
      <c r="J162" s="332"/>
      <c r="K162" s="334"/>
      <c r="L162" s="334"/>
      <c r="M162" s="336"/>
      <c r="N162" s="336"/>
      <c r="O162" s="338"/>
      <c r="P162" s="340"/>
      <c r="Q162" s="342"/>
      <c r="R162" s="344"/>
      <c r="S162" s="328"/>
      <c r="T162" s="328"/>
      <c r="U162" s="328"/>
      <c r="V162" s="328"/>
      <c r="W162" s="328"/>
      <c r="X162" s="328"/>
      <c r="Y162" s="328"/>
      <c r="Z162" s="328"/>
      <c r="AA162" s="328"/>
      <c r="AB162" s="328"/>
      <c r="AC162" s="328"/>
      <c r="AD162" s="328"/>
      <c r="AE162" s="328"/>
      <c r="AF162" s="328"/>
      <c r="AG162" s="328"/>
      <c r="AH162" s="171"/>
      <c r="AI162" s="188" t="s">
        <v>241</v>
      </c>
      <c r="AJ162" s="238" t="s">
        <v>706</v>
      </c>
      <c r="AK162" s="275" t="s">
        <v>18</v>
      </c>
      <c r="AL162" s="275"/>
      <c r="AM162" s="275"/>
      <c r="AN162" s="275"/>
      <c r="AO162" s="275"/>
      <c r="AP162" s="275"/>
      <c r="AQ162" s="275"/>
      <c r="AR162" s="275"/>
      <c r="AS162" s="172">
        <v>2355.3260303794</v>
      </c>
      <c r="AT162" s="172">
        <v>0</v>
      </c>
      <c r="AU162" s="172">
        <v>0</v>
      </c>
      <c r="AV162" s="173">
        <v>0</v>
      </c>
      <c r="AW162" s="172">
        <f>AT162-AV162</f>
        <v>0</v>
      </c>
      <c r="AX162" s="172">
        <f>AV162-AT162</f>
        <v>0</v>
      </c>
      <c r="AY162" s="173"/>
      <c r="AZ162" s="173"/>
      <c r="BA162" s="223"/>
      <c r="BB162" s="173"/>
      <c r="BC162" s="224"/>
      <c r="BD162" s="290" t="s">
        <v>151</v>
      </c>
      <c r="BE162" s="200">
        <v>0</v>
      </c>
      <c r="BF162" s="215"/>
      <c r="BG162" s="215"/>
      <c r="BI162" s="198" t="str">
        <f>AJ162 &amp; BE162</f>
        <v>за счет платы за технологическое присоединение0</v>
      </c>
      <c r="BJ162" s="215"/>
      <c r="BK162" s="215"/>
      <c r="BL162" s="215"/>
      <c r="BM162" s="215"/>
      <c r="BX162" s="198" t="str">
        <f>AJ162 &amp; AK162</f>
        <v>за счет платы за технологическое присоединениенет</v>
      </c>
    </row>
    <row r="163" spans="3:76" ht="15" customHeight="1" thickBot="1">
      <c r="C163" s="281"/>
      <c r="D163" s="330"/>
      <c r="E163" s="332"/>
      <c r="F163" s="332"/>
      <c r="G163" s="332"/>
      <c r="H163" s="332"/>
      <c r="I163" s="332"/>
      <c r="J163" s="332"/>
      <c r="K163" s="334"/>
      <c r="L163" s="334"/>
      <c r="M163" s="336"/>
      <c r="N163" s="336"/>
      <c r="O163" s="338"/>
      <c r="P163" s="340"/>
      <c r="Q163" s="342"/>
      <c r="R163" s="344"/>
      <c r="S163" s="328"/>
      <c r="T163" s="328"/>
      <c r="U163" s="328"/>
      <c r="V163" s="328"/>
      <c r="W163" s="328"/>
      <c r="X163" s="328"/>
      <c r="Y163" s="328"/>
      <c r="Z163" s="328"/>
      <c r="AA163" s="328"/>
      <c r="AB163" s="328"/>
      <c r="AC163" s="328"/>
      <c r="AD163" s="328"/>
      <c r="AE163" s="328"/>
      <c r="AF163" s="328"/>
      <c r="AG163" s="328"/>
      <c r="AH163" s="171"/>
      <c r="AI163" s="188" t="s">
        <v>115</v>
      </c>
      <c r="AJ163" s="238" t="s">
        <v>200</v>
      </c>
      <c r="AK163" s="275" t="s">
        <v>18</v>
      </c>
      <c r="AL163" s="275"/>
      <c r="AM163" s="275"/>
      <c r="AN163" s="275"/>
      <c r="AO163" s="275"/>
      <c r="AP163" s="275"/>
      <c r="AQ163" s="275"/>
      <c r="AR163" s="275"/>
      <c r="AS163" s="172">
        <v>471.06520607589999</v>
      </c>
      <c r="AT163" s="172">
        <v>0</v>
      </c>
      <c r="AU163" s="172">
        <v>0</v>
      </c>
      <c r="AV163" s="173">
        <v>0</v>
      </c>
      <c r="AW163" s="172">
        <f>AT163-AV163</f>
        <v>0</v>
      </c>
      <c r="AX163" s="172">
        <f>AV163-AT163</f>
        <v>0</v>
      </c>
      <c r="AY163" s="173"/>
      <c r="AZ163" s="173"/>
      <c r="BA163" s="223"/>
      <c r="BB163" s="173"/>
      <c r="BC163" s="224"/>
      <c r="BD163" s="225"/>
      <c r="BE163" s="200">
        <v>0</v>
      </c>
      <c r="BF163" s="215"/>
      <c r="BG163" s="215"/>
      <c r="BI163" s="198" t="str">
        <f>AJ163 &amp; BE163</f>
        <v>Прочие собственные средства0</v>
      </c>
      <c r="BJ163" s="215"/>
      <c r="BK163" s="215"/>
      <c r="BL163" s="215"/>
      <c r="BM163" s="215"/>
      <c r="BX163" s="198" t="str">
        <f>AJ163 &amp; AK163</f>
        <v>Прочие собственные средстванет</v>
      </c>
    </row>
    <row r="164" spans="3:76" ht="11.25" customHeight="1">
      <c r="C164" s="281"/>
      <c r="D164" s="329">
        <v>10</v>
      </c>
      <c r="E164" s="331" t="s">
        <v>589</v>
      </c>
      <c r="F164" s="331" t="s">
        <v>592</v>
      </c>
      <c r="G164" s="331" t="s">
        <v>601</v>
      </c>
      <c r="H164" s="331" t="s">
        <v>563</v>
      </c>
      <c r="I164" s="331" t="s">
        <v>563</v>
      </c>
      <c r="J164" s="331" t="s">
        <v>564</v>
      </c>
      <c r="K164" s="333">
        <v>2</v>
      </c>
      <c r="L164" s="333">
        <v>2021</v>
      </c>
      <c r="M164" s="335" t="s">
        <v>190</v>
      </c>
      <c r="N164" s="335">
        <v>2021</v>
      </c>
      <c r="O164" s="337">
        <v>0</v>
      </c>
      <c r="P164" s="339">
        <v>0</v>
      </c>
      <c r="Q164" s="147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146"/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200"/>
      <c r="BF164" s="199"/>
      <c r="BG164" s="199"/>
      <c r="BH164" s="199"/>
      <c r="BI164" s="199"/>
      <c r="BJ164" s="199"/>
      <c r="BK164" s="199"/>
    </row>
    <row r="165" spans="3:76" ht="11.25" customHeight="1">
      <c r="C165" s="281"/>
      <c r="D165" s="330"/>
      <c r="E165" s="332"/>
      <c r="F165" s="332"/>
      <c r="G165" s="332"/>
      <c r="H165" s="332"/>
      <c r="I165" s="332"/>
      <c r="J165" s="332"/>
      <c r="K165" s="334"/>
      <c r="L165" s="334"/>
      <c r="M165" s="336"/>
      <c r="N165" s="336"/>
      <c r="O165" s="338"/>
      <c r="P165" s="340"/>
      <c r="Q165" s="341"/>
      <c r="R165" s="343">
        <v>1</v>
      </c>
      <c r="S165" s="327" t="s">
        <v>588</v>
      </c>
      <c r="T165" s="327"/>
      <c r="U165" s="327"/>
      <c r="V165" s="327"/>
      <c r="W165" s="327"/>
      <c r="X165" s="327"/>
      <c r="Y165" s="327"/>
      <c r="Z165" s="327"/>
      <c r="AA165" s="327"/>
      <c r="AB165" s="327"/>
      <c r="AC165" s="327"/>
      <c r="AD165" s="327"/>
      <c r="AE165" s="327"/>
      <c r="AF165" s="327"/>
      <c r="AG165" s="327"/>
      <c r="AH165" s="183"/>
      <c r="AI165" s="190"/>
      <c r="AJ165" s="189"/>
      <c r="AK165" s="189"/>
      <c r="AL165" s="189"/>
      <c r="AM165" s="189"/>
      <c r="AN165" s="189"/>
      <c r="AO165" s="189"/>
      <c r="AP165" s="189"/>
      <c r="AQ165" s="189"/>
      <c r="AR165" s="189"/>
      <c r="AS165" s="148"/>
      <c r="AT165" s="148"/>
      <c r="AU165" s="148"/>
      <c r="AV165" s="148"/>
      <c r="AW165" s="148"/>
      <c r="AX165" s="148"/>
      <c r="AY165" s="100"/>
      <c r="AZ165" s="100"/>
      <c r="BA165" s="100"/>
      <c r="BB165" s="100"/>
      <c r="BC165" s="100"/>
      <c r="BD165" s="100"/>
      <c r="BE165" s="200"/>
      <c r="BF165" s="215"/>
      <c r="BG165" s="215"/>
      <c r="BH165" s="215"/>
      <c r="BI165" s="199"/>
      <c r="BJ165" s="215"/>
      <c r="BK165" s="215"/>
      <c r="BL165" s="215"/>
      <c r="BM165" s="215"/>
      <c r="BN165" s="215"/>
    </row>
    <row r="166" spans="3:76" ht="15" customHeight="1">
      <c r="C166" s="281"/>
      <c r="D166" s="330"/>
      <c r="E166" s="332"/>
      <c r="F166" s="332"/>
      <c r="G166" s="332"/>
      <c r="H166" s="332"/>
      <c r="I166" s="332"/>
      <c r="J166" s="332"/>
      <c r="K166" s="334"/>
      <c r="L166" s="334"/>
      <c r="M166" s="336"/>
      <c r="N166" s="336"/>
      <c r="O166" s="338"/>
      <c r="P166" s="340"/>
      <c r="Q166" s="342"/>
      <c r="R166" s="344"/>
      <c r="S166" s="328"/>
      <c r="T166" s="328"/>
      <c r="U166" s="328"/>
      <c r="V166" s="328"/>
      <c r="W166" s="328"/>
      <c r="X166" s="328"/>
      <c r="Y166" s="328"/>
      <c r="Z166" s="328"/>
      <c r="AA166" s="328"/>
      <c r="AB166" s="328"/>
      <c r="AC166" s="328"/>
      <c r="AD166" s="328"/>
      <c r="AE166" s="328"/>
      <c r="AF166" s="328"/>
      <c r="AG166" s="328"/>
      <c r="AH166" s="171"/>
      <c r="AI166" s="188" t="s">
        <v>241</v>
      </c>
      <c r="AJ166" s="238" t="s">
        <v>706</v>
      </c>
      <c r="AK166" s="275" t="s">
        <v>18</v>
      </c>
      <c r="AL166" s="275"/>
      <c r="AM166" s="275"/>
      <c r="AN166" s="275"/>
      <c r="AO166" s="275"/>
      <c r="AP166" s="275"/>
      <c r="AQ166" s="275"/>
      <c r="AR166" s="275"/>
      <c r="AS166" s="172">
        <v>19082.9999531229</v>
      </c>
      <c r="AT166" s="172">
        <v>847.61335322679997</v>
      </c>
      <c r="AU166" s="172">
        <v>0</v>
      </c>
      <c r="AV166" s="173">
        <v>0</v>
      </c>
      <c r="AW166" s="172">
        <f>AT166-AV166</f>
        <v>847.61335322679997</v>
      </c>
      <c r="AX166" s="172">
        <f>AV166-AT166</f>
        <v>-847.61335322679997</v>
      </c>
      <c r="AY166" s="173"/>
      <c r="AZ166" s="173"/>
      <c r="BA166" s="223" t="s">
        <v>718</v>
      </c>
      <c r="BB166" s="173">
        <v>847.61335322679997</v>
      </c>
      <c r="BC166" s="224" t="s">
        <v>719</v>
      </c>
      <c r="BD166" s="290" t="s">
        <v>151</v>
      </c>
      <c r="BE166" s="200">
        <v>0</v>
      </c>
      <c r="BF166" s="215"/>
      <c r="BG166" s="215"/>
      <c r="BI166" s="198" t="str">
        <f>AJ166 &amp; BE166</f>
        <v>за счет платы за технологическое присоединение0</v>
      </c>
      <c r="BJ166" s="215"/>
      <c r="BK166" s="215"/>
      <c r="BL166" s="215"/>
      <c r="BM166" s="215"/>
      <c r="BX166" s="198" t="str">
        <f>AJ166 &amp; AK166</f>
        <v>за счет платы за технологическое присоединениенет</v>
      </c>
    </row>
    <row r="167" spans="3:76" ht="15" customHeight="1" thickBot="1">
      <c r="C167" s="281"/>
      <c r="D167" s="330"/>
      <c r="E167" s="332"/>
      <c r="F167" s="332"/>
      <c r="G167" s="332"/>
      <c r="H167" s="332"/>
      <c r="I167" s="332"/>
      <c r="J167" s="332"/>
      <c r="K167" s="334"/>
      <c r="L167" s="334"/>
      <c r="M167" s="336"/>
      <c r="N167" s="336"/>
      <c r="O167" s="338"/>
      <c r="P167" s="340"/>
      <c r="Q167" s="342"/>
      <c r="R167" s="344"/>
      <c r="S167" s="328"/>
      <c r="T167" s="328"/>
      <c r="U167" s="328"/>
      <c r="V167" s="328"/>
      <c r="W167" s="328"/>
      <c r="X167" s="328"/>
      <c r="Y167" s="328"/>
      <c r="Z167" s="328"/>
      <c r="AA167" s="328"/>
      <c r="AB167" s="328"/>
      <c r="AC167" s="328"/>
      <c r="AD167" s="328"/>
      <c r="AE167" s="328"/>
      <c r="AF167" s="328"/>
      <c r="AG167" s="328"/>
      <c r="AH167" s="171"/>
      <c r="AI167" s="188" t="s">
        <v>115</v>
      </c>
      <c r="AJ167" s="238" t="s">
        <v>200</v>
      </c>
      <c r="AK167" s="275" t="s">
        <v>18</v>
      </c>
      <c r="AL167" s="275"/>
      <c r="AM167" s="275"/>
      <c r="AN167" s="275"/>
      <c r="AO167" s="275"/>
      <c r="AP167" s="275"/>
      <c r="AQ167" s="275"/>
      <c r="AR167" s="275"/>
      <c r="AS167" s="172">
        <v>3816.5999906246002</v>
      </c>
      <c r="AT167" s="172">
        <v>169.52267064540001</v>
      </c>
      <c r="AU167" s="172">
        <v>0</v>
      </c>
      <c r="AV167" s="173">
        <v>0</v>
      </c>
      <c r="AW167" s="172">
        <f>AT167-AV167</f>
        <v>169.52267064540001</v>
      </c>
      <c r="AX167" s="172">
        <f>AV167-AT167</f>
        <v>-169.52267064540001</v>
      </c>
      <c r="AY167" s="173"/>
      <c r="AZ167" s="173"/>
      <c r="BA167" s="223" t="s">
        <v>718</v>
      </c>
      <c r="BB167" s="173">
        <v>169.52267064540001</v>
      </c>
      <c r="BC167" s="224" t="s">
        <v>719</v>
      </c>
      <c r="BD167" s="225"/>
      <c r="BE167" s="200">
        <v>0</v>
      </c>
      <c r="BF167" s="215"/>
      <c r="BG167" s="215"/>
      <c r="BI167" s="198" t="str">
        <f>AJ167 &amp; BE167</f>
        <v>Прочие собственные средства0</v>
      </c>
      <c r="BJ167" s="215"/>
      <c r="BK167" s="215"/>
      <c r="BL167" s="215"/>
      <c r="BM167" s="215"/>
      <c r="BX167" s="198" t="str">
        <f>AJ167 &amp; AK167</f>
        <v>Прочие собственные средстванет</v>
      </c>
    </row>
    <row r="168" spans="3:76" ht="11.25" customHeight="1">
      <c r="C168" s="281"/>
      <c r="D168" s="329">
        <v>11</v>
      </c>
      <c r="E168" s="331" t="s">
        <v>589</v>
      </c>
      <c r="F168" s="331" t="s">
        <v>592</v>
      </c>
      <c r="G168" s="331" t="s">
        <v>602</v>
      </c>
      <c r="H168" s="331" t="s">
        <v>563</v>
      </c>
      <c r="I168" s="331" t="s">
        <v>563</v>
      </c>
      <c r="J168" s="331" t="s">
        <v>564</v>
      </c>
      <c r="K168" s="333">
        <v>2</v>
      </c>
      <c r="L168" s="333">
        <v>2021</v>
      </c>
      <c r="M168" s="335" t="s">
        <v>190</v>
      </c>
      <c r="N168" s="335">
        <v>2021</v>
      </c>
      <c r="O168" s="337">
        <v>0</v>
      </c>
      <c r="P168" s="339">
        <v>0</v>
      </c>
      <c r="Q168" s="147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6"/>
      <c r="AE168" s="146"/>
      <c r="AF168" s="146"/>
      <c r="AG168" s="146"/>
      <c r="AH168" s="146"/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200"/>
      <c r="BF168" s="199"/>
      <c r="BG168" s="199"/>
      <c r="BH168" s="199"/>
      <c r="BI168" s="199"/>
      <c r="BJ168" s="199"/>
      <c r="BK168" s="199"/>
    </row>
    <row r="169" spans="3:76" ht="11.25" customHeight="1">
      <c r="C169" s="281"/>
      <c r="D169" s="330"/>
      <c r="E169" s="332"/>
      <c r="F169" s="332"/>
      <c r="G169" s="332"/>
      <c r="H169" s="332"/>
      <c r="I169" s="332"/>
      <c r="J169" s="332"/>
      <c r="K169" s="334"/>
      <c r="L169" s="334"/>
      <c r="M169" s="336"/>
      <c r="N169" s="336"/>
      <c r="O169" s="338"/>
      <c r="P169" s="340"/>
      <c r="Q169" s="341"/>
      <c r="R169" s="343">
        <v>1</v>
      </c>
      <c r="S169" s="327" t="s">
        <v>588</v>
      </c>
      <c r="T169" s="327"/>
      <c r="U169" s="327"/>
      <c r="V169" s="327"/>
      <c r="W169" s="327"/>
      <c r="X169" s="327"/>
      <c r="Y169" s="327"/>
      <c r="Z169" s="327"/>
      <c r="AA169" s="327"/>
      <c r="AB169" s="327"/>
      <c r="AC169" s="327"/>
      <c r="AD169" s="327"/>
      <c r="AE169" s="327"/>
      <c r="AF169" s="327"/>
      <c r="AG169" s="327"/>
      <c r="AH169" s="183"/>
      <c r="AI169" s="190"/>
      <c r="AJ169" s="189"/>
      <c r="AK169" s="189"/>
      <c r="AL169" s="189"/>
      <c r="AM169" s="189"/>
      <c r="AN169" s="189"/>
      <c r="AO169" s="189"/>
      <c r="AP169" s="189"/>
      <c r="AQ169" s="189"/>
      <c r="AR169" s="189"/>
      <c r="AS169" s="148"/>
      <c r="AT169" s="148"/>
      <c r="AU169" s="148"/>
      <c r="AV169" s="148"/>
      <c r="AW169" s="148"/>
      <c r="AX169" s="148"/>
      <c r="AY169" s="100"/>
      <c r="AZ169" s="100"/>
      <c r="BA169" s="100"/>
      <c r="BB169" s="100"/>
      <c r="BC169" s="100"/>
      <c r="BD169" s="100"/>
      <c r="BE169" s="200"/>
      <c r="BF169" s="215"/>
      <c r="BG169" s="215"/>
      <c r="BH169" s="215"/>
      <c r="BI169" s="199"/>
      <c r="BJ169" s="215"/>
      <c r="BK169" s="215"/>
      <c r="BL169" s="215"/>
      <c r="BM169" s="215"/>
      <c r="BN169" s="215"/>
    </row>
    <row r="170" spans="3:76" ht="15" customHeight="1">
      <c r="C170" s="281"/>
      <c r="D170" s="330"/>
      <c r="E170" s="332"/>
      <c r="F170" s="332"/>
      <c r="G170" s="332"/>
      <c r="H170" s="332"/>
      <c r="I170" s="332"/>
      <c r="J170" s="332"/>
      <c r="K170" s="334"/>
      <c r="L170" s="334"/>
      <c r="M170" s="336"/>
      <c r="N170" s="336"/>
      <c r="O170" s="338"/>
      <c r="P170" s="340"/>
      <c r="Q170" s="342"/>
      <c r="R170" s="344"/>
      <c r="S170" s="328"/>
      <c r="T170" s="328"/>
      <c r="U170" s="328"/>
      <c r="V170" s="328"/>
      <c r="W170" s="328"/>
      <c r="X170" s="328"/>
      <c r="Y170" s="328"/>
      <c r="Z170" s="328"/>
      <c r="AA170" s="328"/>
      <c r="AB170" s="328"/>
      <c r="AC170" s="328"/>
      <c r="AD170" s="328"/>
      <c r="AE170" s="328"/>
      <c r="AF170" s="328"/>
      <c r="AG170" s="328"/>
      <c r="AH170" s="171"/>
      <c r="AI170" s="188" t="s">
        <v>241</v>
      </c>
      <c r="AJ170" s="238" t="s">
        <v>706</v>
      </c>
      <c r="AK170" s="275" t="s">
        <v>18</v>
      </c>
      <c r="AL170" s="275"/>
      <c r="AM170" s="275"/>
      <c r="AN170" s="275"/>
      <c r="AO170" s="275"/>
      <c r="AP170" s="275"/>
      <c r="AQ170" s="275"/>
      <c r="AR170" s="275"/>
      <c r="AS170" s="172">
        <v>12539.863042205599</v>
      </c>
      <c r="AT170" s="172">
        <v>933.03676681139996</v>
      </c>
      <c r="AU170" s="172">
        <v>0</v>
      </c>
      <c r="AV170" s="173">
        <v>0</v>
      </c>
      <c r="AW170" s="172">
        <f>AT170-AV170</f>
        <v>933.03676681139996</v>
      </c>
      <c r="AX170" s="172">
        <f>AV170-AT170</f>
        <v>-933.03676681139996</v>
      </c>
      <c r="AY170" s="173"/>
      <c r="AZ170" s="173"/>
      <c r="BA170" s="223" t="s">
        <v>718</v>
      </c>
      <c r="BB170" s="173">
        <v>933.03676681139996</v>
      </c>
      <c r="BC170" s="224" t="s">
        <v>719</v>
      </c>
      <c r="BD170" s="290" t="s">
        <v>151</v>
      </c>
      <c r="BE170" s="200">
        <v>0</v>
      </c>
      <c r="BF170" s="215"/>
      <c r="BG170" s="215"/>
      <c r="BI170" s="198" t="str">
        <f>AJ170 &amp; BE170</f>
        <v>за счет платы за технологическое присоединение0</v>
      </c>
      <c r="BJ170" s="215"/>
      <c r="BK170" s="215"/>
      <c r="BL170" s="215"/>
      <c r="BM170" s="215"/>
      <c r="BX170" s="198" t="str">
        <f>AJ170 &amp; AK170</f>
        <v>за счет платы за технологическое присоединениенет</v>
      </c>
    </row>
    <row r="171" spans="3:76" ht="15" customHeight="1" thickBot="1">
      <c r="C171" s="281"/>
      <c r="D171" s="330"/>
      <c r="E171" s="332"/>
      <c r="F171" s="332"/>
      <c r="G171" s="332"/>
      <c r="H171" s="332"/>
      <c r="I171" s="332"/>
      <c r="J171" s="332"/>
      <c r="K171" s="334"/>
      <c r="L171" s="334"/>
      <c r="M171" s="336"/>
      <c r="N171" s="336"/>
      <c r="O171" s="338"/>
      <c r="P171" s="340"/>
      <c r="Q171" s="342"/>
      <c r="R171" s="344"/>
      <c r="S171" s="328"/>
      <c r="T171" s="328"/>
      <c r="U171" s="328"/>
      <c r="V171" s="328"/>
      <c r="W171" s="328"/>
      <c r="X171" s="328"/>
      <c r="Y171" s="328"/>
      <c r="Z171" s="328"/>
      <c r="AA171" s="328"/>
      <c r="AB171" s="328"/>
      <c r="AC171" s="328"/>
      <c r="AD171" s="328"/>
      <c r="AE171" s="328"/>
      <c r="AF171" s="328"/>
      <c r="AG171" s="328"/>
      <c r="AH171" s="171"/>
      <c r="AI171" s="188" t="s">
        <v>115</v>
      </c>
      <c r="AJ171" s="238" t="s">
        <v>200</v>
      </c>
      <c r="AK171" s="275" t="s">
        <v>18</v>
      </c>
      <c r="AL171" s="275"/>
      <c r="AM171" s="275"/>
      <c r="AN171" s="275"/>
      <c r="AO171" s="275"/>
      <c r="AP171" s="275"/>
      <c r="AQ171" s="275"/>
      <c r="AR171" s="275"/>
      <c r="AS171" s="172">
        <v>2507.9726084412</v>
      </c>
      <c r="AT171" s="172">
        <v>186.60735336229999</v>
      </c>
      <c r="AU171" s="172">
        <v>0</v>
      </c>
      <c r="AV171" s="173">
        <v>0</v>
      </c>
      <c r="AW171" s="172">
        <f>AT171-AV171</f>
        <v>186.60735336229999</v>
      </c>
      <c r="AX171" s="172">
        <f>AV171-AT171</f>
        <v>-186.60735336229999</v>
      </c>
      <c r="AY171" s="173"/>
      <c r="AZ171" s="173"/>
      <c r="BA171" s="223" t="s">
        <v>718</v>
      </c>
      <c r="BB171" s="173">
        <v>186.60735336229999</v>
      </c>
      <c r="BC171" s="224" t="s">
        <v>719</v>
      </c>
      <c r="BD171" s="225"/>
      <c r="BE171" s="200">
        <v>0</v>
      </c>
      <c r="BF171" s="215"/>
      <c r="BG171" s="215"/>
      <c r="BI171" s="198" t="str">
        <f>AJ171 &amp; BE171</f>
        <v>Прочие собственные средства0</v>
      </c>
      <c r="BJ171" s="215"/>
      <c r="BK171" s="215"/>
      <c r="BL171" s="215"/>
      <c r="BM171" s="215"/>
      <c r="BX171" s="198" t="str">
        <f>AJ171 &amp; AK171</f>
        <v>Прочие собственные средстванет</v>
      </c>
    </row>
    <row r="172" spans="3:76" ht="11.25" customHeight="1">
      <c r="C172" s="281"/>
      <c r="D172" s="329">
        <v>12</v>
      </c>
      <c r="E172" s="331" t="s">
        <v>589</v>
      </c>
      <c r="F172" s="331" t="s">
        <v>592</v>
      </c>
      <c r="G172" s="331" t="s">
        <v>603</v>
      </c>
      <c r="H172" s="331" t="s">
        <v>563</v>
      </c>
      <c r="I172" s="331" t="s">
        <v>563</v>
      </c>
      <c r="J172" s="331" t="s">
        <v>564</v>
      </c>
      <c r="K172" s="333">
        <v>2</v>
      </c>
      <c r="L172" s="333">
        <v>2021</v>
      </c>
      <c r="M172" s="335" t="s">
        <v>190</v>
      </c>
      <c r="N172" s="335">
        <v>2021</v>
      </c>
      <c r="O172" s="337">
        <v>0</v>
      </c>
      <c r="P172" s="339">
        <v>0</v>
      </c>
      <c r="Q172" s="147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46"/>
      <c r="AE172" s="146"/>
      <c r="AF172" s="146"/>
      <c r="AG172" s="146"/>
      <c r="AH172" s="146"/>
      <c r="AI172" s="146"/>
      <c r="AJ172" s="146"/>
      <c r="AK172" s="146"/>
      <c r="AL172" s="146"/>
      <c r="AM172" s="146"/>
      <c r="AN172" s="146"/>
      <c r="AO172" s="146"/>
      <c r="AP172" s="146"/>
      <c r="AQ172" s="146"/>
      <c r="AR172" s="146"/>
      <c r="AS172" s="146"/>
      <c r="AT172" s="146"/>
      <c r="AU172" s="146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200"/>
      <c r="BF172" s="199"/>
      <c r="BG172" s="199"/>
      <c r="BH172" s="199"/>
      <c r="BI172" s="199"/>
      <c r="BJ172" s="199"/>
      <c r="BK172" s="199"/>
    </row>
    <row r="173" spans="3:76" ht="11.25" customHeight="1">
      <c r="C173" s="281"/>
      <c r="D173" s="330"/>
      <c r="E173" s="332"/>
      <c r="F173" s="332"/>
      <c r="G173" s="332"/>
      <c r="H173" s="332"/>
      <c r="I173" s="332"/>
      <c r="J173" s="332"/>
      <c r="K173" s="334"/>
      <c r="L173" s="334"/>
      <c r="M173" s="336"/>
      <c r="N173" s="336"/>
      <c r="O173" s="338"/>
      <c r="P173" s="340"/>
      <c r="Q173" s="341"/>
      <c r="R173" s="343">
        <v>1</v>
      </c>
      <c r="S173" s="327" t="s">
        <v>588</v>
      </c>
      <c r="T173" s="327"/>
      <c r="U173" s="327"/>
      <c r="V173" s="327"/>
      <c r="W173" s="327"/>
      <c r="X173" s="327"/>
      <c r="Y173" s="327"/>
      <c r="Z173" s="327"/>
      <c r="AA173" s="327"/>
      <c r="AB173" s="327"/>
      <c r="AC173" s="327"/>
      <c r="AD173" s="327"/>
      <c r="AE173" s="327"/>
      <c r="AF173" s="327"/>
      <c r="AG173" s="327"/>
      <c r="AH173" s="183"/>
      <c r="AI173" s="190"/>
      <c r="AJ173" s="189"/>
      <c r="AK173" s="189"/>
      <c r="AL173" s="189"/>
      <c r="AM173" s="189"/>
      <c r="AN173" s="189"/>
      <c r="AO173" s="189"/>
      <c r="AP173" s="189"/>
      <c r="AQ173" s="189"/>
      <c r="AR173" s="189"/>
      <c r="AS173" s="148"/>
      <c r="AT173" s="148"/>
      <c r="AU173" s="148"/>
      <c r="AV173" s="148"/>
      <c r="AW173" s="148"/>
      <c r="AX173" s="148"/>
      <c r="AY173" s="100"/>
      <c r="AZ173" s="100"/>
      <c r="BA173" s="100"/>
      <c r="BB173" s="100"/>
      <c r="BC173" s="100"/>
      <c r="BD173" s="100"/>
      <c r="BE173" s="200"/>
      <c r="BF173" s="215"/>
      <c r="BG173" s="215"/>
      <c r="BH173" s="215"/>
      <c r="BI173" s="199"/>
      <c r="BJ173" s="215"/>
      <c r="BK173" s="215"/>
      <c r="BL173" s="215"/>
      <c r="BM173" s="215"/>
      <c r="BN173" s="215"/>
    </row>
    <row r="174" spans="3:76" ht="15" customHeight="1">
      <c r="C174" s="281"/>
      <c r="D174" s="330"/>
      <c r="E174" s="332"/>
      <c r="F174" s="332"/>
      <c r="G174" s="332"/>
      <c r="H174" s="332"/>
      <c r="I174" s="332"/>
      <c r="J174" s="332"/>
      <c r="K174" s="334"/>
      <c r="L174" s="334"/>
      <c r="M174" s="336"/>
      <c r="N174" s="336"/>
      <c r="O174" s="338"/>
      <c r="P174" s="340"/>
      <c r="Q174" s="342"/>
      <c r="R174" s="344"/>
      <c r="S174" s="328"/>
      <c r="T174" s="328"/>
      <c r="U174" s="328"/>
      <c r="V174" s="328"/>
      <c r="W174" s="328"/>
      <c r="X174" s="328"/>
      <c r="Y174" s="328"/>
      <c r="Z174" s="328"/>
      <c r="AA174" s="328"/>
      <c r="AB174" s="328"/>
      <c r="AC174" s="328"/>
      <c r="AD174" s="328"/>
      <c r="AE174" s="328"/>
      <c r="AF174" s="328"/>
      <c r="AG174" s="328"/>
      <c r="AH174" s="171"/>
      <c r="AI174" s="188" t="s">
        <v>241</v>
      </c>
      <c r="AJ174" s="238" t="s">
        <v>706</v>
      </c>
      <c r="AK174" s="275" t="s">
        <v>18</v>
      </c>
      <c r="AL174" s="275"/>
      <c r="AM174" s="275"/>
      <c r="AN174" s="275"/>
      <c r="AO174" s="275"/>
      <c r="AP174" s="275"/>
      <c r="AQ174" s="275"/>
      <c r="AR174" s="275"/>
      <c r="AS174" s="172">
        <v>36112.964251486999</v>
      </c>
      <c r="AT174" s="172">
        <v>1614.8972662875001</v>
      </c>
      <c r="AU174" s="172">
        <v>0</v>
      </c>
      <c r="AV174" s="173">
        <v>0</v>
      </c>
      <c r="AW174" s="172">
        <f>AT174-AV174</f>
        <v>1614.8972662875001</v>
      </c>
      <c r="AX174" s="172">
        <f>AV174-AT174</f>
        <v>-1614.8972662875001</v>
      </c>
      <c r="AY174" s="173"/>
      <c r="AZ174" s="173"/>
      <c r="BA174" s="223" t="s">
        <v>718</v>
      </c>
      <c r="BB174" s="173">
        <v>1614.8972662875001</v>
      </c>
      <c r="BC174" s="224" t="s">
        <v>719</v>
      </c>
      <c r="BD174" s="290" t="s">
        <v>151</v>
      </c>
      <c r="BE174" s="200">
        <v>0</v>
      </c>
      <c r="BF174" s="215"/>
      <c r="BG174" s="215"/>
      <c r="BI174" s="198" t="str">
        <f>AJ174 &amp; BE174</f>
        <v>за счет платы за технологическое присоединение0</v>
      </c>
      <c r="BJ174" s="215"/>
      <c r="BK174" s="215"/>
      <c r="BL174" s="215"/>
      <c r="BM174" s="215"/>
      <c r="BX174" s="198" t="str">
        <f>AJ174 &amp; AK174</f>
        <v>за счет платы за технологическое присоединениенет</v>
      </c>
    </row>
    <row r="175" spans="3:76" ht="15" customHeight="1" thickBot="1">
      <c r="C175" s="281"/>
      <c r="D175" s="330"/>
      <c r="E175" s="332"/>
      <c r="F175" s="332"/>
      <c r="G175" s="332"/>
      <c r="H175" s="332"/>
      <c r="I175" s="332"/>
      <c r="J175" s="332"/>
      <c r="K175" s="334"/>
      <c r="L175" s="334"/>
      <c r="M175" s="336"/>
      <c r="N175" s="336"/>
      <c r="O175" s="338"/>
      <c r="P175" s="340"/>
      <c r="Q175" s="342"/>
      <c r="R175" s="344"/>
      <c r="S175" s="328"/>
      <c r="T175" s="328"/>
      <c r="U175" s="328"/>
      <c r="V175" s="328"/>
      <c r="W175" s="328"/>
      <c r="X175" s="328"/>
      <c r="Y175" s="328"/>
      <c r="Z175" s="328"/>
      <c r="AA175" s="328"/>
      <c r="AB175" s="328"/>
      <c r="AC175" s="328"/>
      <c r="AD175" s="328"/>
      <c r="AE175" s="328"/>
      <c r="AF175" s="328"/>
      <c r="AG175" s="328"/>
      <c r="AH175" s="171"/>
      <c r="AI175" s="188" t="s">
        <v>115</v>
      </c>
      <c r="AJ175" s="238" t="s">
        <v>200</v>
      </c>
      <c r="AK175" s="275" t="s">
        <v>18</v>
      </c>
      <c r="AL175" s="275"/>
      <c r="AM175" s="275"/>
      <c r="AN175" s="275"/>
      <c r="AO175" s="275"/>
      <c r="AP175" s="275"/>
      <c r="AQ175" s="275"/>
      <c r="AR175" s="275"/>
      <c r="AS175" s="172">
        <v>7222.5928502974002</v>
      </c>
      <c r="AT175" s="172">
        <v>322.97945325749998</v>
      </c>
      <c r="AU175" s="172">
        <v>0</v>
      </c>
      <c r="AV175" s="173">
        <v>0</v>
      </c>
      <c r="AW175" s="172">
        <f>AT175-AV175</f>
        <v>322.97945325749998</v>
      </c>
      <c r="AX175" s="172">
        <f>AV175-AT175</f>
        <v>-322.97945325749998</v>
      </c>
      <c r="AY175" s="173"/>
      <c r="AZ175" s="173"/>
      <c r="BA175" s="223" t="s">
        <v>718</v>
      </c>
      <c r="BB175" s="173">
        <v>322.97945325749998</v>
      </c>
      <c r="BC175" s="224" t="s">
        <v>719</v>
      </c>
      <c r="BD175" s="225"/>
      <c r="BE175" s="200">
        <v>0</v>
      </c>
      <c r="BF175" s="215"/>
      <c r="BG175" s="215"/>
      <c r="BI175" s="198" t="str">
        <f>AJ175 &amp; BE175</f>
        <v>Прочие собственные средства0</v>
      </c>
      <c r="BJ175" s="215"/>
      <c r="BK175" s="215"/>
      <c r="BL175" s="215"/>
      <c r="BM175" s="215"/>
      <c r="BX175" s="198" t="str">
        <f>AJ175 &amp; AK175</f>
        <v>Прочие собственные средстванет</v>
      </c>
    </row>
    <row r="176" spans="3:76" ht="11.25" customHeight="1">
      <c r="C176" s="281"/>
      <c r="D176" s="329">
        <v>13</v>
      </c>
      <c r="E176" s="331" t="s">
        <v>589</v>
      </c>
      <c r="F176" s="331" t="s">
        <v>592</v>
      </c>
      <c r="G176" s="331" t="s">
        <v>604</v>
      </c>
      <c r="H176" s="331" t="s">
        <v>563</v>
      </c>
      <c r="I176" s="331" t="s">
        <v>563</v>
      </c>
      <c r="J176" s="331" t="s">
        <v>564</v>
      </c>
      <c r="K176" s="333">
        <v>2</v>
      </c>
      <c r="L176" s="333">
        <v>2022</v>
      </c>
      <c r="M176" s="335" t="s">
        <v>190</v>
      </c>
      <c r="N176" s="335">
        <v>2022</v>
      </c>
      <c r="O176" s="337">
        <v>0</v>
      </c>
      <c r="P176" s="339">
        <v>0</v>
      </c>
      <c r="Q176" s="147"/>
      <c r="R176" s="146"/>
      <c r="S176" s="146"/>
      <c r="T176" s="146"/>
      <c r="U176" s="146"/>
      <c r="V176" s="146"/>
      <c r="W176" s="146"/>
      <c r="X176" s="146"/>
      <c r="Y176" s="146"/>
      <c r="Z176" s="146"/>
      <c r="AA176" s="146"/>
      <c r="AB176" s="146"/>
      <c r="AC176" s="146"/>
      <c r="AD176" s="146"/>
      <c r="AE176" s="146"/>
      <c r="AF176" s="146"/>
      <c r="AG176" s="146"/>
      <c r="AH176" s="146"/>
      <c r="AI176" s="146"/>
      <c r="AJ176" s="146"/>
      <c r="AK176" s="146"/>
      <c r="AL176" s="146"/>
      <c r="AM176" s="146"/>
      <c r="AN176" s="146"/>
      <c r="AO176" s="146"/>
      <c r="AP176" s="146"/>
      <c r="AQ176" s="146"/>
      <c r="AR176" s="146"/>
      <c r="AS176" s="146"/>
      <c r="AT176" s="146"/>
      <c r="AU176" s="146"/>
      <c r="AV176" s="146"/>
      <c r="AW176" s="146"/>
      <c r="AX176" s="146"/>
      <c r="AY176" s="146"/>
      <c r="AZ176" s="146"/>
      <c r="BA176" s="146"/>
      <c r="BB176" s="146"/>
      <c r="BC176" s="146"/>
      <c r="BD176" s="146"/>
      <c r="BE176" s="200"/>
      <c r="BF176" s="199"/>
      <c r="BG176" s="199"/>
      <c r="BH176" s="199"/>
      <c r="BI176" s="199"/>
      <c r="BJ176" s="199"/>
      <c r="BK176" s="199"/>
    </row>
    <row r="177" spans="3:76" ht="11.25" customHeight="1">
      <c r="C177" s="281"/>
      <c r="D177" s="330"/>
      <c r="E177" s="332"/>
      <c r="F177" s="332"/>
      <c r="G177" s="332"/>
      <c r="H177" s="332"/>
      <c r="I177" s="332"/>
      <c r="J177" s="332"/>
      <c r="K177" s="334"/>
      <c r="L177" s="334"/>
      <c r="M177" s="336"/>
      <c r="N177" s="336"/>
      <c r="O177" s="338"/>
      <c r="P177" s="340"/>
      <c r="Q177" s="341"/>
      <c r="R177" s="343">
        <v>1</v>
      </c>
      <c r="S177" s="327" t="s">
        <v>588</v>
      </c>
      <c r="T177" s="327"/>
      <c r="U177" s="327"/>
      <c r="V177" s="327"/>
      <c r="W177" s="327"/>
      <c r="X177" s="327"/>
      <c r="Y177" s="327"/>
      <c r="Z177" s="327"/>
      <c r="AA177" s="327"/>
      <c r="AB177" s="327"/>
      <c r="AC177" s="327"/>
      <c r="AD177" s="327"/>
      <c r="AE177" s="327"/>
      <c r="AF177" s="327"/>
      <c r="AG177" s="327"/>
      <c r="AH177" s="183"/>
      <c r="AI177" s="190"/>
      <c r="AJ177" s="189"/>
      <c r="AK177" s="189"/>
      <c r="AL177" s="189"/>
      <c r="AM177" s="189"/>
      <c r="AN177" s="189"/>
      <c r="AO177" s="189"/>
      <c r="AP177" s="189"/>
      <c r="AQ177" s="189"/>
      <c r="AR177" s="189"/>
      <c r="AS177" s="148"/>
      <c r="AT177" s="148"/>
      <c r="AU177" s="148"/>
      <c r="AV177" s="148"/>
      <c r="AW177" s="148"/>
      <c r="AX177" s="148"/>
      <c r="AY177" s="100"/>
      <c r="AZ177" s="100"/>
      <c r="BA177" s="100"/>
      <c r="BB177" s="100"/>
      <c r="BC177" s="100"/>
      <c r="BD177" s="100"/>
      <c r="BE177" s="200"/>
      <c r="BF177" s="215"/>
      <c r="BG177" s="215"/>
      <c r="BH177" s="215"/>
      <c r="BI177" s="199"/>
      <c r="BJ177" s="215"/>
      <c r="BK177" s="215"/>
      <c r="BL177" s="215"/>
      <c r="BM177" s="215"/>
      <c r="BN177" s="215"/>
    </row>
    <row r="178" spans="3:76" ht="15" customHeight="1">
      <c r="C178" s="281"/>
      <c r="D178" s="330"/>
      <c r="E178" s="332"/>
      <c r="F178" s="332"/>
      <c r="G178" s="332"/>
      <c r="H178" s="332"/>
      <c r="I178" s="332"/>
      <c r="J178" s="332"/>
      <c r="K178" s="334"/>
      <c r="L178" s="334"/>
      <c r="M178" s="336"/>
      <c r="N178" s="336"/>
      <c r="O178" s="338"/>
      <c r="P178" s="340"/>
      <c r="Q178" s="342"/>
      <c r="R178" s="344"/>
      <c r="S178" s="328"/>
      <c r="T178" s="328"/>
      <c r="U178" s="328"/>
      <c r="V178" s="328"/>
      <c r="W178" s="328"/>
      <c r="X178" s="328"/>
      <c r="Y178" s="328"/>
      <c r="Z178" s="328"/>
      <c r="AA178" s="328"/>
      <c r="AB178" s="328"/>
      <c r="AC178" s="328"/>
      <c r="AD178" s="328"/>
      <c r="AE178" s="328"/>
      <c r="AF178" s="328"/>
      <c r="AG178" s="328"/>
      <c r="AH178" s="171"/>
      <c r="AI178" s="188" t="s">
        <v>241</v>
      </c>
      <c r="AJ178" s="238" t="s">
        <v>706</v>
      </c>
      <c r="AK178" s="275" t="s">
        <v>18</v>
      </c>
      <c r="AL178" s="275"/>
      <c r="AM178" s="275"/>
      <c r="AN178" s="275"/>
      <c r="AO178" s="275"/>
      <c r="AP178" s="275"/>
      <c r="AQ178" s="275"/>
      <c r="AR178" s="275"/>
      <c r="AS178" s="172">
        <v>163580.36127098399</v>
      </c>
      <c r="AT178" s="172">
        <v>0</v>
      </c>
      <c r="AU178" s="172">
        <v>0</v>
      </c>
      <c r="AV178" s="173">
        <v>0</v>
      </c>
      <c r="AW178" s="172">
        <f>AT178-AV178</f>
        <v>0</v>
      </c>
      <c r="AX178" s="172">
        <f>AV178-AT178</f>
        <v>0</v>
      </c>
      <c r="AY178" s="173"/>
      <c r="AZ178" s="173"/>
      <c r="BA178" s="223"/>
      <c r="BB178" s="173"/>
      <c r="BC178" s="224"/>
      <c r="BD178" s="290" t="s">
        <v>151</v>
      </c>
      <c r="BE178" s="200">
        <v>0</v>
      </c>
      <c r="BF178" s="215"/>
      <c r="BG178" s="215"/>
      <c r="BI178" s="198" t="str">
        <f>AJ178 &amp; BE178</f>
        <v>за счет платы за технологическое присоединение0</v>
      </c>
      <c r="BJ178" s="215"/>
      <c r="BK178" s="215"/>
      <c r="BL178" s="215"/>
      <c r="BM178" s="215"/>
      <c r="BX178" s="198" t="str">
        <f>AJ178 &amp; AK178</f>
        <v>за счет платы за технологическое присоединениенет</v>
      </c>
    </row>
    <row r="179" spans="3:76" ht="15" customHeight="1" thickBot="1">
      <c r="C179" s="281"/>
      <c r="D179" s="330"/>
      <c r="E179" s="332"/>
      <c r="F179" s="332"/>
      <c r="G179" s="332"/>
      <c r="H179" s="332"/>
      <c r="I179" s="332"/>
      <c r="J179" s="332"/>
      <c r="K179" s="334"/>
      <c r="L179" s="334"/>
      <c r="M179" s="336"/>
      <c r="N179" s="336"/>
      <c r="O179" s="338"/>
      <c r="P179" s="340"/>
      <c r="Q179" s="342"/>
      <c r="R179" s="344"/>
      <c r="S179" s="328"/>
      <c r="T179" s="328"/>
      <c r="U179" s="328"/>
      <c r="V179" s="328"/>
      <c r="W179" s="328"/>
      <c r="X179" s="328"/>
      <c r="Y179" s="328"/>
      <c r="Z179" s="328"/>
      <c r="AA179" s="328"/>
      <c r="AB179" s="328"/>
      <c r="AC179" s="328"/>
      <c r="AD179" s="328"/>
      <c r="AE179" s="328"/>
      <c r="AF179" s="328"/>
      <c r="AG179" s="328"/>
      <c r="AH179" s="171"/>
      <c r="AI179" s="188" t="s">
        <v>115</v>
      </c>
      <c r="AJ179" s="238" t="s">
        <v>200</v>
      </c>
      <c r="AK179" s="275" t="s">
        <v>18</v>
      </c>
      <c r="AL179" s="275"/>
      <c r="AM179" s="275"/>
      <c r="AN179" s="275"/>
      <c r="AO179" s="275"/>
      <c r="AP179" s="275"/>
      <c r="AQ179" s="275"/>
      <c r="AR179" s="275"/>
      <c r="AS179" s="172">
        <v>32716.072254196799</v>
      </c>
      <c r="AT179" s="172">
        <v>0</v>
      </c>
      <c r="AU179" s="172">
        <v>0</v>
      </c>
      <c r="AV179" s="173">
        <v>0</v>
      </c>
      <c r="AW179" s="172">
        <f>AT179-AV179</f>
        <v>0</v>
      </c>
      <c r="AX179" s="172">
        <f>AV179-AT179</f>
        <v>0</v>
      </c>
      <c r="AY179" s="173"/>
      <c r="AZ179" s="173"/>
      <c r="BA179" s="223"/>
      <c r="BB179" s="173"/>
      <c r="BC179" s="224"/>
      <c r="BD179" s="225"/>
      <c r="BE179" s="200">
        <v>0</v>
      </c>
      <c r="BF179" s="215"/>
      <c r="BG179" s="215"/>
      <c r="BI179" s="198" t="str">
        <f>AJ179 &amp; BE179</f>
        <v>Прочие собственные средства0</v>
      </c>
      <c r="BJ179" s="215"/>
      <c r="BK179" s="215"/>
      <c r="BL179" s="215"/>
      <c r="BM179" s="215"/>
      <c r="BX179" s="198" t="str">
        <f>AJ179 &amp; AK179</f>
        <v>Прочие собственные средстванет</v>
      </c>
    </row>
    <row r="180" spans="3:76" ht="11.25" customHeight="1">
      <c r="C180" s="281"/>
      <c r="D180" s="329">
        <v>14</v>
      </c>
      <c r="E180" s="331" t="s">
        <v>589</v>
      </c>
      <c r="F180" s="331" t="s">
        <v>592</v>
      </c>
      <c r="G180" s="331" t="s">
        <v>605</v>
      </c>
      <c r="H180" s="331" t="s">
        <v>563</v>
      </c>
      <c r="I180" s="331" t="s">
        <v>563</v>
      </c>
      <c r="J180" s="331" t="s">
        <v>564</v>
      </c>
      <c r="K180" s="333">
        <v>2</v>
      </c>
      <c r="L180" s="333">
        <v>2022</v>
      </c>
      <c r="M180" s="335" t="s">
        <v>190</v>
      </c>
      <c r="N180" s="335">
        <v>2022</v>
      </c>
      <c r="O180" s="337">
        <v>0</v>
      </c>
      <c r="P180" s="339">
        <v>0</v>
      </c>
      <c r="Q180" s="147"/>
      <c r="R180" s="146"/>
      <c r="S180" s="146"/>
      <c r="T180" s="146"/>
      <c r="U180" s="146"/>
      <c r="V180" s="146"/>
      <c r="W180" s="146"/>
      <c r="X180" s="146"/>
      <c r="Y180" s="146"/>
      <c r="Z180" s="146"/>
      <c r="AA180" s="146"/>
      <c r="AB180" s="146"/>
      <c r="AC180" s="146"/>
      <c r="AD180" s="146"/>
      <c r="AE180" s="146"/>
      <c r="AF180" s="146"/>
      <c r="AG180" s="146"/>
      <c r="AH180" s="146"/>
      <c r="AI180" s="146"/>
      <c r="AJ180" s="146"/>
      <c r="AK180" s="146"/>
      <c r="AL180" s="146"/>
      <c r="AM180" s="146"/>
      <c r="AN180" s="146"/>
      <c r="AO180" s="146"/>
      <c r="AP180" s="146"/>
      <c r="AQ180" s="146"/>
      <c r="AR180" s="146"/>
      <c r="AS180" s="146"/>
      <c r="AT180" s="146"/>
      <c r="AU180" s="146"/>
      <c r="AV180" s="146"/>
      <c r="AW180" s="146"/>
      <c r="AX180" s="146"/>
      <c r="AY180" s="146"/>
      <c r="AZ180" s="146"/>
      <c r="BA180" s="146"/>
      <c r="BB180" s="146"/>
      <c r="BC180" s="146"/>
      <c r="BD180" s="146"/>
      <c r="BE180" s="200"/>
      <c r="BF180" s="199"/>
      <c r="BG180" s="199"/>
      <c r="BH180" s="199"/>
      <c r="BI180" s="199"/>
      <c r="BJ180" s="199"/>
      <c r="BK180" s="199"/>
    </row>
    <row r="181" spans="3:76" ht="11.25" customHeight="1">
      <c r="C181" s="281"/>
      <c r="D181" s="330"/>
      <c r="E181" s="332"/>
      <c r="F181" s="332"/>
      <c r="G181" s="332"/>
      <c r="H181" s="332"/>
      <c r="I181" s="332"/>
      <c r="J181" s="332"/>
      <c r="K181" s="334"/>
      <c r="L181" s="334"/>
      <c r="M181" s="336"/>
      <c r="N181" s="336"/>
      <c r="O181" s="338"/>
      <c r="P181" s="340"/>
      <c r="Q181" s="341"/>
      <c r="R181" s="343">
        <v>1</v>
      </c>
      <c r="S181" s="327" t="s">
        <v>588</v>
      </c>
      <c r="T181" s="327"/>
      <c r="U181" s="327"/>
      <c r="V181" s="327"/>
      <c r="W181" s="327"/>
      <c r="X181" s="327"/>
      <c r="Y181" s="327"/>
      <c r="Z181" s="327"/>
      <c r="AA181" s="327"/>
      <c r="AB181" s="327"/>
      <c r="AC181" s="327"/>
      <c r="AD181" s="327"/>
      <c r="AE181" s="327"/>
      <c r="AF181" s="327"/>
      <c r="AG181" s="327"/>
      <c r="AH181" s="183"/>
      <c r="AI181" s="190"/>
      <c r="AJ181" s="189"/>
      <c r="AK181" s="189"/>
      <c r="AL181" s="189"/>
      <c r="AM181" s="189"/>
      <c r="AN181" s="189"/>
      <c r="AO181" s="189"/>
      <c r="AP181" s="189"/>
      <c r="AQ181" s="189"/>
      <c r="AR181" s="189"/>
      <c r="AS181" s="148"/>
      <c r="AT181" s="148"/>
      <c r="AU181" s="148"/>
      <c r="AV181" s="148"/>
      <c r="AW181" s="148"/>
      <c r="AX181" s="148"/>
      <c r="AY181" s="100"/>
      <c r="AZ181" s="100"/>
      <c r="BA181" s="100"/>
      <c r="BB181" s="100"/>
      <c r="BC181" s="100"/>
      <c r="BD181" s="100"/>
      <c r="BE181" s="200"/>
      <c r="BF181" s="215"/>
      <c r="BG181" s="215"/>
      <c r="BH181" s="215"/>
      <c r="BI181" s="199"/>
      <c r="BJ181" s="215"/>
      <c r="BK181" s="215"/>
      <c r="BL181" s="215"/>
      <c r="BM181" s="215"/>
      <c r="BN181" s="215"/>
    </row>
    <row r="182" spans="3:76" ht="15" customHeight="1">
      <c r="C182" s="281"/>
      <c r="D182" s="330"/>
      <c r="E182" s="332"/>
      <c r="F182" s="332"/>
      <c r="G182" s="332"/>
      <c r="H182" s="332"/>
      <c r="I182" s="332"/>
      <c r="J182" s="332"/>
      <c r="K182" s="334"/>
      <c r="L182" s="334"/>
      <c r="M182" s="336"/>
      <c r="N182" s="336"/>
      <c r="O182" s="338"/>
      <c r="P182" s="340"/>
      <c r="Q182" s="342"/>
      <c r="R182" s="344"/>
      <c r="S182" s="328"/>
      <c r="T182" s="328"/>
      <c r="U182" s="328"/>
      <c r="V182" s="328"/>
      <c r="W182" s="328"/>
      <c r="X182" s="328"/>
      <c r="Y182" s="328"/>
      <c r="Z182" s="328"/>
      <c r="AA182" s="328"/>
      <c r="AB182" s="328"/>
      <c r="AC182" s="328"/>
      <c r="AD182" s="328"/>
      <c r="AE182" s="328"/>
      <c r="AF182" s="328"/>
      <c r="AG182" s="328"/>
      <c r="AH182" s="171"/>
      <c r="AI182" s="188" t="s">
        <v>241</v>
      </c>
      <c r="AJ182" s="238" t="s">
        <v>706</v>
      </c>
      <c r="AK182" s="275" t="s">
        <v>18</v>
      </c>
      <c r="AL182" s="275"/>
      <c r="AM182" s="275"/>
      <c r="AN182" s="275"/>
      <c r="AO182" s="275"/>
      <c r="AP182" s="275"/>
      <c r="AQ182" s="275"/>
      <c r="AR182" s="275"/>
      <c r="AS182" s="172">
        <v>43444.280023932602</v>
      </c>
      <c r="AT182" s="172">
        <v>0</v>
      </c>
      <c r="AU182" s="172">
        <v>0</v>
      </c>
      <c r="AV182" s="173">
        <v>0</v>
      </c>
      <c r="AW182" s="172">
        <f>AT182-AV182</f>
        <v>0</v>
      </c>
      <c r="AX182" s="172">
        <f>AV182-AT182</f>
        <v>0</v>
      </c>
      <c r="AY182" s="173"/>
      <c r="AZ182" s="173"/>
      <c r="BA182" s="223"/>
      <c r="BB182" s="173"/>
      <c r="BC182" s="224"/>
      <c r="BD182" s="290" t="s">
        <v>151</v>
      </c>
      <c r="BE182" s="200">
        <v>0</v>
      </c>
      <c r="BF182" s="215"/>
      <c r="BG182" s="215"/>
      <c r="BI182" s="198" t="str">
        <f>AJ182 &amp; BE182</f>
        <v>за счет платы за технологическое присоединение0</v>
      </c>
      <c r="BJ182" s="215"/>
      <c r="BK182" s="215"/>
      <c r="BL182" s="215"/>
      <c r="BM182" s="215"/>
      <c r="BX182" s="198" t="str">
        <f>AJ182 &amp; AK182</f>
        <v>за счет платы за технологическое присоединениенет</v>
      </c>
    </row>
    <row r="183" spans="3:76" ht="15" customHeight="1" thickBot="1">
      <c r="C183" s="281"/>
      <c r="D183" s="330"/>
      <c r="E183" s="332"/>
      <c r="F183" s="332"/>
      <c r="G183" s="332"/>
      <c r="H183" s="332"/>
      <c r="I183" s="332"/>
      <c r="J183" s="332"/>
      <c r="K183" s="334"/>
      <c r="L183" s="334"/>
      <c r="M183" s="336"/>
      <c r="N183" s="336"/>
      <c r="O183" s="338"/>
      <c r="P183" s="340"/>
      <c r="Q183" s="342"/>
      <c r="R183" s="344"/>
      <c r="S183" s="328"/>
      <c r="T183" s="328"/>
      <c r="U183" s="328"/>
      <c r="V183" s="328"/>
      <c r="W183" s="328"/>
      <c r="X183" s="328"/>
      <c r="Y183" s="328"/>
      <c r="Z183" s="328"/>
      <c r="AA183" s="328"/>
      <c r="AB183" s="328"/>
      <c r="AC183" s="328"/>
      <c r="AD183" s="328"/>
      <c r="AE183" s="328"/>
      <c r="AF183" s="328"/>
      <c r="AG183" s="328"/>
      <c r="AH183" s="171"/>
      <c r="AI183" s="188" t="s">
        <v>115</v>
      </c>
      <c r="AJ183" s="238" t="s">
        <v>200</v>
      </c>
      <c r="AK183" s="275" t="s">
        <v>18</v>
      </c>
      <c r="AL183" s="275"/>
      <c r="AM183" s="275"/>
      <c r="AN183" s="275"/>
      <c r="AO183" s="275"/>
      <c r="AP183" s="275"/>
      <c r="AQ183" s="275"/>
      <c r="AR183" s="275"/>
      <c r="AS183" s="172">
        <v>8688.8560047865994</v>
      </c>
      <c r="AT183" s="172">
        <v>0</v>
      </c>
      <c r="AU183" s="172">
        <v>0</v>
      </c>
      <c r="AV183" s="173">
        <v>0</v>
      </c>
      <c r="AW183" s="172">
        <f>AT183-AV183</f>
        <v>0</v>
      </c>
      <c r="AX183" s="172">
        <f>AV183-AT183</f>
        <v>0</v>
      </c>
      <c r="AY183" s="173"/>
      <c r="AZ183" s="173"/>
      <c r="BA183" s="223"/>
      <c r="BB183" s="173"/>
      <c r="BC183" s="224"/>
      <c r="BD183" s="225"/>
      <c r="BE183" s="200">
        <v>0</v>
      </c>
      <c r="BF183" s="215"/>
      <c r="BG183" s="215"/>
      <c r="BI183" s="198" t="str">
        <f>AJ183 &amp; BE183</f>
        <v>Прочие собственные средства0</v>
      </c>
      <c r="BJ183" s="215"/>
      <c r="BK183" s="215"/>
      <c r="BL183" s="215"/>
      <c r="BM183" s="215"/>
      <c r="BX183" s="198" t="str">
        <f>AJ183 &amp; AK183</f>
        <v>Прочие собственные средстванет</v>
      </c>
    </row>
    <row r="184" spans="3:76" ht="11.25" customHeight="1">
      <c r="C184" s="281"/>
      <c r="D184" s="329">
        <v>15</v>
      </c>
      <c r="E184" s="331" t="s">
        <v>589</v>
      </c>
      <c r="F184" s="331" t="s">
        <v>592</v>
      </c>
      <c r="G184" s="331" t="s">
        <v>606</v>
      </c>
      <c r="H184" s="331" t="s">
        <v>563</v>
      </c>
      <c r="I184" s="331" t="s">
        <v>563</v>
      </c>
      <c r="J184" s="331" t="s">
        <v>564</v>
      </c>
      <c r="K184" s="333">
        <v>1</v>
      </c>
      <c r="L184" s="333">
        <v>2022</v>
      </c>
      <c r="M184" s="335" t="s">
        <v>190</v>
      </c>
      <c r="N184" s="335">
        <v>2022</v>
      </c>
      <c r="O184" s="337">
        <v>0</v>
      </c>
      <c r="P184" s="339">
        <v>0</v>
      </c>
      <c r="Q184" s="147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46"/>
      <c r="AL184" s="146"/>
      <c r="AM184" s="146"/>
      <c r="AN184" s="146"/>
      <c r="AO184" s="146"/>
      <c r="AP184" s="146"/>
      <c r="AQ184" s="146"/>
      <c r="AR184" s="146"/>
      <c r="AS184" s="146"/>
      <c r="AT184" s="146"/>
      <c r="AU184" s="146"/>
      <c r="AV184" s="146"/>
      <c r="AW184" s="146"/>
      <c r="AX184" s="146"/>
      <c r="AY184" s="146"/>
      <c r="AZ184" s="146"/>
      <c r="BA184" s="146"/>
      <c r="BB184" s="146"/>
      <c r="BC184" s="146"/>
      <c r="BD184" s="146"/>
      <c r="BE184" s="200"/>
      <c r="BF184" s="199"/>
      <c r="BG184" s="199"/>
      <c r="BH184" s="199"/>
      <c r="BI184" s="199"/>
      <c r="BJ184" s="199"/>
      <c r="BK184" s="199"/>
    </row>
    <row r="185" spans="3:76" ht="11.25" customHeight="1">
      <c r="C185" s="281"/>
      <c r="D185" s="330"/>
      <c r="E185" s="332"/>
      <c r="F185" s="332"/>
      <c r="G185" s="332"/>
      <c r="H185" s="332"/>
      <c r="I185" s="332"/>
      <c r="J185" s="332"/>
      <c r="K185" s="334"/>
      <c r="L185" s="334"/>
      <c r="M185" s="336"/>
      <c r="N185" s="336"/>
      <c r="O185" s="338"/>
      <c r="P185" s="340"/>
      <c r="Q185" s="341"/>
      <c r="R185" s="343">
        <v>1</v>
      </c>
      <c r="S185" s="327" t="s">
        <v>588</v>
      </c>
      <c r="T185" s="327"/>
      <c r="U185" s="327"/>
      <c r="V185" s="327"/>
      <c r="W185" s="327"/>
      <c r="X185" s="327"/>
      <c r="Y185" s="327"/>
      <c r="Z185" s="327"/>
      <c r="AA185" s="327"/>
      <c r="AB185" s="327"/>
      <c r="AC185" s="327"/>
      <c r="AD185" s="327"/>
      <c r="AE185" s="327"/>
      <c r="AF185" s="327"/>
      <c r="AG185" s="327"/>
      <c r="AH185" s="183"/>
      <c r="AI185" s="190"/>
      <c r="AJ185" s="189"/>
      <c r="AK185" s="189"/>
      <c r="AL185" s="189"/>
      <c r="AM185" s="189"/>
      <c r="AN185" s="189"/>
      <c r="AO185" s="189"/>
      <c r="AP185" s="189"/>
      <c r="AQ185" s="189"/>
      <c r="AR185" s="189"/>
      <c r="AS185" s="148"/>
      <c r="AT185" s="148"/>
      <c r="AU185" s="148"/>
      <c r="AV185" s="148"/>
      <c r="AW185" s="148"/>
      <c r="AX185" s="148"/>
      <c r="AY185" s="100"/>
      <c r="AZ185" s="100"/>
      <c r="BA185" s="100"/>
      <c r="BB185" s="100"/>
      <c r="BC185" s="100"/>
      <c r="BD185" s="100"/>
      <c r="BE185" s="200"/>
      <c r="BF185" s="215"/>
      <c r="BG185" s="215"/>
      <c r="BH185" s="215"/>
      <c r="BI185" s="199"/>
      <c r="BJ185" s="215"/>
      <c r="BK185" s="215"/>
      <c r="BL185" s="215"/>
      <c r="BM185" s="215"/>
      <c r="BN185" s="215"/>
    </row>
    <row r="186" spans="3:76" ht="15" customHeight="1">
      <c r="C186" s="281"/>
      <c r="D186" s="330"/>
      <c r="E186" s="332"/>
      <c r="F186" s="332"/>
      <c r="G186" s="332"/>
      <c r="H186" s="332"/>
      <c r="I186" s="332"/>
      <c r="J186" s="332"/>
      <c r="K186" s="334"/>
      <c r="L186" s="334"/>
      <c r="M186" s="336"/>
      <c r="N186" s="336"/>
      <c r="O186" s="338"/>
      <c r="P186" s="340"/>
      <c r="Q186" s="342"/>
      <c r="R186" s="344"/>
      <c r="S186" s="328"/>
      <c r="T186" s="328"/>
      <c r="U186" s="328"/>
      <c r="V186" s="328"/>
      <c r="W186" s="328"/>
      <c r="X186" s="328"/>
      <c r="Y186" s="328"/>
      <c r="Z186" s="328"/>
      <c r="AA186" s="328"/>
      <c r="AB186" s="328"/>
      <c r="AC186" s="328"/>
      <c r="AD186" s="328"/>
      <c r="AE186" s="328"/>
      <c r="AF186" s="328"/>
      <c r="AG186" s="328"/>
      <c r="AH186" s="171"/>
      <c r="AI186" s="188" t="s">
        <v>241</v>
      </c>
      <c r="AJ186" s="238" t="s">
        <v>706</v>
      </c>
      <c r="AK186" s="275" t="s">
        <v>18</v>
      </c>
      <c r="AL186" s="275"/>
      <c r="AM186" s="275"/>
      <c r="AN186" s="275"/>
      <c r="AO186" s="275"/>
      <c r="AP186" s="275"/>
      <c r="AQ186" s="275"/>
      <c r="AR186" s="275"/>
      <c r="AS186" s="172">
        <v>2321.0799584163001</v>
      </c>
      <c r="AT186" s="172">
        <v>0</v>
      </c>
      <c r="AU186" s="172">
        <v>0</v>
      </c>
      <c r="AV186" s="173">
        <v>0</v>
      </c>
      <c r="AW186" s="172">
        <f>AT186-AV186</f>
        <v>0</v>
      </c>
      <c r="AX186" s="172">
        <f>AV186-AT186</f>
        <v>0</v>
      </c>
      <c r="AY186" s="173"/>
      <c r="AZ186" s="173"/>
      <c r="BA186" s="223"/>
      <c r="BB186" s="173"/>
      <c r="BC186" s="224"/>
      <c r="BD186" s="290" t="s">
        <v>151</v>
      </c>
      <c r="BE186" s="200">
        <v>0</v>
      </c>
      <c r="BF186" s="215"/>
      <c r="BG186" s="215"/>
      <c r="BI186" s="198" t="str">
        <f>AJ186 &amp; BE186</f>
        <v>за счет платы за технологическое присоединение0</v>
      </c>
      <c r="BJ186" s="215"/>
      <c r="BK186" s="215"/>
      <c r="BL186" s="215"/>
      <c r="BM186" s="215"/>
      <c r="BX186" s="198" t="str">
        <f>AJ186 &amp; AK186</f>
        <v>за счет платы за технологическое присоединениенет</v>
      </c>
    </row>
    <row r="187" spans="3:76" ht="15" customHeight="1" thickBot="1">
      <c r="C187" s="281"/>
      <c r="D187" s="330"/>
      <c r="E187" s="332"/>
      <c r="F187" s="332"/>
      <c r="G187" s="332"/>
      <c r="H187" s="332"/>
      <c r="I187" s="332"/>
      <c r="J187" s="332"/>
      <c r="K187" s="334"/>
      <c r="L187" s="334"/>
      <c r="M187" s="336"/>
      <c r="N187" s="336"/>
      <c r="O187" s="338"/>
      <c r="P187" s="340"/>
      <c r="Q187" s="342"/>
      <c r="R187" s="344"/>
      <c r="S187" s="328"/>
      <c r="T187" s="328"/>
      <c r="U187" s="328"/>
      <c r="V187" s="328"/>
      <c r="W187" s="328"/>
      <c r="X187" s="328"/>
      <c r="Y187" s="328"/>
      <c r="Z187" s="328"/>
      <c r="AA187" s="328"/>
      <c r="AB187" s="328"/>
      <c r="AC187" s="328"/>
      <c r="AD187" s="328"/>
      <c r="AE187" s="328"/>
      <c r="AF187" s="328"/>
      <c r="AG187" s="328"/>
      <c r="AH187" s="171"/>
      <c r="AI187" s="188" t="s">
        <v>115</v>
      </c>
      <c r="AJ187" s="238" t="s">
        <v>200</v>
      </c>
      <c r="AK187" s="275" t="s">
        <v>18</v>
      </c>
      <c r="AL187" s="275"/>
      <c r="AM187" s="275"/>
      <c r="AN187" s="275"/>
      <c r="AO187" s="275"/>
      <c r="AP187" s="275"/>
      <c r="AQ187" s="275"/>
      <c r="AR187" s="275"/>
      <c r="AS187" s="172">
        <v>464.21599168329999</v>
      </c>
      <c r="AT187" s="172">
        <v>0</v>
      </c>
      <c r="AU187" s="172">
        <v>0</v>
      </c>
      <c r="AV187" s="173">
        <v>0</v>
      </c>
      <c r="AW187" s="172">
        <f>AT187-AV187</f>
        <v>0</v>
      </c>
      <c r="AX187" s="172">
        <f>AV187-AT187</f>
        <v>0</v>
      </c>
      <c r="AY187" s="173"/>
      <c r="AZ187" s="173"/>
      <c r="BA187" s="223"/>
      <c r="BB187" s="173"/>
      <c r="BC187" s="224"/>
      <c r="BD187" s="225"/>
      <c r="BE187" s="200">
        <v>0</v>
      </c>
      <c r="BF187" s="215"/>
      <c r="BG187" s="215"/>
      <c r="BI187" s="198" t="str">
        <f>AJ187 &amp; BE187</f>
        <v>Прочие собственные средства0</v>
      </c>
      <c r="BJ187" s="215"/>
      <c r="BK187" s="215"/>
      <c r="BL187" s="215"/>
      <c r="BM187" s="215"/>
      <c r="BX187" s="198" t="str">
        <f>AJ187 &amp; AK187</f>
        <v>Прочие собственные средстванет</v>
      </c>
    </row>
    <row r="188" spans="3:76" ht="11.25" customHeight="1">
      <c r="C188" s="281"/>
      <c r="D188" s="329">
        <v>16</v>
      </c>
      <c r="E188" s="331" t="s">
        <v>589</v>
      </c>
      <c r="F188" s="331" t="s">
        <v>592</v>
      </c>
      <c r="G188" s="331" t="s">
        <v>607</v>
      </c>
      <c r="H188" s="331" t="s">
        <v>563</v>
      </c>
      <c r="I188" s="331" t="s">
        <v>563</v>
      </c>
      <c r="J188" s="331" t="s">
        <v>564</v>
      </c>
      <c r="K188" s="333">
        <v>2</v>
      </c>
      <c r="L188" s="333">
        <v>2022</v>
      </c>
      <c r="M188" s="335" t="s">
        <v>190</v>
      </c>
      <c r="N188" s="335">
        <v>2022</v>
      </c>
      <c r="O188" s="337">
        <v>0</v>
      </c>
      <c r="P188" s="339">
        <v>0</v>
      </c>
      <c r="Q188" s="147"/>
      <c r="R188" s="146"/>
      <c r="S188" s="146"/>
      <c r="T188" s="146"/>
      <c r="U188" s="146"/>
      <c r="V188" s="146"/>
      <c r="W188" s="146"/>
      <c r="X188" s="146"/>
      <c r="Y188" s="146"/>
      <c r="Z188" s="146"/>
      <c r="AA188" s="146"/>
      <c r="AB188" s="146"/>
      <c r="AC188" s="146"/>
      <c r="AD188" s="146"/>
      <c r="AE188" s="146"/>
      <c r="AF188" s="146"/>
      <c r="AG188" s="146"/>
      <c r="AH188" s="146"/>
      <c r="AI188" s="146"/>
      <c r="AJ188" s="146"/>
      <c r="AK188" s="146"/>
      <c r="AL188" s="146"/>
      <c r="AM188" s="146"/>
      <c r="AN188" s="146"/>
      <c r="AO188" s="146"/>
      <c r="AP188" s="146"/>
      <c r="AQ188" s="146"/>
      <c r="AR188" s="146"/>
      <c r="AS188" s="146"/>
      <c r="AT188" s="146"/>
      <c r="AU188" s="146"/>
      <c r="AV188" s="146"/>
      <c r="AW188" s="146"/>
      <c r="AX188" s="146"/>
      <c r="AY188" s="146"/>
      <c r="AZ188" s="146"/>
      <c r="BA188" s="146"/>
      <c r="BB188" s="146"/>
      <c r="BC188" s="146"/>
      <c r="BD188" s="146"/>
      <c r="BE188" s="200"/>
      <c r="BF188" s="199"/>
      <c r="BG188" s="199"/>
      <c r="BH188" s="199"/>
      <c r="BI188" s="199"/>
      <c r="BJ188" s="199"/>
      <c r="BK188" s="199"/>
    </row>
    <row r="189" spans="3:76" ht="11.25" customHeight="1">
      <c r="C189" s="281"/>
      <c r="D189" s="330"/>
      <c r="E189" s="332"/>
      <c r="F189" s="332"/>
      <c r="G189" s="332"/>
      <c r="H189" s="332"/>
      <c r="I189" s="332"/>
      <c r="J189" s="332"/>
      <c r="K189" s="334"/>
      <c r="L189" s="334"/>
      <c r="M189" s="336"/>
      <c r="N189" s="336"/>
      <c r="O189" s="338"/>
      <c r="P189" s="340"/>
      <c r="Q189" s="341"/>
      <c r="R189" s="343">
        <v>1</v>
      </c>
      <c r="S189" s="327" t="s">
        <v>588</v>
      </c>
      <c r="T189" s="327"/>
      <c r="U189" s="327"/>
      <c r="V189" s="327"/>
      <c r="W189" s="327"/>
      <c r="X189" s="327"/>
      <c r="Y189" s="327"/>
      <c r="Z189" s="327"/>
      <c r="AA189" s="327"/>
      <c r="AB189" s="327"/>
      <c r="AC189" s="327"/>
      <c r="AD189" s="327"/>
      <c r="AE189" s="327"/>
      <c r="AF189" s="327"/>
      <c r="AG189" s="327"/>
      <c r="AH189" s="183"/>
      <c r="AI189" s="190"/>
      <c r="AJ189" s="189"/>
      <c r="AK189" s="189"/>
      <c r="AL189" s="189"/>
      <c r="AM189" s="189"/>
      <c r="AN189" s="189"/>
      <c r="AO189" s="189"/>
      <c r="AP189" s="189"/>
      <c r="AQ189" s="189"/>
      <c r="AR189" s="189"/>
      <c r="AS189" s="148"/>
      <c r="AT189" s="148"/>
      <c r="AU189" s="148"/>
      <c r="AV189" s="148"/>
      <c r="AW189" s="148"/>
      <c r="AX189" s="148"/>
      <c r="AY189" s="100"/>
      <c r="AZ189" s="100"/>
      <c r="BA189" s="100"/>
      <c r="BB189" s="100"/>
      <c r="BC189" s="100"/>
      <c r="BD189" s="100"/>
      <c r="BE189" s="200"/>
      <c r="BF189" s="215"/>
      <c r="BG189" s="215"/>
      <c r="BH189" s="215"/>
      <c r="BI189" s="199"/>
      <c r="BJ189" s="215"/>
      <c r="BK189" s="215"/>
      <c r="BL189" s="215"/>
      <c r="BM189" s="215"/>
      <c r="BN189" s="215"/>
    </row>
    <row r="190" spans="3:76" ht="15" customHeight="1">
      <c r="C190" s="281"/>
      <c r="D190" s="330"/>
      <c r="E190" s="332"/>
      <c r="F190" s="332"/>
      <c r="G190" s="332"/>
      <c r="H190" s="332"/>
      <c r="I190" s="332"/>
      <c r="J190" s="332"/>
      <c r="K190" s="334"/>
      <c r="L190" s="334"/>
      <c r="M190" s="336"/>
      <c r="N190" s="336"/>
      <c r="O190" s="338"/>
      <c r="P190" s="340"/>
      <c r="Q190" s="342"/>
      <c r="R190" s="344"/>
      <c r="S190" s="328"/>
      <c r="T190" s="328"/>
      <c r="U190" s="328"/>
      <c r="V190" s="328"/>
      <c r="W190" s="328"/>
      <c r="X190" s="328"/>
      <c r="Y190" s="328"/>
      <c r="Z190" s="328"/>
      <c r="AA190" s="328"/>
      <c r="AB190" s="328"/>
      <c r="AC190" s="328"/>
      <c r="AD190" s="328"/>
      <c r="AE190" s="328"/>
      <c r="AF190" s="328"/>
      <c r="AG190" s="328"/>
      <c r="AH190" s="171"/>
      <c r="AI190" s="188" t="s">
        <v>241</v>
      </c>
      <c r="AJ190" s="238" t="s">
        <v>706</v>
      </c>
      <c r="AK190" s="275" t="s">
        <v>18</v>
      </c>
      <c r="AL190" s="275"/>
      <c r="AM190" s="275"/>
      <c r="AN190" s="275"/>
      <c r="AO190" s="275"/>
      <c r="AP190" s="275"/>
      <c r="AQ190" s="275"/>
      <c r="AR190" s="275"/>
      <c r="AS190" s="172">
        <v>12775.0780568069</v>
      </c>
      <c r="AT190" s="172">
        <v>0</v>
      </c>
      <c r="AU190" s="172">
        <v>0</v>
      </c>
      <c r="AV190" s="173">
        <v>0</v>
      </c>
      <c r="AW190" s="172">
        <f>AT190-AV190</f>
        <v>0</v>
      </c>
      <c r="AX190" s="172">
        <f>AV190-AT190</f>
        <v>0</v>
      </c>
      <c r="AY190" s="173"/>
      <c r="AZ190" s="173"/>
      <c r="BA190" s="223"/>
      <c r="BB190" s="173"/>
      <c r="BC190" s="224"/>
      <c r="BD190" s="290" t="s">
        <v>151</v>
      </c>
      <c r="BE190" s="200">
        <v>0</v>
      </c>
      <c r="BF190" s="215"/>
      <c r="BG190" s="215"/>
      <c r="BI190" s="198" t="str">
        <f>AJ190 &amp; BE190</f>
        <v>за счет платы за технологическое присоединение0</v>
      </c>
      <c r="BJ190" s="215"/>
      <c r="BK190" s="215"/>
      <c r="BL190" s="215"/>
      <c r="BM190" s="215"/>
      <c r="BX190" s="198" t="str">
        <f>AJ190 &amp; AK190</f>
        <v>за счет платы за технологическое присоединениенет</v>
      </c>
    </row>
    <row r="191" spans="3:76" ht="15" customHeight="1" thickBot="1">
      <c r="C191" s="281"/>
      <c r="D191" s="330"/>
      <c r="E191" s="332"/>
      <c r="F191" s="332"/>
      <c r="G191" s="332"/>
      <c r="H191" s="332"/>
      <c r="I191" s="332"/>
      <c r="J191" s="332"/>
      <c r="K191" s="334"/>
      <c r="L191" s="334"/>
      <c r="M191" s="336"/>
      <c r="N191" s="336"/>
      <c r="O191" s="338"/>
      <c r="P191" s="340"/>
      <c r="Q191" s="342"/>
      <c r="R191" s="344"/>
      <c r="S191" s="328"/>
      <c r="T191" s="328"/>
      <c r="U191" s="328"/>
      <c r="V191" s="328"/>
      <c r="W191" s="328"/>
      <c r="X191" s="328"/>
      <c r="Y191" s="328"/>
      <c r="Z191" s="328"/>
      <c r="AA191" s="328"/>
      <c r="AB191" s="328"/>
      <c r="AC191" s="328"/>
      <c r="AD191" s="328"/>
      <c r="AE191" s="328"/>
      <c r="AF191" s="328"/>
      <c r="AG191" s="328"/>
      <c r="AH191" s="171"/>
      <c r="AI191" s="188" t="s">
        <v>115</v>
      </c>
      <c r="AJ191" s="238" t="s">
        <v>200</v>
      </c>
      <c r="AK191" s="275" t="s">
        <v>18</v>
      </c>
      <c r="AL191" s="275"/>
      <c r="AM191" s="275"/>
      <c r="AN191" s="275"/>
      <c r="AO191" s="275"/>
      <c r="AP191" s="275"/>
      <c r="AQ191" s="275"/>
      <c r="AR191" s="275"/>
      <c r="AS191" s="172">
        <v>2555.0156113613998</v>
      </c>
      <c r="AT191" s="172">
        <v>0</v>
      </c>
      <c r="AU191" s="172">
        <v>0</v>
      </c>
      <c r="AV191" s="173">
        <v>0</v>
      </c>
      <c r="AW191" s="172">
        <f>AT191-AV191</f>
        <v>0</v>
      </c>
      <c r="AX191" s="172">
        <f>AV191-AT191</f>
        <v>0</v>
      </c>
      <c r="AY191" s="173"/>
      <c r="AZ191" s="173"/>
      <c r="BA191" s="223"/>
      <c r="BB191" s="173"/>
      <c r="BC191" s="224"/>
      <c r="BD191" s="225"/>
      <c r="BE191" s="200">
        <v>0</v>
      </c>
      <c r="BF191" s="215"/>
      <c r="BG191" s="215"/>
      <c r="BI191" s="198" t="str">
        <f>AJ191 &amp; BE191</f>
        <v>Прочие собственные средства0</v>
      </c>
      <c r="BJ191" s="215"/>
      <c r="BK191" s="215"/>
      <c r="BL191" s="215"/>
      <c r="BM191" s="215"/>
      <c r="BX191" s="198" t="str">
        <f>AJ191 &amp; AK191</f>
        <v>Прочие собственные средстванет</v>
      </c>
    </row>
    <row r="192" spans="3:76" ht="11.25" customHeight="1">
      <c r="C192" s="281"/>
      <c r="D192" s="329">
        <v>17</v>
      </c>
      <c r="E192" s="331" t="s">
        <v>589</v>
      </c>
      <c r="F192" s="331" t="s">
        <v>592</v>
      </c>
      <c r="G192" s="331" t="s">
        <v>608</v>
      </c>
      <c r="H192" s="331" t="s">
        <v>563</v>
      </c>
      <c r="I192" s="331" t="s">
        <v>563</v>
      </c>
      <c r="J192" s="331" t="s">
        <v>564</v>
      </c>
      <c r="K192" s="333">
        <v>2</v>
      </c>
      <c r="L192" s="333">
        <v>2021</v>
      </c>
      <c r="M192" s="335" t="s">
        <v>190</v>
      </c>
      <c r="N192" s="335">
        <v>2021</v>
      </c>
      <c r="O192" s="337">
        <v>0</v>
      </c>
      <c r="P192" s="339">
        <v>0</v>
      </c>
      <c r="Q192" s="147"/>
      <c r="R192" s="146"/>
      <c r="S192" s="146"/>
      <c r="T192" s="146"/>
      <c r="U192" s="146"/>
      <c r="V192" s="146"/>
      <c r="W192" s="146"/>
      <c r="X192" s="146"/>
      <c r="Y192" s="146"/>
      <c r="Z192" s="146"/>
      <c r="AA192" s="146"/>
      <c r="AB192" s="146"/>
      <c r="AC192" s="146"/>
      <c r="AD192" s="146"/>
      <c r="AE192" s="146"/>
      <c r="AF192" s="146"/>
      <c r="AG192" s="146"/>
      <c r="AH192" s="146"/>
      <c r="AI192" s="146"/>
      <c r="AJ192" s="146"/>
      <c r="AK192" s="146"/>
      <c r="AL192" s="146"/>
      <c r="AM192" s="146"/>
      <c r="AN192" s="146"/>
      <c r="AO192" s="146"/>
      <c r="AP192" s="146"/>
      <c r="AQ192" s="146"/>
      <c r="AR192" s="146"/>
      <c r="AS192" s="146"/>
      <c r="AT192" s="146"/>
      <c r="AU192" s="146"/>
      <c r="AV192" s="146"/>
      <c r="AW192" s="146"/>
      <c r="AX192" s="146"/>
      <c r="AY192" s="146"/>
      <c r="AZ192" s="146"/>
      <c r="BA192" s="146"/>
      <c r="BB192" s="146"/>
      <c r="BC192" s="146"/>
      <c r="BD192" s="146"/>
      <c r="BE192" s="200"/>
      <c r="BF192" s="199"/>
      <c r="BG192" s="199"/>
      <c r="BH192" s="199"/>
      <c r="BI192" s="199"/>
      <c r="BJ192" s="199"/>
      <c r="BK192" s="199"/>
    </row>
    <row r="193" spans="3:76" ht="11.25" customHeight="1">
      <c r="C193" s="281"/>
      <c r="D193" s="330"/>
      <c r="E193" s="332"/>
      <c r="F193" s="332"/>
      <c r="G193" s="332"/>
      <c r="H193" s="332"/>
      <c r="I193" s="332"/>
      <c r="J193" s="332"/>
      <c r="K193" s="334"/>
      <c r="L193" s="334"/>
      <c r="M193" s="336"/>
      <c r="N193" s="336"/>
      <c r="O193" s="338"/>
      <c r="P193" s="340"/>
      <c r="Q193" s="341"/>
      <c r="R193" s="343">
        <v>1</v>
      </c>
      <c r="S193" s="327" t="s">
        <v>588</v>
      </c>
      <c r="T193" s="327"/>
      <c r="U193" s="327"/>
      <c r="V193" s="327"/>
      <c r="W193" s="327"/>
      <c r="X193" s="327"/>
      <c r="Y193" s="327"/>
      <c r="Z193" s="327"/>
      <c r="AA193" s="327"/>
      <c r="AB193" s="327"/>
      <c r="AC193" s="327"/>
      <c r="AD193" s="327"/>
      <c r="AE193" s="327"/>
      <c r="AF193" s="327"/>
      <c r="AG193" s="327"/>
      <c r="AH193" s="183"/>
      <c r="AI193" s="190"/>
      <c r="AJ193" s="189"/>
      <c r="AK193" s="189"/>
      <c r="AL193" s="189"/>
      <c r="AM193" s="189"/>
      <c r="AN193" s="189"/>
      <c r="AO193" s="189"/>
      <c r="AP193" s="189"/>
      <c r="AQ193" s="189"/>
      <c r="AR193" s="189"/>
      <c r="AS193" s="148"/>
      <c r="AT193" s="148"/>
      <c r="AU193" s="148"/>
      <c r="AV193" s="148"/>
      <c r="AW193" s="148"/>
      <c r="AX193" s="148"/>
      <c r="AY193" s="100"/>
      <c r="AZ193" s="100"/>
      <c r="BA193" s="100"/>
      <c r="BB193" s="100"/>
      <c r="BC193" s="100"/>
      <c r="BD193" s="100"/>
      <c r="BE193" s="200"/>
      <c r="BF193" s="215"/>
      <c r="BG193" s="215"/>
      <c r="BH193" s="215"/>
      <c r="BI193" s="199"/>
      <c r="BJ193" s="215"/>
      <c r="BK193" s="215"/>
      <c r="BL193" s="215"/>
      <c r="BM193" s="215"/>
      <c r="BN193" s="215"/>
    </row>
    <row r="194" spans="3:76" ht="15" customHeight="1">
      <c r="C194" s="281"/>
      <c r="D194" s="330"/>
      <c r="E194" s="332"/>
      <c r="F194" s="332"/>
      <c r="G194" s="332"/>
      <c r="H194" s="332"/>
      <c r="I194" s="332"/>
      <c r="J194" s="332"/>
      <c r="K194" s="334"/>
      <c r="L194" s="334"/>
      <c r="M194" s="336"/>
      <c r="N194" s="336"/>
      <c r="O194" s="338"/>
      <c r="P194" s="340"/>
      <c r="Q194" s="342"/>
      <c r="R194" s="344"/>
      <c r="S194" s="328"/>
      <c r="T194" s="328"/>
      <c r="U194" s="328"/>
      <c r="V194" s="328"/>
      <c r="W194" s="328"/>
      <c r="X194" s="328"/>
      <c r="Y194" s="328"/>
      <c r="Z194" s="328"/>
      <c r="AA194" s="328"/>
      <c r="AB194" s="328"/>
      <c r="AC194" s="328"/>
      <c r="AD194" s="328"/>
      <c r="AE194" s="328"/>
      <c r="AF194" s="328"/>
      <c r="AG194" s="328"/>
      <c r="AH194" s="171"/>
      <c r="AI194" s="188" t="s">
        <v>241</v>
      </c>
      <c r="AJ194" s="238" t="s">
        <v>706</v>
      </c>
      <c r="AK194" s="275" t="s">
        <v>18</v>
      </c>
      <c r="AL194" s="275"/>
      <c r="AM194" s="275"/>
      <c r="AN194" s="275"/>
      <c r="AO194" s="275"/>
      <c r="AP194" s="275"/>
      <c r="AQ194" s="275"/>
      <c r="AR194" s="275"/>
      <c r="AS194" s="172">
        <v>3029.4716220754999</v>
      </c>
      <c r="AT194" s="172">
        <v>151.4735811038</v>
      </c>
      <c r="AU194" s="172">
        <v>0</v>
      </c>
      <c r="AV194" s="173">
        <v>0</v>
      </c>
      <c r="AW194" s="172">
        <f>AT194-AV194</f>
        <v>151.4735811038</v>
      </c>
      <c r="AX194" s="172">
        <f>AV194-AT194</f>
        <v>-151.4735811038</v>
      </c>
      <c r="AY194" s="173"/>
      <c r="AZ194" s="173"/>
      <c r="BA194" s="223" t="s">
        <v>712</v>
      </c>
      <c r="BB194" s="173">
        <v>151.4735811038</v>
      </c>
      <c r="BC194" s="223" t="s">
        <v>712</v>
      </c>
      <c r="BD194" s="290" t="s">
        <v>151</v>
      </c>
      <c r="BE194" s="200">
        <v>0</v>
      </c>
      <c r="BF194" s="215"/>
      <c r="BG194" s="215"/>
      <c r="BI194" s="198" t="str">
        <f>AJ194 &amp; BE194</f>
        <v>за счет платы за технологическое присоединение0</v>
      </c>
      <c r="BJ194" s="215"/>
      <c r="BK194" s="215"/>
      <c r="BL194" s="215"/>
      <c r="BM194" s="215"/>
      <c r="BX194" s="198" t="str">
        <f>AJ194 &amp; AK194</f>
        <v>за счет платы за технологическое присоединениенет</v>
      </c>
    </row>
    <row r="195" spans="3:76" ht="15" customHeight="1" thickBot="1">
      <c r="C195" s="281"/>
      <c r="D195" s="330"/>
      <c r="E195" s="332"/>
      <c r="F195" s="332"/>
      <c r="G195" s="332"/>
      <c r="H195" s="332"/>
      <c r="I195" s="332"/>
      <c r="J195" s="332"/>
      <c r="K195" s="334"/>
      <c r="L195" s="334"/>
      <c r="M195" s="336"/>
      <c r="N195" s="336"/>
      <c r="O195" s="338"/>
      <c r="P195" s="340"/>
      <c r="Q195" s="342"/>
      <c r="R195" s="344"/>
      <c r="S195" s="328"/>
      <c r="T195" s="328"/>
      <c r="U195" s="328"/>
      <c r="V195" s="328"/>
      <c r="W195" s="328"/>
      <c r="X195" s="328"/>
      <c r="Y195" s="328"/>
      <c r="Z195" s="328"/>
      <c r="AA195" s="328"/>
      <c r="AB195" s="328"/>
      <c r="AC195" s="328"/>
      <c r="AD195" s="328"/>
      <c r="AE195" s="328"/>
      <c r="AF195" s="328"/>
      <c r="AG195" s="328"/>
      <c r="AH195" s="171"/>
      <c r="AI195" s="188" t="s">
        <v>115</v>
      </c>
      <c r="AJ195" s="238" t="s">
        <v>200</v>
      </c>
      <c r="AK195" s="275" t="s">
        <v>18</v>
      </c>
      <c r="AL195" s="275"/>
      <c r="AM195" s="275"/>
      <c r="AN195" s="275"/>
      <c r="AO195" s="275"/>
      <c r="AP195" s="275"/>
      <c r="AQ195" s="275"/>
      <c r="AR195" s="275"/>
      <c r="AS195" s="172">
        <v>605.89432441509996</v>
      </c>
      <c r="AT195" s="172">
        <v>30.294716220800002</v>
      </c>
      <c r="AU195" s="172">
        <v>0</v>
      </c>
      <c r="AV195" s="173">
        <v>0</v>
      </c>
      <c r="AW195" s="172">
        <f>AT195-AV195</f>
        <v>30.294716220800002</v>
      </c>
      <c r="AX195" s="172">
        <f>AV195-AT195</f>
        <v>-30.294716220800002</v>
      </c>
      <c r="AY195" s="173"/>
      <c r="AZ195" s="173"/>
      <c r="BA195" s="223" t="s">
        <v>712</v>
      </c>
      <c r="BB195" s="173">
        <v>30.294716220800002</v>
      </c>
      <c r="BC195" s="223" t="s">
        <v>712</v>
      </c>
      <c r="BD195" s="225"/>
      <c r="BE195" s="200">
        <v>0</v>
      </c>
      <c r="BF195" s="215"/>
      <c r="BG195" s="215"/>
      <c r="BI195" s="198" t="str">
        <f>AJ195 &amp; BE195</f>
        <v>Прочие собственные средства0</v>
      </c>
      <c r="BJ195" s="215"/>
      <c r="BK195" s="215"/>
      <c r="BL195" s="215"/>
      <c r="BM195" s="215"/>
      <c r="BX195" s="198" t="str">
        <f>AJ195 &amp; AK195</f>
        <v>Прочие собственные средстванет</v>
      </c>
    </row>
    <row r="196" spans="3:76" ht="11.25" customHeight="1">
      <c r="C196" s="281"/>
      <c r="D196" s="329">
        <v>18</v>
      </c>
      <c r="E196" s="331" t="s">
        <v>609</v>
      </c>
      <c r="F196" s="331"/>
      <c r="G196" s="331" t="s">
        <v>610</v>
      </c>
      <c r="H196" s="331" t="s">
        <v>563</v>
      </c>
      <c r="I196" s="331" t="s">
        <v>563</v>
      </c>
      <c r="J196" s="331" t="s">
        <v>564</v>
      </c>
      <c r="K196" s="333">
        <v>1</v>
      </c>
      <c r="L196" s="333">
        <v>2022</v>
      </c>
      <c r="M196" s="335" t="s">
        <v>190</v>
      </c>
      <c r="N196" s="335">
        <v>2022</v>
      </c>
      <c r="O196" s="337">
        <v>0</v>
      </c>
      <c r="P196" s="339">
        <v>0</v>
      </c>
      <c r="Q196" s="147"/>
      <c r="R196" s="146"/>
      <c r="S196" s="146"/>
      <c r="T196" s="146"/>
      <c r="U196" s="146"/>
      <c r="V196" s="146"/>
      <c r="W196" s="146"/>
      <c r="X196" s="146"/>
      <c r="Y196" s="146"/>
      <c r="Z196" s="146"/>
      <c r="AA196" s="146"/>
      <c r="AB196" s="146"/>
      <c r="AC196" s="146"/>
      <c r="AD196" s="146"/>
      <c r="AE196" s="146"/>
      <c r="AF196" s="146"/>
      <c r="AG196" s="146"/>
      <c r="AH196" s="146"/>
      <c r="AI196" s="146"/>
      <c r="AJ196" s="146"/>
      <c r="AK196" s="146"/>
      <c r="AL196" s="146"/>
      <c r="AM196" s="146"/>
      <c r="AN196" s="146"/>
      <c r="AO196" s="146"/>
      <c r="AP196" s="146"/>
      <c r="AQ196" s="146"/>
      <c r="AR196" s="146"/>
      <c r="AS196" s="146"/>
      <c r="AT196" s="146"/>
      <c r="AU196" s="146"/>
      <c r="AV196" s="146"/>
      <c r="AW196" s="146"/>
      <c r="AX196" s="146"/>
      <c r="AY196" s="146"/>
      <c r="AZ196" s="146"/>
      <c r="BA196" s="146"/>
      <c r="BB196" s="146"/>
      <c r="BC196" s="146"/>
      <c r="BD196" s="146"/>
      <c r="BE196" s="200"/>
      <c r="BF196" s="199"/>
      <c r="BG196" s="199"/>
      <c r="BH196" s="199"/>
      <c r="BI196" s="199"/>
      <c r="BJ196" s="199"/>
      <c r="BK196" s="199"/>
    </row>
    <row r="197" spans="3:76" ht="11.25" customHeight="1">
      <c r="C197" s="281"/>
      <c r="D197" s="330"/>
      <c r="E197" s="332"/>
      <c r="F197" s="332"/>
      <c r="G197" s="332"/>
      <c r="H197" s="332"/>
      <c r="I197" s="332"/>
      <c r="J197" s="332"/>
      <c r="K197" s="334"/>
      <c r="L197" s="334"/>
      <c r="M197" s="336"/>
      <c r="N197" s="336"/>
      <c r="O197" s="338"/>
      <c r="P197" s="340"/>
      <c r="Q197" s="341"/>
      <c r="R197" s="343">
        <v>1</v>
      </c>
      <c r="S197" s="327" t="s">
        <v>588</v>
      </c>
      <c r="T197" s="327"/>
      <c r="U197" s="327"/>
      <c r="V197" s="327"/>
      <c r="W197" s="327"/>
      <c r="X197" s="327"/>
      <c r="Y197" s="327"/>
      <c r="Z197" s="327"/>
      <c r="AA197" s="327"/>
      <c r="AB197" s="327"/>
      <c r="AC197" s="327"/>
      <c r="AD197" s="327"/>
      <c r="AE197" s="327"/>
      <c r="AF197" s="327"/>
      <c r="AG197" s="327"/>
      <c r="AH197" s="183"/>
      <c r="AI197" s="190"/>
      <c r="AJ197" s="189"/>
      <c r="AK197" s="189"/>
      <c r="AL197" s="189"/>
      <c r="AM197" s="189"/>
      <c r="AN197" s="189"/>
      <c r="AO197" s="189"/>
      <c r="AP197" s="189"/>
      <c r="AQ197" s="189"/>
      <c r="AR197" s="189"/>
      <c r="AS197" s="148"/>
      <c r="AT197" s="148"/>
      <c r="AU197" s="148"/>
      <c r="AV197" s="148"/>
      <c r="AW197" s="148"/>
      <c r="AX197" s="148"/>
      <c r="AY197" s="100"/>
      <c r="AZ197" s="100"/>
      <c r="BA197" s="100"/>
      <c r="BB197" s="100"/>
      <c r="BC197" s="100"/>
      <c r="BD197" s="100"/>
      <c r="BE197" s="200"/>
      <c r="BF197" s="215"/>
      <c r="BG197" s="215"/>
      <c r="BH197" s="215"/>
      <c r="BI197" s="199"/>
      <c r="BJ197" s="215"/>
      <c r="BK197" s="215"/>
      <c r="BL197" s="215"/>
      <c r="BM197" s="215"/>
      <c r="BN197" s="215"/>
    </row>
    <row r="198" spans="3:76" ht="15" customHeight="1">
      <c r="C198" s="281"/>
      <c r="D198" s="330"/>
      <c r="E198" s="332"/>
      <c r="F198" s="332"/>
      <c r="G198" s="332"/>
      <c r="H198" s="332"/>
      <c r="I198" s="332"/>
      <c r="J198" s="332"/>
      <c r="K198" s="334"/>
      <c r="L198" s="334"/>
      <c r="M198" s="336"/>
      <c r="N198" s="336"/>
      <c r="O198" s="338"/>
      <c r="P198" s="340"/>
      <c r="Q198" s="342"/>
      <c r="R198" s="344"/>
      <c r="S198" s="328"/>
      <c r="T198" s="328"/>
      <c r="U198" s="328"/>
      <c r="V198" s="328"/>
      <c r="W198" s="328"/>
      <c r="X198" s="328"/>
      <c r="Y198" s="328"/>
      <c r="Z198" s="328"/>
      <c r="AA198" s="328"/>
      <c r="AB198" s="328"/>
      <c r="AC198" s="328"/>
      <c r="AD198" s="328"/>
      <c r="AE198" s="328"/>
      <c r="AF198" s="328"/>
      <c r="AG198" s="328"/>
      <c r="AH198" s="171"/>
      <c r="AI198" s="188" t="s">
        <v>241</v>
      </c>
      <c r="AJ198" s="238" t="s">
        <v>217</v>
      </c>
      <c r="AK198" s="275" t="s">
        <v>18</v>
      </c>
      <c r="AL198" s="275"/>
      <c r="AM198" s="275"/>
      <c r="AN198" s="275"/>
      <c r="AO198" s="275"/>
      <c r="AP198" s="275"/>
      <c r="AQ198" s="275"/>
      <c r="AR198" s="275"/>
      <c r="AS198" s="172">
        <v>652.10130701219998</v>
      </c>
      <c r="AT198" s="172">
        <v>0</v>
      </c>
      <c r="AU198" s="172">
        <v>0</v>
      </c>
      <c r="AV198" s="173">
        <v>0</v>
      </c>
      <c r="AW198" s="172">
        <f>AT198-AV198</f>
        <v>0</v>
      </c>
      <c r="AX198" s="172">
        <f>AV198-AT198</f>
        <v>0</v>
      </c>
      <c r="AY198" s="173"/>
      <c r="AZ198" s="173"/>
      <c r="BA198" s="223"/>
      <c r="BB198" s="173"/>
      <c r="BC198" s="224"/>
      <c r="BD198" s="290" t="s">
        <v>151</v>
      </c>
      <c r="BE198" s="200">
        <v>0</v>
      </c>
      <c r="BF198" s="215"/>
      <c r="BG198" s="215"/>
      <c r="BI198" s="198" t="str">
        <f>AJ198 &amp; BE198</f>
        <v>Прибыль направляемая на инвестиции0</v>
      </c>
      <c r="BJ198" s="215"/>
      <c r="BK198" s="215"/>
      <c r="BL198" s="215"/>
      <c r="BM198" s="215"/>
      <c r="BX198" s="198" t="str">
        <f>AJ198 &amp; AK198</f>
        <v>Прибыль направляемая на инвестициинет</v>
      </c>
    </row>
    <row r="199" spans="3:76" ht="15" customHeight="1" thickBot="1">
      <c r="C199" s="281"/>
      <c r="D199" s="330"/>
      <c r="E199" s="332"/>
      <c r="F199" s="332"/>
      <c r="G199" s="332"/>
      <c r="H199" s="332"/>
      <c r="I199" s="332"/>
      <c r="J199" s="332"/>
      <c r="K199" s="334"/>
      <c r="L199" s="334"/>
      <c r="M199" s="336"/>
      <c r="N199" s="336"/>
      <c r="O199" s="338"/>
      <c r="P199" s="340"/>
      <c r="Q199" s="342"/>
      <c r="R199" s="344"/>
      <c r="S199" s="328"/>
      <c r="T199" s="328"/>
      <c r="U199" s="328"/>
      <c r="V199" s="328"/>
      <c r="W199" s="328"/>
      <c r="X199" s="328"/>
      <c r="Y199" s="328"/>
      <c r="Z199" s="328"/>
      <c r="AA199" s="328"/>
      <c r="AB199" s="328"/>
      <c r="AC199" s="328"/>
      <c r="AD199" s="328"/>
      <c r="AE199" s="328"/>
      <c r="AF199" s="328"/>
      <c r="AG199" s="328"/>
      <c r="AH199" s="171"/>
      <c r="AI199" s="188" t="s">
        <v>115</v>
      </c>
      <c r="AJ199" s="238" t="s">
        <v>200</v>
      </c>
      <c r="AK199" s="275" t="s">
        <v>18</v>
      </c>
      <c r="AL199" s="275"/>
      <c r="AM199" s="275"/>
      <c r="AN199" s="275"/>
      <c r="AO199" s="275"/>
      <c r="AP199" s="275"/>
      <c r="AQ199" s="275"/>
      <c r="AR199" s="275"/>
      <c r="AS199" s="172">
        <v>130.4202614024</v>
      </c>
      <c r="AT199" s="172">
        <v>0</v>
      </c>
      <c r="AU199" s="172">
        <v>0</v>
      </c>
      <c r="AV199" s="173">
        <v>0</v>
      </c>
      <c r="AW199" s="172">
        <f>AT199-AV199</f>
        <v>0</v>
      </c>
      <c r="AX199" s="172">
        <f>AV199-AT199</f>
        <v>0</v>
      </c>
      <c r="AY199" s="173"/>
      <c r="AZ199" s="173"/>
      <c r="BA199" s="223"/>
      <c r="BB199" s="173"/>
      <c r="BC199" s="224"/>
      <c r="BD199" s="225"/>
      <c r="BE199" s="200">
        <v>0</v>
      </c>
      <c r="BF199" s="215"/>
      <c r="BG199" s="215"/>
      <c r="BI199" s="198" t="str">
        <f>AJ199 &amp; BE199</f>
        <v>Прочие собственные средства0</v>
      </c>
      <c r="BJ199" s="215"/>
      <c r="BK199" s="215"/>
      <c r="BL199" s="215"/>
      <c r="BM199" s="215"/>
      <c r="BX199" s="198" t="str">
        <f>AJ199 &amp; AK199</f>
        <v>Прочие собственные средстванет</v>
      </c>
    </row>
    <row r="200" spans="3:76" ht="11.25" customHeight="1">
      <c r="C200" s="281"/>
      <c r="D200" s="329">
        <v>19</v>
      </c>
      <c r="E200" s="331" t="s">
        <v>560</v>
      </c>
      <c r="F200" s="331" t="s">
        <v>611</v>
      </c>
      <c r="G200" s="331" t="s">
        <v>612</v>
      </c>
      <c r="H200" s="331" t="s">
        <v>563</v>
      </c>
      <c r="I200" s="331" t="s">
        <v>563</v>
      </c>
      <c r="J200" s="331" t="s">
        <v>564</v>
      </c>
      <c r="K200" s="333">
        <v>1</v>
      </c>
      <c r="L200" s="333">
        <v>2021</v>
      </c>
      <c r="M200" s="335" t="s">
        <v>190</v>
      </c>
      <c r="N200" s="335">
        <v>2021</v>
      </c>
      <c r="O200" s="337">
        <v>0</v>
      </c>
      <c r="P200" s="339">
        <v>0</v>
      </c>
      <c r="Q200" s="147"/>
      <c r="R200" s="146"/>
      <c r="S200" s="146"/>
      <c r="T200" s="146"/>
      <c r="U200" s="146"/>
      <c r="V200" s="146"/>
      <c r="W200" s="146"/>
      <c r="X200" s="146"/>
      <c r="Y200" s="146"/>
      <c r="Z200" s="146"/>
      <c r="AA200" s="146"/>
      <c r="AB200" s="146"/>
      <c r="AC200" s="146"/>
      <c r="AD200" s="146"/>
      <c r="AE200" s="146"/>
      <c r="AF200" s="146"/>
      <c r="AG200" s="146"/>
      <c r="AH200" s="146"/>
      <c r="AI200" s="146"/>
      <c r="AJ200" s="146"/>
      <c r="AK200" s="146"/>
      <c r="AL200" s="146"/>
      <c r="AM200" s="146"/>
      <c r="AN200" s="146"/>
      <c r="AO200" s="146"/>
      <c r="AP200" s="146"/>
      <c r="AQ200" s="146"/>
      <c r="AR200" s="146"/>
      <c r="AS200" s="146"/>
      <c r="AT200" s="146"/>
      <c r="AU200" s="146"/>
      <c r="AV200" s="146"/>
      <c r="AW200" s="146"/>
      <c r="AX200" s="146"/>
      <c r="AY200" s="146"/>
      <c r="AZ200" s="146"/>
      <c r="BA200" s="146"/>
      <c r="BB200" s="146"/>
      <c r="BC200" s="146"/>
      <c r="BD200" s="146"/>
      <c r="BE200" s="200"/>
      <c r="BF200" s="199"/>
      <c r="BG200" s="199"/>
      <c r="BH200" s="199"/>
      <c r="BI200" s="199"/>
      <c r="BJ200" s="199"/>
      <c r="BK200" s="199"/>
    </row>
    <row r="201" spans="3:76" ht="11.25" customHeight="1">
      <c r="C201" s="281"/>
      <c r="D201" s="330"/>
      <c r="E201" s="332"/>
      <c r="F201" s="332"/>
      <c r="G201" s="332"/>
      <c r="H201" s="332"/>
      <c r="I201" s="332"/>
      <c r="J201" s="332"/>
      <c r="K201" s="334"/>
      <c r="L201" s="334"/>
      <c r="M201" s="336"/>
      <c r="N201" s="336"/>
      <c r="O201" s="338"/>
      <c r="P201" s="340"/>
      <c r="Q201" s="341"/>
      <c r="R201" s="343">
        <v>1</v>
      </c>
      <c r="S201" s="327" t="s">
        <v>588</v>
      </c>
      <c r="T201" s="327"/>
      <c r="U201" s="327"/>
      <c r="V201" s="327"/>
      <c r="W201" s="327"/>
      <c r="X201" s="327"/>
      <c r="Y201" s="327"/>
      <c r="Z201" s="327"/>
      <c r="AA201" s="327"/>
      <c r="AB201" s="327"/>
      <c r="AC201" s="327"/>
      <c r="AD201" s="327"/>
      <c r="AE201" s="327"/>
      <c r="AF201" s="327"/>
      <c r="AG201" s="327"/>
      <c r="AH201" s="183"/>
      <c r="AI201" s="190"/>
      <c r="AJ201" s="189"/>
      <c r="AK201" s="189"/>
      <c r="AL201" s="189"/>
      <c r="AM201" s="189"/>
      <c r="AN201" s="189"/>
      <c r="AO201" s="189"/>
      <c r="AP201" s="189"/>
      <c r="AQ201" s="189"/>
      <c r="AR201" s="189"/>
      <c r="AS201" s="148"/>
      <c r="AT201" s="148"/>
      <c r="AU201" s="148"/>
      <c r="AV201" s="148"/>
      <c r="AW201" s="148"/>
      <c r="AX201" s="148"/>
      <c r="AY201" s="100"/>
      <c r="AZ201" s="100"/>
      <c r="BA201" s="100"/>
      <c r="BB201" s="100"/>
      <c r="BC201" s="100"/>
      <c r="BD201" s="100"/>
      <c r="BE201" s="200"/>
      <c r="BF201" s="215"/>
      <c r="BG201" s="215"/>
      <c r="BH201" s="215"/>
      <c r="BI201" s="199"/>
      <c r="BJ201" s="215"/>
      <c r="BK201" s="215"/>
      <c r="BL201" s="215"/>
      <c r="BM201" s="215"/>
      <c r="BN201" s="215"/>
    </row>
    <row r="202" spans="3:76" ht="15" customHeight="1">
      <c r="C202" s="281"/>
      <c r="D202" s="330"/>
      <c r="E202" s="332"/>
      <c r="F202" s="332"/>
      <c r="G202" s="332"/>
      <c r="H202" s="332"/>
      <c r="I202" s="332"/>
      <c r="J202" s="332"/>
      <c r="K202" s="334"/>
      <c r="L202" s="334"/>
      <c r="M202" s="336"/>
      <c r="N202" s="336"/>
      <c r="O202" s="338"/>
      <c r="P202" s="340"/>
      <c r="Q202" s="342"/>
      <c r="R202" s="344"/>
      <c r="S202" s="328"/>
      <c r="T202" s="328"/>
      <c r="U202" s="328"/>
      <c r="V202" s="328"/>
      <c r="W202" s="328"/>
      <c r="X202" s="328"/>
      <c r="Y202" s="328"/>
      <c r="Z202" s="328"/>
      <c r="AA202" s="328"/>
      <c r="AB202" s="328"/>
      <c r="AC202" s="328"/>
      <c r="AD202" s="328"/>
      <c r="AE202" s="328"/>
      <c r="AF202" s="328"/>
      <c r="AG202" s="328"/>
      <c r="AH202" s="171"/>
      <c r="AI202" s="188" t="s">
        <v>241</v>
      </c>
      <c r="AJ202" s="238" t="s">
        <v>198</v>
      </c>
      <c r="AK202" s="275" t="s">
        <v>18</v>
      </c>
      <c r="AL202" s="275"/>
      <c r="AM202" s="275"/>
      <c r="AN202" s="275"/>
      <c r="AO202" s="275"/>
      <c r="AP202" s="275"/>
      <c r="AQ202" s="275"/>
      <c r="AR202" s="275"/>
      <c r="AS202" s="172">
        <v>156056.93678418401</v>
      </c>
      <c r="AT202" s="172">
        <v>0</v>
      </c>
      <c r="AU202" s="172">
        <v>0</v>
      </c>
      <c r="AV202" s="173">
        <v>0</v>
      </c>
      <c r="AW202" s="172">
        <f>AT202-AV202</f>
        <v>0</v>
      </c>
      <c r="AX202" s="172">
        <f>AV202-AT202</f>
        <v>0</v>
      </c>
      <c r="AY202" s="173"/>
      <c r="AZ202" s="173"/>
      <c r="BA202" s="223"/>
      <c r="BB202" s="173"/>
      <c r="BC202" s="224"/>
      <c r="BD202" s="290" t="s">
        <v>151</v>
      </c>
      <c r="BE202" s="200">
        <v>0</v>
      </c>
      <c r="BF202" s="215"/>
      <c r="BG202" s="215"/>
      <c r="BI202" s="198" t="str">
        <f>AJ202 &amp; BE202</f>
        <v>Амортизационные отчисления0</v>
      </c>
      <c r="BJ202" s="215"/>
      <c r="BK202" s="215"/>
      <c r="BL202" s="215"/>
      <c r="BM202" s="215"/>
      <c r="BX202" s="198" t="str">
        <f>AJ202 &amp; AK202</f>
        <v>Амортизационные отчислениянет</v>
      </c>
    </row>
    <row r="203" spans="3:76" ht="15" customHeight="1" thickBot="1">
      <c r="C203" s="281"/>
      <c r="D203" s="330"/>
      <c r="E203" s="332"/>
      <c r="F203" s="332"/>
      <c r="G203" s="332"/>
      <c r="H203" s="332"/>
      <c r="I203" s="332"/>
      <c r="J203" s="332"/>
      <c r="K203" s="334"/>
      <c r="L203" s="334"/>
      <c r="M203" s="336"/>
      <c r="N203" s="336"/>
      <c r="O203" s="338"/>
      <c r="P203" s="340"/>
      <c r="Q203" s="342"/>
      <c r="R203" s="344"/>
      <c r="S203" s="328"/>
      <c r="T203" s="328"/>
      <c r="U203" s="328"/>
      <c r="V203" s="328"/>
      <c r="W203" s="328"/>
      <c r="X203" s="328"/>
      <c r="Y203" s="328"/>
      <c r="Z203" s="328"/>
      <c r="AA203" s="328"/>
      <c r="AB203" s="328"/>
      <c r="AC203" s="328"/>
      <c r="AD203" s="328"/>
      <c r="AE203" s="328"/>
      <c r="AF203" s="328"/>
      <c r="AG203" s="328"/>
      <c r="AH203" s="171"/>
      <c r="AI203" s="188" t="s">
        <v>115</v>
      </c>
      <c r="AJ203" s="238" t="s">
        <v>200</v>
      </c>
      <c r="AK203" s="275" t="s">
        <v>18</v>
      </c>
      <c r="AL203" s="275"/>
      <c r="AM203" s="275"/>
      <c r="AN203" s="275"/>
      <c r="AO203" s="275"/>
      <c r="AP203" s="275"/>
      <c r="AQ203" s="275"/>
      <c r="AR203" s="275"/>
      <c r="AS203" s="172">
        <v>31211.3873568368</v>
      </c>
      <c r="AT203" s="172">
        <v>0</v>
      </c>
      <c r="AU203" s="172">
        <v>0</v>
      </c>
      <c r="AV203" s="173">
        <v>0</v>
      </c>
      <c r="AW203" s="172">
        <f>AT203-AV203</f>
        <v>0</v>
      </c>
      <c r="AX203" s="172">
        <f>AV203-AT203</f>
        <v>0</v>
      </c>
      <c r="AY203" s="173"/>
      <c r="AZ203" s="173"/>
      <c r="BA203" s="223"/>
      <c r="BB203" s="173"/>
      <c r="BC203" s="224"/>
      <c r="BD203" s="225"/>
      <c r="BE203" s="200">
        <v>0</v>
      </c>
      <c r="BF203" s="215"/>
      <c r="BG203" s="215"/>
      <c r="BI203" s="198" t="str">
        <f>AJ203 &amp; BE203</f>
        <v>Прочие собственные средства0</v>
      </c>
      <c r="BJ203" s="215"/>
      <c r="BK203" s="215"/>
      <c r="BL203" s="215"/>
      <c r="BM203" s="215"/>
      <c r="BX203" s="198" t="str">
        <f>AJ203 &amp; AK203</f>
        <v>Прочие собственные средстванет</v>
      </c>
    </row>
    <row r="204" spans="3:76" ht="11.25" customHeight="1">
      <c r="C204" s="281"/>
      <c r="D204" s="329">
        <v>20</v>
      </c>
      <c r="E204" s="331" t="s">
        <v>560</v>
      </c>
      <c r="F204" s="331" t="s">
        <v>611</v>
      </c>
      <c r="G204" s="331" t="s">
        <v>613</v>
      </c>
      <c r="H204" s="331" t="s">
        <v>563</v>
      </c>
      <c r="I204" s="331" t="s">
        <v>563</v>
      </c>
      <c r="J204" s="331" t="s">
        <v>564</v>
      </c>
      <c r="K204" s="333">
        <v>1</v>
      </c>
      <c r="L204" s="333">
        <v>2020</v>
      </c>
      <c r="M204" s="335" t="s">
        <v>186</v>
      </c>
      <c r="N204" s="335">
        <v>2020</v>
      </c>
      <c r="O204" s="337">
        <v>0</v>
      </c>
      <c r="P204" s="339">
        <v>100</v>
      </c>
      <c r="Q204" s="147"/>
      <c r="R204" s="146"/>
      <c r="S204" s="146"/>
      <c r="T204" s="146"/>
      <c r="U204" s="146"/>
      <c r="V204" s="146"/>
      <c r="W204" s="146"/>
      <c r="X204" s="146"/>
      <c r="Y204" s="146"/>
      <c r="Z204" s="146"/>
      <c r="AA204" s="146"/>
      <c r="AB204" s="146"/>
      <c r="AC204" s="146"/>
      <c r="AD204" s="146"/>
      <c r="AE204" s="146"/>
      <c r="AF204" s="146"/>
      <c r="AG204" s="146"/>
      <c r="AH204" s="146"/>
      <c r="AI204" s="146"/>
      <c r="AJ204" s="146"/>
      <c r="AK204" s="146"/>
      <c r="AL204" s="146"/>
      <c r="AM204" s="146"/>
      <c r="AN204" s="146"/>
      <c r="AO204" s="146"/>
      <c r="AP204" s="146"/>
      <c r="AQ204" s="146"/>
      <c r="AR204" s="146"/>
      <c r="AS204" s="146"/>
      <c r="AT204" s="146"/>
      <c r="AU204" s="146"/>
      <c r="AV204" s="146"/>
      <c r="AW204" s="146"/>
      <c r="AX204" s="146"/>
      <c r="AY204" s="146"/>
      <c r="AZ204" s="146"/>
      <c r="BA204" s="146"/>
      <c r="BB204" s="146"/>
      <c r="BC204" s="146"/>
      <c r="BD204" s="146"/>
      <c r="BE204" s="200"/>
      <c r="BF204" s="199"/>
      <c r="BG204" s="199"/>
      <c r="BH204" s="199"/>
      <c r="BI204" s="199"/>
      <c r="BJ204" s="199"/>
      <c r="BK204" s="199"/>
    </row>
    <row r="205" spans="3:76" ht="11.25" customHeight="1">
      <c r="C205" s="281"/>
      <c r="D205" s="330"/>
      <c r="E205" s="332"/>
      <c r="F205" s="332"/>
      <c r="G205" s="332"/>
      <c r="H205" s="332"/>
      <c r="I205" s="332"/>
      <c r="J205" s="332"/>
      <c r="K205" s="334"/>
      <c r="L205" s="334"/>
      <c r="M205" s="336"/>
      <c r="N205" s="336"/>
      <c r="O205" s="338"/>
      <c r="P205" s="340"/>
      <c r="Q205" s="341"/>
      <c r="R205" s="343">
        <v>1</v>
      </c>
      <c r="S205" s="327" t="s">
        <v>588</v>
      </c>
      <c r="T205" s="327"/>
      <c r="U205" s="327"/>
      <c r="V205" s="327"/>
      <c r="W205" s="327"/>
      <c r="X205" s="327"/>
      <c r="Y205" s="327"/>
      <c r="Z205" s="327"/>
      <c r="AA205" s="327"/>
      <c r="AB205" s="327"/>
      <c r="AC205" s="327"/>
      <c r="AD205" s="327"/>
      <c r="AE205" s="327"/>
      <c r="AF205" s="327"/>
      <c r="AG205" s="327"/>
      <c r="AH205" s="183"/>
      <c r="AI205" s="190"/>
      <c r="AJ205" s="189"/>
      <c r="AK205" s="189"/>
      <c r="AL205" s="189"/>
      <c r="AM205" s="189"/>
      <c r="AN205" s="189"/>
      <c r="AO205" s="189"/>
      <c r="AP205" s="189"/>
      <c r="AQ205" s="189"/>
      <c r="AR205" s="189"/>
      <c r="AS205" s="148"/>
      <c r="AT205" s="148"/>
      <c r="AU205" s="148"/>
      <c r="AV205" s="148"/>
      <c r="AW205" s="148"/>
      <c r="AX205" s="148"/>
      <c r="AY205" s="100"/>
      <c r="AZ205" s="100"/>
      <c r="BA205" s="100"/>
      <c r="BB205" s="100"/>
      <c r="BC205" s="100"/>
      <c r="BD205" s="100"/>
      <c r="BE205" s="200"/>
      <c r="BF205" s="215"/>
      <c r="BG205" s="215"/>
      <c r="BH205" s="215"/>
      <c r="BI205" s="199"/>
      <c r="BJ205" s="215"/>
      <c r="BK205" s="215"/>
      <c r="BL205" s="215"/>
      <c r="BM205" s="215"/>
      <c r="BN205" s="215"/>
    </row>
    <row r="206" spans="3:76" ht="15" customHeight="1">
      <c r="C206" s="281"/>
      <c r="D206" s="330"/>
      <c r="E206" s="332"/>
      <c r="F206" s="332"/>
      <c r="G206" s="332"/>
      <c r="H206" s="332"/>
      <c r="I206" s="332"/>
      <c r="J206" s="332"/>
      <c r="K206" s="334"/>
      <c r="L206" s="334"/>
      <c r="M206" s="336"/>
      <c r="N206" s="336"/>
      <c r="O206" s="338"/>
      <c r="P206" s="340"/>
      <c r="Q206" s="342"/>
      <c r="R206" s="344"/>
      <c r="S206" s="328"/>
      <c r="T206" s="328"/>
      <c r="U206" s="328"/>
      <c r="V206" s="328"/>
      <c r="W206" s="328"/>
      <c r="X206" s="328"/>
      <c r="Y206" s="328"/>
      <c r="Z206" s="328"/>
      <c r="AA206" s="328"/>
      <c r="AB206" s="328"/>
      <c r="AC206" s="328"/>
      <c r="AD206" s="328"/>
      <c r="AE206" s="328"/>
      <c r="AF206" s="328"/>
      <c r="AG206" s="328"/>
      <c r="AH206" s="171"/>
      <c r="AI206" s="188" t="s">
        <v>241</v>
      </c>
      <c r="AJ206" s="238" t="s">
        <v>198</v>
      </c>
      <c r="AK206" s="275" t="s">
        <v>18</v>
      </c>
      <c r="AL206" s="275"/>
      <c r="AM206" s="275"/>
      <c r="AN206" s="275"/>
      <c r="AO206" s="275"/>
      <c r="AP206" s="275"/>
      <c r="AQ206" s="275"/>
      <c r="AR206" s="275"/>
      <c r="AS206" s="172">
        <v>144737.979113201</v>
      </c>
      <c r="AT206" s="172">
        <v>144737.979113201</v>
      </c>
      <c r="AU206" s="172">
        <v>0</v>
      </c>
      <c r="AV206" s="173">
        <v>107588.24493</v>
      </c>
      <c r="AW206" s="172">
        <f>AT206-AV206</f>
        <v>37149.734183200999</v>
      </c>
      <c r="AX206" s="172">
        <f>AV206-AT206</f>
        <v>-37149.734183200999</v>
      </c>
      <c r="AY206" s="173"/>
      <c r="AZ206" s="173">
        <v>37149.734183200999</v>
      </c>
      <c r="BA206" s="223"/>
      <c r="BB206" s="173"/>
      <c r="BC206" s="224" t="s">
        <v>707</v>
      </c>
      <c r="BD206" s="290" t="s">
        <v>151</v>
      </c>
      <c r="BE206" s="200">
        <v>0</v>
      </c>
      <c r="BF206" s="215"/>
      <c r="BG206" s="215"/>
      <c r="BI206" s="198" t="str">
        <f>AJ206 &amp; BE206</f>
        <v>Амортизационные отчисления0</v>
      </c>
      <c r="BJ206" s="215"/>
      <c r="BK206" s="215"/>
      <c r="BL206" s="215"/>
      <c r="BM206" s="215"/>
      <c r="BX206" s="198" t="str">
        <f>AJ206 &amp; AK206</f>
        <v>Амортизационные отчислениянет</v>
      </c>
    </row>
    <row r="207" spans="3:76" ht="15" customHeight="1" thickBot="1">
      <c r="C207" s="281"/>
      <c r="D207" s="330"/>
      <c r="E207" s="332"/>
      <c r="F207" s="332"/>
      <c r="G207" s="332"/>
      <c r="H207" s="332"/>
      <c r="I207" s="332"/>
      <c r="J207" s="332"/>
      <c r="K207" s="334"/>
      <c r="L207" s="334"/>
      <c r="M207" s="336"/>
      <c r="N207" s="336"/>
      <c r="O207" s="338"/>
      <c r="P207" s="340"/>
      <c r="Q207" s="342"/>
      <c r="R207" s="344"/>
      <c r="S207" s="328"/>
      <c r="T207" s="328"/>
      <c r="U207" s="328"/>
      <c r="V207" s="328"/>
      <c r="W207" s="328"/>
      <c r="X207" s="328"/>
      <c r="Y207" s="328"/>
      <c r="Z207" s="328"/>
      <c r="AA207" s="328"/>
      <c r="AB207" s="328"/>
      <c r="AC207" s="328"/>
      <c r="AD207" s="328"/>
      <c r="AE207" s="328"/>
      <c r="AF207" s="328"/>
      <c r="AG207" s="328"/>
      <c r="AH207" s="171"/>
      <c r="AI207" s="188" t="s">
        <v>115</v>
      </c>
      <c r="AJ207" s="238" t="s">
        <v>200</v>
      </c>
      <c r="AK207" s="275" t="s">
        <v>18</v>
      </c>
      <c r="AL207" s="275"/>
      <c r="AM207" s="275"/>
      <c r="AN207" s="275"/>
      <c r="AO207" s="275"/>
      <c r="AP207" s="275"/>
      <c r="AQ207" s="275"/>
      <c r="AR207" s="275"/>
      <c r="AS207" s="172">
        <v>28947.5958226402</v>
      </c>
      <c r="AT207" s="172">
        <v>28947.5958226402</v>
      </c>
      <c r="AU207" s="172">
        <v>0</v>
      </c>
      <c r="AV207" s="173">
        <v>12397.8166</v>
      </c>
      <c r="AW207" s="172">
        <f>AT207-AV207</f>
        <v>16549.779222640202</v>
      </c>
      <c r="AX207" s="172">
        <f>AV207-AT207</f>
        <v>-16549.779222640202</v>
      </c>
      <c r="AY207" s="173"/>
      <c r="AZ207" s="173">
        <v>16549.779222640202</v>
      </c>
      <c r="BA207" s="223"/>
      <c r="BB207" s="173"/>
      <c r="BC207" s="224" t="s">
        <v>707</v>
      </c>
      <c r="BD207" s="225"/>
      <c r="BE207" s="200">
        <v>0</v>
      </c>
      <c r="BF207" s="215"/>
      <c r="BG207" s="215"/>
      <c r="BI207" s="198" t="str">
        <f>AJ207 &amp; BE207</f>
        <v>Прочие собственные средства0</v>
      </c>
      <c r="BJ207" s="215"/>
      <c r="BK207" s="215"/>
      <c r="BL207" s="215"/>
      <c r="BM207" s="215"/>
      <c r="BX207" s="198" t="str">
        <f>AJ207 &amp; AK207</f>
        <v>Прочие собственные средстванет</v>
      </c>
    </row>
    <row r="208" spans="3:76" ht="11.25" customHeight="1">
      <c r="C208" s="281"/>
      <c r="D208" s="329">
        <v>21</v>
      </c>
      <c r="E208" s="331" t="s">
        <v>560</v>
      </c>
      <c r="F208" s="331" t="s">
        <v>611</v>
      </c>
      <c r="G208" s="331" t="s">
        <v>614</v>
      </c>
      <c r="H208" s="331" t="s">
        <v>563</v>
      </c>
      <c r="I208" s="331" t="s">
        <v>563</v>
      </c>
      <c r="J208" s="331" t="s">
        <v>564</v>
      </c>
      <c r="K208" s="333">
        <v>1</v>
      </c>
      <c r="L208" s="333">
        <v>2020</v>
      </c>
      <c r="M208" s="335" t="s">
        <v>189</v>
      </c>
      <c r="N208" s="335">
        <v>2020</v>
      </c>
      <c r="O208" s="337">
        <v>0</v>
      </c>
      <c r="P208" s="339">
        <v>100</v>
      </c>
      <c r="Q208" s="147"/>
      <c r="R208" s="146"/>
      <c r="S208" s="146"/>
      <c r="T208" s="146"/>
      <c r="U208" s="146"/>
      <c r="V208" s="146"/>
      <c r="W208" s="146"/>
      <c r="X208" s="146"/>
      <c r="Y208" s="146"/>
      <c r="Z208" s="146"/>
      <c r="AA208" s="146"/>
      <c r="AB208" s="146"/>
      <c r="AC208" s="146"/>
      <c r="AD208" s="146"/>
      <c r="AE208" s="146"/>
      <c r="AF208" s="146"/>
      <c r="AG208" s="146"/>
      <c r="AH208" s="146"/>
      <c r="AI208" s="146"/>
      <c r="AJ208" s="146"/>
      <c r="AK208" s="146"/>
      <c r="AL208" s="146"/>
      <c r="AM208" s="146"/>
      <c r="AN208" s="146"/>
      <c r="AO208" s="146"/>
      <c r="AP208" s="146"/>
      <c r="AQ208" s="146"/>
      <c r="AR208" s="146"/>
      <c r="AS208" s="146"/>
      <c r="AT208" s="146"/>
      <c r="AU208" s="146"/>
      <c r="AV208" s="146"/>
      <c r="AW208" s="146"/>
      <c r="AX208" s="146"/>
      <c r="AY208" s="146"/>
      <c r="AZ208" s="146"/>
      <c r="BA208" s="146"/>
      <c r="BB208" s="146"/>
      <c r="BC208" s="146"/>
      <c r="BD208" s="146"/>
      <c r="BE208" s="200"/>
      <c r="BF208" s="199"/>
      <c r="BG208" s="199"/>
      <c r="BH208" s="199"/>
      <c r="BI208" s="199"/>
      <c r="BJ208" s="199"/>
      <c r="BK208" s="199"/>
    </row>
    <row r="209" spans="3:76" ht="11.25" customHeight="1">
      <c r="C209" s="281"/>
      <c r="D209" s="330"/>
      <c r="E209" s="332"/>
      <c r="F209" s="332"/>
      <c r="G209" s="332"/>
      <c r="H209" s="332"/>
      <c r="I209" s="332"/>
      <c r="J209" s="332"/>
      <c r="K209" s="334"/>
      <c r="L209" s="334"/>
      <c r="M209" s="336"/>
      <c r="N209" s="336"/>
      <c r="O209" s="338"/>
      <c r="P209" s="340"/>
      <c r="Q209" s="341"/>
      <c r="R209" s="343">
        <v>1</v>
      </c>
      <c r="S209" s="327" t="s">
        <v>588</v>
      </c>
      <c r="T209" s="327"/>
      <c r="U209" s="327"/>
      <c r="V209" s="327"/>
      <c r="W209" s="327"/>
      <c r="X209" s="327"/>
      <c r="Y209" s="327"/>
      <c r="Z209" s="327"/>
      <c r="AA209" s="327"/>
      <c r="AB209" s="327"/>
      <c r="AC209" s="327"/>
      <c r="AD209" s="327"/>
      <c r="AE209" s="327"/>
      <c r="AF209" s="327"/>
      <c r="AG209" s="327"/>
      <c r="AH209" s="183"/>
      <c r="AI209" s="190"/>
      <c r="AJ209" s="189"/>
      <c r="AK209" s="189"/>
      <c r="AL209" s="189"/>
      <c r="AM209" s="189"/>
      <c r="AN209" s="189"/>
      <c r="AO209" s="189"/>
      <c r="AP209" s="189"/>
      <c r="AQ209" s="189"/>
      <c r="AR209" s="189"/>
      <c r="AS209" s="148"/>
      <c r="AT209" s="148"/>
      <c r="AU209" s="148"/>
      <c r="AV209" s="148"/>
      <c r="AW209" s="148"/>
      <c r="AX209" s="148"/>
      <c r="AY209" s="100"/>
      <c r="AZ209" s="100"/>
      <c r="BA209" s="100"/>
      <c r="BB209" s="100"/>
      <c r="BC209" s="100"/>
      <c r="BD209" s="100"/>
      <c r="BE209" s="200"/>
      <c r="BF209" s="215"/>
      <c r="BG209" s="215"/>
      <c r="BH209" s="215"/>
      <c r="BI209" s="199"/>
      <c r="BJ209" s="215"/>
      <c r="BK209" s="215"/>
      <c r="BL209" s="215"/>
      <c r="BM209" s="215"/>
      <c r="BN209" s="215"/>
    </row>
    <row r="210" spans="3:76" ht="15" customHeight="1">
      <c r="C210" s="281"/>
      <c r="D210" s="330"/>
      <c r="E210" s="332"/>
      <c r="F210" s="332"/>
      <c r="G210" s="332"/>
      <c r="H210" s="332"/>
      <c r="I210" s="332"/>
      <c r="J210" s="332"/>
      <c r="K210" s="334"/>
      <c r="L210" s="334"/>
      <c r="M210" s="336"/>
      <c r="N210" s="336"/>
      <c r="O210" s="338"/>
      <c r="P210" s="340"/>
      <c r="Q210" s="342"/>
      <c r="R210" s="344"/>
      <c r="S210" s="328"/>
      <c r="T210" s="328"/>
      <c r="U210" s="328"/>
      <c r="V210" s="328"/>
      <c r="W210" s="328"/>
      <c r="X210" s="328"/>
      <c r="Y210" s="328"/>
      <c r="Z210" s="328"/>
      <c r="AA210" s="328"/>
      <c r="AB210" s="328"/>
      <c r="AC210" s="328"/>
      <c r="AD210" s="328"/>
      <c r="AE210" s="328"/>
      <c r="AF210" s="328"/>
      <c r="AG210" s="328"/>
      <c r="AH210" s="171"/>
      <c r="AI210" s="188" t="s">
        <v>241</v>
      </c>
      <c r="AJ210" s="238" t="s">
        <v>198</v>
      </c>
      <c r="AK210" s="275" t="s">
        <v>18</v>
      </c>
      <c r="AL210" s="275"/>
      <c r="AM210" s="275"/>
      <c r="AN210" s="275"/>
      <c r="AO210" s="275"/>
      <c r="AP210" s="275"/>
      <c r="AQ210" s="275"/>
      <c r="AR210" s="275"/>
      <c r="AS210" s="172">
        <v>101843.43739449199</v>
      </c>
      <c r="AT210" s="172">
        <v>101843.43739449199</v>
      </c>
      <c r="AU210" s="172">
        <v>452</v>
      </c>
      <c r="AV210" s="173">
        <v>73577.245639999994</v>
      </c>
      <c r="AW210" s="172">
        <f>AT210-AV210</f>
        <v>28266.191754492</v>
      </c>
      <c r="AX210" s="172">
        <f>AV210-AT210</f>
        <v>-28266.191754492</v>
      </c>
      <c r="AY210" s="173"/>
      <c r="AZ210" s="173">
        <v>28266.191754492</v>
      </c>
      <c r="BA210" s="223"/>
      <c r="BB210" s="173"/>
      <c r="BC210" s="224" t="s">
        <v>707</v>
      </c>
      <c r="BD210" s="290" t="s">
        <v>151</v>
      </c>
      <c r="BE210" s="200">
        <v>0</v>
      </c>
      <c r="BF210" s="215"/>
      <c r="BG210" s="215"/>
      <c r="BI210" s="198" t="str">
        <f>AJ210 &amp; BE210</f>
        <v>Амортизационные отчисления0</v>
      </c>
      <c r="BJ210" s="215"/>
      <c r="BK210" s="215"/>
      <c r="BL210" s="215"/>
      <c r="BM210" s="215"/>
      <c r="BX210" s="198" t="str">
        <f>AJ210 &amp; AK210</f>
        <v>Амортизационные отчислениянет</v>
      </c>
    </row>
    <row r="211" spans="3:76" ht="15" customHeight="1" thickBot="1">
      <c r="C211" s="281"/>
      <c r="D211" s="330"/>
      <c r="E211" s="332"/>
      <c r="F211" s="332"/>
      <c r="G211" s="332"/>
      <c r="H211" s="332"/>
      <c r="I211" s="332"/>
      <c r="J211" s="332"/>
      <c r="K211" s="334"/>
      <c r="L211" s="334"/>
      <c r="M211" s="336"/>
      <c r="N211" s="336"/>
      <c r="O211" s="338"/>
      <c r="P211" s="340"/>
      <c r="Q211" s="342"/>
      <c r="R211" s="344"/>
      <c r="S211" s="328"/>
      <c r="T211" s="328"/>
      <c r="U211" s="328"/>
      <c r="V211" s="328"/>
      <c r="W211" s="328"/>
      <c r="X211" s="328"/>
      <c r="Y211" s="328"/>
      <c r="Z211" s="328"/>
      <c r="AA211" s="328"/>
      <c r="AB211" s="328"/>
      <c r="AC211" s="328"/>
      <c r="AD211" s="328"/>
      <c r="AE211" s="328"/>
      <c r="AF211" s="328"/>
      <c r="AG211" s="328"/>
      <c r="AH211" s="171"/>
      <c r="AI211" s="188" t="s">
        <v>115</v>
      </c>
      <c r="AJ211" s="238" t="s">
        <v>200</v>
      </c>
      <c r="AK211" s="275" t="s">
        <v>18</v>
      </c>
      <c r="AL211" s="275"/>
      <c r="AM211" s="275"/>
      <c r="AN211" s="275"/>
      <c r="AO211" s="275"/>
      <c r="AP211" s="275"/>
      <c r="AQ211" s="275"/>
      <c r="AR211" s="275"/>
      <c r="AS211" s="172">
        <v>20368.6874788983</v>
      </c>
      <c r="AT211" s="172">
        <v>20368.6874788983</v>
      </c>
      <c r="AU211" s="172">
        <v>0</v>
      </c>
      <c r="AV211" s="173">
        <v>8857.2224000000006</v>
      </c>
      <c r="AW211" s="172">
        <f>AT211-AV211</f>
        <v>11511.4650788983</v>
      </c>
      <c r="AX211" s="172">
        <f>AV211-AT211</f>
        <v>-11511.4650788983</v>
      </c>
      <c r="AY211" s="173"/>
      <c r="AZ211" s="173">
        <v>11511.4650788983</v>
      </c>
      <c r="BA211" s="223"/>
      <c r="BB211" s="173"/>
      <c r="BC211" s="224" t="s">
        <v>707</v>
      </c>
      <c r="BD211" s="225"/>
      <c r="BE211" s="200">
        <v>0</v>
      </c>
      <c r="BF211" s="215"/>
      <c r="BG211" s="215"/>
      <c r="BI211" s="198" t="str">
        <f>AJ211 &amp; BE211</f>
        <v>Прочие собственные средства0</v>
      </c>
      <c r="BJ211" s="215"/>
      <c r="BK211" s="215"/>
      <c r="BL211" s="215"/>
      <c r="BM211" s="215"/>
      <c r="BX211" s="198" t="str">
        <f>AJ211 &amp; AK211</f>
        <v>Прочие собственные средстванет</v>
      </c>
    </row>
    <row r="212" spans="3:76" ht="11.25" customHeight="1">
      <c r="C212" s="281"/>
      <c r="D212" s="329">
        <v>22</v>
      </c>
      <c r="E212" s="331" t="s">
        <v>560</v>
      </c>
      <c r="F212" s="331" t="s">
        <v>611</v>
      </c>
      <c r="G212" s="331" t="s">
        <v>615</v>
      </c>
      <c r="H212" s="331" t="s">
        <v>563</v>
      </c>
      <c r="I212" s="331" t="s">
        <v>563</v>
      </c>
      <c r="J212" s="331" t="s">
        <v>564</v>
      </c>
      <c r="K212" s="333">
        <v>1</v>
      </c>
      <c r="L212" s="333">
        <v>2020</v>
      </c>
      <c r="M212" s="335" t="s">
        <v>189</v>
      </c>
      <c r="N212" s="335">
        <v>2020</v>
      </c>
      <c r="O212" s="337">
        <v>0</v>
      </c>
      <c r="P212" s="339">
        <v>100</v>
      </c>
      <c r="Q212" s="147"/>
      <c r="R212" s="146"/>
      <c r="S212" s="146"/>
      <c r="T212" s="146"/>
      <c r="U212" s="146"/>
      <c r="V212" s="146"/>
      <c r="W212" s="146"/>
      <c r="X212" s="146"/>
      <c r="Y212" s="146"/>
      <c r="Z212" s="146"/>
      <c r="AA212" s="146"/>
      <c r="AB212" s="146"/>
      <c r="AC212" s="146"/>
      <c r="AD212" s="146"/>
      <c r="AE212" s="146"/>
      <c r="AF212" s="146"/>
      <c r="AG212" s="146"/>
      <c r="AH212" s="146"/>
      <c r="AI212" s="146"/>
      <c r="AJ212" s="146"/>
      <c r="AK212" s="146"/>
      <c r="AL212" s="146"/>
      <c r="AM212" s="146"/>
      <c r="AN212" s="146"/>
      <c r="AO212" s="146"/>
      <c r="AP212" s="146"/>
      <c r="AQ212" s="146"/>
      <c r="AR212" s="146"/>
      <c r="AS212" s="146"/>
      <c r="AT212" s="146"/>
      <c r="AU212" s="146"/>
      <c r="AV212" s="146"/>
      <c r="AW212" s="146"/>
      <c r="AX212" s="146"/>
      <c r="AY212" s="146"/>
      <c r="AZ212" s="146"/>
      <c r="BA212" s="146"/>
      <c r="BB212" s="146"/>
      <c r="BC212" s="146"/>
      <c r="BD212" s="146"/>
      <c r="BE212" s="200"/>
      <c r="BF212" s="199"/>
      <c r="BG212" s="199"/>
      <c r="BH212" s="199"/>
      <c r="BI212" s="199"/>
      <c r="BJ212" s="199"/>
      <c r="BK212" s="199"/>
    </row>
    <row r="213" spans="3:76" ht="11.25" customHeight="1">
      <c r="C213" s="281"/>
      <c r="D213" s="330"/>
      <c r="E213" s="332"/>
      <c r="F213" s="332"/>
      <c r="G213" s="332"/>
      <c r="H213" s="332"/>
      <c r="I213" s="332"/>
      <c r="J213" s="332"/>
      <c r="K213" s="334"/>
      <c r="L213" s="334"/>
      <c r="M213" s="336"/>
      <c r="N213" s="336"/>
      <c r="O213" s="338"/>
      <c r="P213" s="340"/>
      <c r="Q213" s="341"/>
      <c r="R213" s="343">
        <v>1</v>
      </c>
      <c r="S213" s="327" t="s">
        <v>588</v>
      </c>
      <c r="T213" s="327"/>
      <c r="U213" s="327"/>
      <c r="V213" s="327"/>
      <c r="W213" s="327"/>
      <c r="X213" s="327"/>
      <c r="Y213" s="327"/>
      <c r="Z213" s="327"/>
      <c r="AA213" s="327"/>
      <c r="AB213" s="327"/>
      <c r="AC213" s="327"/>
      <c r="AD213" s="327"/>
      <c r="AE213" s="327"/>
      <c r="AF213" s="327"/>
      <c r="AG213" s="327"/>
      <c r="AH213" s="183"/>
      <c r="AI213" s="190"/>
      <c r="AJ213" s="189"/>
      <c r="AK213" s="189"/>
      <c r="AL213" s="189"/>
      <c r="AM213" s="189"/>
      <c r="AN213" s="189"/>
      <c r="AO213" s="189"/>
      <c r="AP213" s="189"/>
      <c r="AQ213" s="189"/>
      <c r="AR213" s="189"/>
      <c r="AS213" s="148"/>
      <c r="AT213" s="148"/>
      <c r="AU213" s="148"/>
      <c r="AV213" s="148"/>
      <c r="AW213" s="148"/>
      <c r="AX213" s="148"/>
      <c r="AY213" s="100"/>
      <c r="AZ213" s="100"/>
      <c r="BA213" s="100"/>
      <c r="BB213" s="100"/>
      <c r="BC213" s="100"/>
      <c r="BD213" s="100"/>
      <c r="BE213" s="200"/>
      <c r="BF213" s="215"/>
      <c r="BG213" s="215"/>
      <c r="BH213" s="215"/>
      <c r="BI213" s="199"/>
      <c r="BJ213" s="215"/>
      <c r="BK213" s="215"/>
      <c r="BL213" s="215"/>
      <c r="BM213" s="215"/>
      <c r="BN213" s="215"/>
    </row>
    <row r="214" spans="3:76" ht="15" customHeight="1">
      <c r="C214" s="281"/>
      <c r="D214" s="330"/>
      <c r="E214" s="332"/>
      <c r="F214" s="332"/>
      <c r="G214" s="332"/>
      <c r="H214" s="332"/>
      <c r="I214" s="332"/>
      <c r="J214" s="332"/>
      <c r="K214" s="334"/>
      <c r="L214" s="334"/>
      <c r="M214" s="336"/>
      <c r="N214" s="336"/>
      <c r="O214" s="338"/>
      <c r="P214" s="340"/>
      <c r="Q214" s="342"/>
      <c r="R214" s="344"/>
      <c r="S214" s="328"/>
      <c r="T214" s="328"/>
      <c r="U214" s="328"/>
      <c r="V214" s="328"/>
      <c r="W214" s="328"/>
      <c r="X214" s="328"/>
      <c r="Y214" s="328"/>
      <c r="Z214" s="328"/>
      <c r="AA214" s="328"/>
      <c r="AB214" s="328"/>
      <c r="AC214" s="328"/>
      <c r="AD214" s="328"/>
      <c r="AE214" s="328"/>
      <c r="AF214" s="328"/>
      <c r="AG214" s="328"/>
      <c r="AH214" s="171"/>
      <c r="AI214" s="188" t="s">
        <v>241</v>
      </c>
      <c r="AJ214" s="238" t="s">
        <v>198</v>
      </c>
      <c r="AK214" s="275" t="s">
        <v>18</v>
      </c>
      <c r="AL214" s="275"/>
      <c r="AM214" s="275"/>
      <c r="AN214" s="275"/>
      <c r="AO214" s="275"/>
      <c r="AP214" s="275"/>
      <c r="AQ214" s="275"/>
      <c r="AR214" s="275"/>
      <c r="AS214" s="172">
        <v>116417.650617975</v>
      </c>
      <c r="AT214" s="172">
        <v>116417.650617975</v>
      </c>
      <c r="AU214" s="172">
        <v>460.8</v>
      </c>
      <c r="AV214" s="173">
        <v>74556.193429999999</v>
      </c>
      <c r="AW214" s="172">
        <f>AT214-AV214</f>
        <v>41861.457187975</v>
      </c>
      <c r="AX214" s="172">
        <f>AV214-AT214</f>
        <v>-41861.457187975</v>
      </c>
      <c r="AY214" s="173"/>
      <c r="AZ214" s="173">
        <v>41861.457187975</v>
      </c>
      <c r="BA214" s="223"/>
      <c r="BB214" s="173"/>
      <c r="BC214" s="224" t="s">
        <v>707</v>
      </c>
      <c r="BD214" s="290" t="s">
        <v>151</v>
      </c>
      <c r="BE214" s="200">
        <v>0</v>
      </c>
      <c r="BF214" s="215"/>
      <c r="BG214" s="215"/>
      <c r="BI214" s="198" t="str">
        <f>AJ214 &amp; BE214</f>
        <v>Амортизационные отчисления0</v>
      </c>
      <c r="BJ214" s="215"/>
      <c r="BK214" s="215"/>
      <c r="BL214" s="215"/>
      <c r="BM214" s="215"/>
      <c r="BX214" s="198" t="str">
        <f>AJ214 &amp; AK214</f>
        <v>Амортизационные отчислениянет</v>
      </c>
    </row>
    <row r="215" spans="3:76" ht="15" customHeight="1" thickBot="1">
      <c r="C215" s="281"/>
      <c r="D215" s="330"/>
      <c r="E215" s="332"/>
      <c r="F215" s="332"/>
      <c r="G215" s="332"/>
      <c r="H215" s="332"/>
      <c r="I215" s="332"/>
      <c r="J215" s="332"/>
      <c r="K215" s="334"/>
      <c r="L215" s="334"/>
      <c r="M215" s="336"/>
      <c r="N215" s="336"/>
      <c r="O215" s="338"/>
      <c r="P215" s="340"/>
      <c r="Q215" s="342"/>
      <c r="R215" s="344"/>
      <c r="S215" s="328"/>
      <c r="T215" s="328"/>
      <c r="U215" s="328"/>
      <c r="V215" s="328"/>
      <c r="W215" s="328"/>
      <c r="X215" s="328"/>
      <c r="Y215" s="328"/>
      <c r="Z215" s="328"/>
      <c r="AA215" s="328"/>
      <c r="AB215" s="328"/>
      <c r="AC215" s="328"/>
      <c r="AD215" s="328"/>
      <c r="AE215" s="328"/>
      <c r="AF215" s="328"/>
      <c r="AG215" s="328"/>
      <c r="AH215" s="171"/>
      <c r="AI215" s="188" t="s">
        <v>115</v>
      </c>
      <c r="AJ215" s="238" t="s">
        <v>200</v>
      </c>
      <c r="AK215" s="275" t="s">
        <v>18</v>
      </c>
      <c r="AL215" s="275"/>
      <c r="AM215" s="275"/>
      <c r="AN215" s="275"/>
      <c r="AO215" s="275"/>
      <c r="AP215" s="275"/>
      <c r="AQ215" s="275"/>
      <c r="AR215" s="275"/>
      <c r="AS215" s="172">
        <v>23283.530123594999</v>
      </c>
      <c r="AT215" s="172">
        <v>23283.530123594999</v>
      </c>
      <c r="AU215" s="172">
        <v>0</v>
      </c>
      <c r="AV215" s="173">
        <v>8531.2720000000008</v>
      </c>
      <c r="AW215" s="172">
        <f>AT215-AV215</f>
        <v>14752.258123594998</v>
      </c>
      <c r="AX215" s="172">
        <f>AV215-AT215</f>
        <v>-14752.258123594998</v>
      </c>
      <c r="AY215" s="173"/>
      <c r="AZ215" s="173">
        <v>14752.258123594998</v>
      </c>
      <c r="BA215" s="223"/>
      <c r="BB215" s="173"/>
      <c r="BC215" s="224" t="s">
        <v>707</v>
      </c>
      <c r="BD215" s="225"/>
      <c r="BE215" s="200">
        <v>0</v>
      </c>
      <c r="BF215" s="215"/>
      <c r="BG215" s="215"/>
      <c r="BI215" s="198" t="str">
        <f>AJ215 &amp; BE215</f>
        <v>Прочие собственные средства0</v>
      </c>
      <c r="BJ215" s="215"/>
      <c r="BK215" s="215"/>
      <c r="BL215" s="215"/>
      <c r="BM215" s="215"/>
      <c r="BX215" s="198" t="str">
        <f>AJ215 &amp; AK215</f>
        <v>Прочие собственные средстванет</v>
      </c>
    </row>
    <row r="216" spans="3:76" ht="11.25" customHeight="1">
      <c r="C216" s="281"/>
      <c r="D216" s="329">
        <v>23</v>
      </c>
      <c r="E216" s="331" t="s">
        <v>560</v>
      </c>
      <c r="F216" s="331" t="s">
        <v>611</v>
      </c>
      <c r="G216" s="331" t="s">
        <v>616</v>
      </c>
      <c r="H216" s="331" t="s">
        <v>563</v>
      </c>
      <c r="I216" s="331" t="s">
        <v>563</v>
      </c>
      <c r="J216" s="331" t="s">
        <v>564</v>
      </c>
      <c r="K216" s="333">
        <v>1</v>
      </c>
      <c r="L216" s="333">
        <v>2021</v>
      </c>
      <c r="M216" s="335" t="s">
        <v>190</v>
      </c>
      <c r="N216" s="335">
        <v>2021</v>
      </c>
      <c r="O216" s="337">
        <v>0</v>
      </c>
      <c r="P216" s="339">
        <v>0</v>
      </c>
      <c r="Q216" s="147"/>
      <c r="R216" s="146"/>
      <c r="S216" s="146"/>
      <c r="T216" s="146"/>
      <c r="U216" s="146"/>
      <c r="V216" s="146"/>
      <c r="W216" s="146"/>
      <c r="X216" s="146"/>
      <c r="Y216" s="146"/>
      <c r="Z216" s="146"/>
      <c r="AA216" s="146"/>
      <c r="AB216" s="146"/>
      <c r="AC216" s="146"/>
      <c r="AD216" s="146"/>
      <c r="AE216" s="146"/>
      <c r="AF216" s="146"/>
      <c r="AG216" s="146"/>
      <c r="AH216" s="146"/>
      <c r="AI216" s="146"/>
      <c r="AJ216" s="146"/>
      <c r="AK216" s="146"/>
      <c r="AL216" s="146"/>
      <c r="AM216" s="146"/>
      <c r="AN216" s="146"/>
      <c r="AO216" s="146"/>
      <c r="AP216" s="146"/>
      <c r="AQ216" s="146"/>
      <c r="AR216" s="146"/>
      <c r="AS216" s="146"/>
      <c r="AT216" s="146"/>
      <c r="AU216" s="146"/>
      <c r="AV216" s="146"/>
      <c r="AW216" s="146"/>
      <c r="AX216" s="146"/>
      <c r="AY216" s="146"/>
      <c r="AZ216" s="146"/>
      <c r="BA216" s="146"/>
      <c r="BB216" s="146"/>
      <c r="BC216" s="146"/>
      <c r="BD216" s="146"/>
      <c r="BE216" s="200"/>
      <c r="BF216" s="199"/>
      <c r="BG216" s="199"/>
      <c r="BH216" s="199"/>
      <c r="BI216" s="199"/>
      <c r="BJ216" s="199"/>
      <c r="BK216" s="199"/>
    </row>
    <row r="217" spans="3:76" ht="11.25" customHeight="1">
      <c r="C217" s="281"/>
      <c r="D217" s="330"/>
      <c r="E217" s="332"/>
      <c r="F217" s="332"/>
      <c r="G217" s="332"/>
      <c r="H217" s="332"/>
      <c r="I217" s="332"/>
      <c r="J217" s="332"/>
      <c r="K217" s="334"/>
      <c r="L217" s="334"/>
      <c r="M217" s="336"/>
      <c r="N217" s="336"/>
      <c r="O217" s="338"/>
      <c r="P217" s="340"/>
      <c r="Q217" s="341"/>
      <c r="R217" s="343">
        <v>1</v>
      </c>
      <c r="S217" s="327" t="s">
        <v>588</v>
      </c>
      <c r="T217" s="327"/>
      <c r="U217" s="327"/>
      <c r="V217" s="327"/>
      <c r="W217" s="327"/>
      <c r="X217" s="327"/>
      <c r="Y217" s="327"/>
      <c r="Z217" s="327"/>
      <c r="AA217" s="327"/>
      <c r="AB217" s="327"/>
      <c r="AC217" s="327"/>
      <c r="AD217" s="327"/>
      <c r="AE217" s="327"/>
      <c r="AF217" s="327"/>
      <c r="AG217" s="327"/>
      <c r="AH217" s="183"/>
      <c r="AI217" s="190"/>
      <c r="AJ217" s="189"/>
      <c r="AK217" s="189"/>
      <c r="AL217" s="189"/>
      <c r="AM217" s="189"/>
      <c r="AN217" s="189"/>
      <c r="AO217" s="189"/>
      <c r="AP217" s="189"/>
      <c r="AQ217" s="189"/>
      <c r="AR217" s="189"/>
      <c r="AS217" s="148"/>
      <c r="AT217" s="148"/>
      <c r="AU217" s="148"/>
      <c r="AV217" s="148"/>
      <c r="AW217" s="148"/>
      <c r="AX217" s="148"/>
      <c r="AY217" s="100"/>
      <c r="AZ217" s="100"/>
      <c r="BA217" s="100"/>
      <c r="BB217" s="100"/>
      <c r="BC217" s="100"/>
      <c r="BD217" s="100"/>
      <c r="BE217" s="200"/>
      <c r="BF217" s="215"/>
      <c r="BG217" s="215"/>
      <c r="BH217" s="215"/>
      <c r="BI217" s="199"/>
      <c r="BJ217" s="215"/>
      <c r="BK217" s="215"/>
      <c r="BL217" s="215"/>
      <c r="BM217" s="215"/>
      <c r="BN217" s="215"/>
    </row>
    <row r="218" spans="3:76" ht="15" customHeight="1">
      <c r="C218" s="281"/>
      <c r="D218" s="330"/>
      <c r="E218" s="332"/>
      <c r="F218" s="332"/>
      <c r="G218" s="332"/>
      <c r="H218" s="332"/>
      <c r="I218" s="332"/>
      <c r="J218" s="332"/>
      <c r="K218" s="334"/>
      <c r="L218" s="334"/>
      <c r="M218" s="336"/>
      <c r="N218" s="336"/>
      <c r="O218" s="338"/>
      <c r="P218" s="340"/>
      <c r="Q218" s="342"/>
      <c r="R218" s="344"/>
      <c r="S218" s="328"/>
      <c r="T218" s="328"/>
      <c r="U218" s="328"/>
      <c r="V218" s="328"/>
      <c r="W218" s="328"/>
      <c r="X218" s="328"/>
      <c r="Y218" s="328"/>
      <c r="Z218" s="328"/>
      <c r="AA218" s="328"/>
      <c r="AB218" s="328"/>
      <c r="AC218" s="328"/>
      <c r="AD218" s="328"/>
      <c r="AE218" s="328"/>
      <c r="AF218" s="328"/>
      <c r="AG218" s="328"/>
      <c r="AH218" s="171"/>
      <c r="AI218" s="188" t="s">
        <v>241</v>
      </c>
      <c r="AJ218" s="238" t="s">
        <v>198</v>
      </c>
      <c r="AK218" s="275" t="s">
        <v>18</v>
      </c>
      <c r="AL218" s="275"/>
      <c r="AM218" s="275"/>
      <c r="AN218" s="275"/>
      <c r="AO218" s="275"/>
      <c r="AP218" s="275"/>
      <c r="AQ218" s="275"/>
      <c r="AR218" s="275"/>
      <c r="AS218" s="172">
        <v>30558.717198723101</v>
      </c>
      <c r="AT218" s="172">
        <v>0</v>
      </c>
      <c r="AU218" s="172">
        <v>0</v>
      </c>
      <c r="AV218" s="173">
        <v>0</v>
      </c>
      <c r="AW218" s="172">
        <f>AT218-AV218</f>
        <v>0</v>
      </c>
      <c r="AX218" s="172">
        <f>AV218-AT218</f>
        <v>0</v>
      </c>
      <c r="AY218" s="173"/>
      <c r="AZ218" s="173"/>
      <c r="BA218" s="223"/>
      <c r="BB218" s="173"/>
      <c r="BC218" s="224"/>
      <c r="BD218" s="290" t="s">
        <v>151</v>
      </c>
      <c r="BE218" s="200">
        <v>0</v>
      </c>
      <c r="BF218" s="215"/>
      <c r="BG218" s="215"/>
      <c r="BI218" s="198" t="str">
        <f>AJ218 &amp; BE218</f>
        <v>Амортизационные отчисления0</v>
      </c>
      <c r="BJ218" s="215"/>
      <c r="BK218" s="215"/>
      <c r="BL218" s="215"/>
      <c r="BM218" s="215"/>
      <c r="BX218" s="198" t="str">
        <f>AJ218 &amp; AK218</f>
        <v>Амортизационные отчислениянет</v>
      </c>
    </row>
    <row r="219" spans="3:76" ht="15" customHeight="1" thickBot="1">
      <c r="C219" s="281"/>
      <c r="D219" s="330"/>
      <c r="E219" s="332"/>
      <c r="F219" s="332"/>
      <c r="G219" s="332"/>
      <c r="H219" s="332"/>
      <c r="I219" s="332"/>
      <c r="J219" s="332"/>
      <c r="K219" s="334"/>
      <c r="L219" s="334"/>
      <c r="M219" s="336"/>
      <c r="N219" s="336"/>
      <c r="O219" s="338"/>
      <c r="P219" s="340"/>
      <c r="Q219" s="342"/>
      <c r="R219" s="344"/>
      <c r="S219" s="328"/>
      <c r="T219" s="328"/>
      <c r="U219" s="328"/>
      <c r="V219" s="328"/>
      <c r="W219" s="328"/>
      <c r="X219" s="328"/>
      <c r="Y219" s="328"/>
      <c r="Z219" s="328"/>
      <c r="AA219" s="328"/>
      <c r="AB219" s="328"/>
      <c r="AC219" s="328"/>
      <c r="AD219" s="328"/>
      <c r="AE219" s="328"/>
      <c r="AF219" s="328"/>
      <c r="AG219" s="328"/>
      <c r="AH219" s="171"/>
      <c r="AI219" s="188" t="s">
        <v>115</v>
      </c>
      <c r="AJ219" s="238" t="s">
        <v>200</v>
      </c>
      <c r="AK219" s="275" t="s">
        <v>18</v>
      </c>
      <c r="AL219" s="275"/>
      <c r="AM219" s="275"/>
      <c r="AN219" s="275"/>
      <c r="AO219" s="275"/>
      <c r="AP219" s="275"/>
      <c r="AQ219" s="275"/>
      <c r="AR219" s="275"/>
      <c r="AS219" s="172">
        <v>6111.7434397446004</v>
      </c>
      <c r="AT219" s="172">
        <v>0</v>
      </c>
      <c r="AU219" s="172">
        <v>0</v>
      </c>
      <c r="AV219" s="173">
        <v>0</v>
      </c>
      <c r="AW219" s="172">
        <f>AT219-AV219</f>
        <v>0</v>
      </c>
      <c r="AX219" s="172">
        <f>AV219-AT219</f>
        <v>0</v>
      </c>
      <c r="AY219" s="173"/>
      <c r="AZ219" s="173"/>
      <c r="BA219" s="223"/>
      <c r="BB219" s="173"/>
      <c r="BC219" s="224"/>
      <c r="BD219" s="225"/>
      <c r="BE219" s="200">
        <v>0</v>
      </c>
      <c r="BF219" s="215"/>
      <c r="BG219" s="215"/>
      <c r="BI219" s="198" t="str">
        <f>AJ219 &amp; BE219</f>
        <v>Прочие собственные средства0</v>
      </c>
      <c r="BJ219" s="215"/>
      <c r="BK219" s="215"/>
      <c r="BL219" s="215"/>
      <c r="BM219" s="215"/>
      <c r="BX219" s="198" t="str">
        <f>AJ219 &amp; AK219</f>
        <v>Прочие собственные средстванет</v>
      </c>
    </row>
    <row r="220" spans="3:76" ht="11.25" customHeight="1">
      <c r="C220" s="281"/>
      <c r="D220" s="329">
        <v>24</v>
      </c>
      <c r="E220" s="331" t="s">
        <v>560</v>
      </c>
      <c r="F220" s="331" t="s">
        <v>611</v>
      </c>
      <c r="G220" s="331" t="s">
        <v>617</v>
      </c>
      <c r="H220" s="331" t="s">
        <v>563</v>
      </c>
      <c r="I220" s="331" t="s">
        <v>563</v>
      </c>
      <c r="J220" s="331" t="s">
        <v>564</v>
      </c>
      <c r="K220" s="333">
        <v>1</v>
      </c>
      <c r="L220" s="333">
        <v>2020</v>
      </c>
      <c r="M220" s="335" t="s">
        <v>189</v>
      </c>
      <c r="N220" s="335">
        <v>2020</v>
      </c>
      <c r="O220" s="337">
        <v>0</v>
      </c>
      <c r="P220" s="339">
        <v>100</v>
      </c>
      <c r="Q220" s="147"/>
      <c r="R220" s="146"/>
      <c r="S220" s="146"/>
      <c r="T220" s="146"/>
      <c r="U220" s="146"/>
      <c r="V220" s="146"/>
      <c r="W220" s="146"/>
      <c r="X220" s="146"/>
      <c r="Y220" s="146"/>
      <c r="Z220" s="146"/>
      <c r="AA220" s="146"/>
      <c r="AB220" s="146"/>
      <c r="AC220" s="146"/>
      <c r="AD220" s="146"/>
      <c r="AE220" s="146"/>
      <c r="AF220" s="146"/>
      <c r="AG220" s="146"/>
      <c r="AH220" s="146"/>
      <c r="AI220" s="146"/>
      <c r="AJ220" s="146"/>
      <c r="AK220" s="146"/>
      <c r="AL220" s="146"/>
      <c r="AM220" s="146"/>
      <c r="AN220" s="146"/>
      <c r="AO220" s="146"/>
      <c r="AP220" s="146"/>
      <c r="AQ220" s="146"/>
      <c r="AR220" s="146"/>
      <c r="AS220" s="146"/>
      <c r="AT220" s="146"/>
      <c r="AU220" s="146"/>
      <c r="AV220" s="146"/>
      <c r="AW220" s="146"/>
      <c r="AX220" s="146"/>
      <c r="AY220" s="146"/>
      <c r="AZ220" s="146"/>
      <c r="BA220" s="146"/>
      <c r="BB220" s="146"/>
      <c r="BC220" s="146"/>
      <c r="BD220" s="146"/>
      <c r="BE220" s="200"/>
      <c r="BF220" s="199"/>
      <c r="BG220" s="199"/>
      <c r="BH220" s="199"/>
      <c r="BI220" s="199"/>
      <c r="BJ220" s="199"/>
      <c r="BK220" s="199"/>
    </row>
    <row r="221" spans="3:76" ht="11.25" customHeight="1">
      <c r="C221" s="281"/>
      <c r="D221" s="330"/>
      <c r="E221" s="332"/>
      <c r="F221" s="332"/>
      <c r="G221" s="332"/>
      <c r="H221" s="332"/>
      <c r="I221" s="332"/>
      <c r="J221" s="332"/>
      <c r="K221" s="334"/>
      <c r="L221" s="334"/>
      <c r="M221" s="336"/>
      <c r="N221" s="336"/>
      <c r="O221" s="338"/>
      <c r="P221" s="340"/>
      <c r="Q221" s="341"/>
      <c r="R221" s="343">
        <v>1</v>
      </c>
      <c r="S221" s="327" t="s">
        <v>588</v>
      </c>
      <c r="T221" s="327"/>
      <c r="U221" s="327"/>
      <c r="V221" s="327"/>
      <c r="W221" s="327"/>
      <c r="X221" s="327"/>
      <c r="Y221" s="327"/>
      <c r="Z221" s="327"/>
      <c r="AA221" s="327"/>
      <c r="AB221" s="327"/>
      <c r="AC221" s="327"/>
      <c r="AD221" s="327"/>
      <c r="AE221" s="327"/>
      <c r="AF221" s="327"/>
      <c r="AG221" s="327"/>
      <c r="AH221" s="183"/>
      <c r="AI221" s="190"/>
      <c r="AJ221" s="189"/>
      <c r="AK221" s="189"/>
      <c r="AL221" s="189"/>
      <c r="AM221" s="189"/>
      <c r="AN221" s="189"/>
      <c r="AO221" s="189"/>
      <c r="AP221" s="189"/>
      <c r="AQ221" s="189"/>
      <c r="AR221" s="189"/>
      <c r="AS221" s="148"/>
      <c r="AT221" s="148"/>
      <c r="AU221" s="148"/>
      <c r="AV221" s="148"/>
      <c r="AW221" s="148"/>
      <c r="AX221" s="148"/>
      <c r="AY221" s="100"/>
      <c r="AZ221" s="100"/>
      <c r="BA221" s="100"/>
      <c r="BB221" s="100"/>
      <c r="BC221" s="100"/>
      <c r="BD221" s="100"/>
      <c r="BE221" s="200"/>
      <c r="BF221" s="215"/>
      <c r="BG221" s="215"/>
      <c r="BH221" s="215"/>
      <c r="BI221" s="199"/>
      <c r="BJ221" s="215"/>
      <c r="BK221" s="215"/>
      <c r="BL221" s="215"/>
      <c r="BM221" s="215"/>
      <c r="BN221" s="215"/>
    </row>
    <row r="222" spans="3:76" ht="15" customHeight="1">
      <c r="C222" s="281"/>
      <c r="D222" s="330"/>
      <c r="E222" s="332"/>
      <c r="F222" s="332"/>
      <c r="G222" s="332"/>
      <c r="H222" s="332"/>
      <c r="I222" s="332"/>
      <c r="J222" s="332"/>
      <c r="K222" s="334"/>
      <c r="L222" s="334"/>
      <c r="M222" s="336"/>
      <c r="N222" s="336"/>
      <c r="O222" s="338"/>
      <c r="P222" s="340"/>
      <c r="Q222" s="342"/>
      <c r="R222" s="344"/>
      <c r="S222" s="328"/>
      <c r="T222" s="328"/>
      <c r="U222" s="328"/>
      <c r="V222" s="328"/>
      <c r="W222" s="328"/>
      <c r="X222" s="328"/>
      <c r="Y222" s="328"/>
      <c r="Z222" s="328"/>
      <c r="AA222" s="328"/>
      <c r="AB222" s="328"/>
      <c r="AC222" s="328"/>
      <c r="AD222" s="328"/>
      <c r="AE222" s="328"/>
      <c r="AF222" s="328"/>
      <c r="AG222" s="328"/>
      <c r="AH222" s="171"/>
      <c r="AI222" s="188" t="s">
        <v>241</v>
      </c>
      <c r="AJ222" s="238" t="s">
        <v>198</v>
      </c>
      <c r="AK222" s="275" t="s">
        <v>18</v>
      </c>
      <c r="AL222" s="275"/>
      <c r="AM222" s="275"/>
      <c r="AN222" s="275"/>
      <c r="AO222" s="275"/>
      <c r="AP222" s="275"/>
      <c r="AQ222" s="275"/>
      <c r="AR222" s="275"/>
      <c r="AS222" s="172">
        <v>34157.035807730201</v>
      </c>
      <c r="AT222" s="172">
        <v>34157.035807730201</v>
      </c>
      <c r="AU222" s="172">
        <v>0</v>
      </c>
      <c r="AV222" s="173">
        <v>25666.305800000002</v>
      </c>
      <c r="AW222" s="172">
        <f>AT222-AV222</f>
        <v>8490.7300077301988</v>
      </c>
      <c r="AX222" s="172">
        <f>AV222-AT222</f>
        <v>-8490.7300077301988</v>
      </c>
      <c r="AY222" s="173"/>
      <c r="AZ222" s="173">
        <v>8490.7300077302025</v>
      </c>
      <c r="BA222" s="223"/>
      <c r="BB222" s="173"/>
      <c r="BC222" s="224" t="s">
        <v>707</v>
      </c>
      <c r="BD222" s="290" t="s">
        <v>151</v>
      </c>
      <c r="BE222" s="200">
        <v>0</v>
      </c>
      <c r="BF222" s="215"/>
      <c r="BG222" s="215"/>
      <c r="BI222" s="198" t="str">
        <f>AJ222 &amp; BE222</f>
        <v>Амортизационные отчисления0</v>
      </c>
      <c r="BJ222" s="215"/>
      <c r="BK222" s="215"/>
      <c r="BL222" s="215"/>
      <c r="BM222" s="215"/>
      <c r="BX222" s="198" t="str">
        <f>AJ222 &amp; AK222</f>
        <v>Амортизационные отчислениянет</v>
      </c>
    </row>
    <row r="223" spans="3:76" ht="15" customHeight="1" thickBot="1">
      <c r="C223" s="281"/>
      <c r="D223" s="330"/>
      <c r="E223" s="332"/>
      <c r="F223" s="332"/>
      <c r="G223" s="332"/>
      <c r="H223" s="332"/>
      <c r="I223" s="332"/>
      <c r="J223" s="332"/>
      <c r="K223" s="334"/>
      <c r="L223" s="334"/>
      <c r="M223" s="336"/>
      <c r="N223" s="336"/>
      <c r="O223" s="338"/>
      <c r="P223" s="340"/>
      <c r="Q223" s="342"/>
      <c r="R223" s="344"/>
      <c r="S223" s="328"/>
      <c r="T223" s="328"/>
      <c r="U223" s="328"/>
      <c r="V223" s="328"/>
      <c r="W223" s="328"/>
      <c r="X223" s="328"/>
      <c r="Y223" s="328"/>
      <c r="Z223" s="328"/>
      <c r="AA223" s="328"/>
      <c r="AB223" s="328"/>
      <c r="AC223" s="328"/>
      <c r="AD223" s="328"/>
      <c r="AE223" s="328"/>
      <c r="AF223" s="328"/>
      <c r="AG223" s="328"/>
      <c r="AH223" s="171"/>
      <c r="AI223" s="188" t="s">
        <v>115</v>
      </c>
      <c r="AJ223" s="238" t="s">
        <v>200</v>
      </c>
      <c r="AK223" s="275" t="s">
        <v>18</v>
      </c>
      <c r="AL223" s="275"/>
      <c r="AM223" s="275"/>
      <c r="AN223" s="275"/>
      <c r="AO223" s="275"/>
      <c r="AP223" s="275"/>
      <c r="AQ223" s="275"/>
      <c r="AR223" s="275"/>
      <c r="AS223" s="172">
        <v>6831.4071615459998</v>
      </c>
      <c r="AT223" s="172">
        <v>6831.4071615459998</v>
      </c>
      <c r="AU223" s="172">
        <v>0</v>
      </c>
      <c r="AV223" s="173">
        <v>3431.6777999999999</v>
      </c>
      <c r="AW223" s="172">
        <f>AT223-AV223</f>
        <v>3399.7293615459998</v>
      </c>
      <c r="AX223" s="172">
        <f>AV223-AT223</f>
        <v>-3399.7293615459998</v>
      </c>
      <c r="AY223" s="173"/>
      <c r="AZ223" s="173">
        <v>3399.7293615459998</v>
      </c>
      <c r="BA223" s="223"/>
      <c r="BB223" s="173"/>
      <c r="BC223" s="224" t="s">
        <v>707</v>
      </c>
      <c r="BD223" s="225"/>
      <c r="BE223" s="200">
        <v>0</v>
      </c>
      <c r="BF223" s="215"/>
      <c r="BG223" s="215"/>
      <c r="BI223" s="198" t="str">
        <f>AJ223 &amp; BE223</f>
        <v>Прочие собственные средства0</v>
      </c>
      <c r="BJ223" s="215"/>
      <c r="BK223" s="215"/>
      <c r="BL223" s="215"/>
      <c r="BM223" s="215"/>
      <c r="BX223" s="198" t="str">
        <f>AJ223 &amp; AK223</f>
        <v>Прочие собственные средстванет</v>
      </c>
    </row>
    <row r="224" spans="3:76" ht="11.25" customHeight="1">
      <c r="C224" s="281"/>
      <c r="D224" s="329">
        <v>25</v>
      </c>
      <c r="E224" s="331" t="s">
        <v>560</v>
      </c>
      <c r="F224" s="331" t="s">
        <v>611</v>
      </c>
      <c r="G224" s="331" t="s">
        <v>618</v>
      </c>
      <c r="H224" s="331" t="s">
        <v>563</v>
      </c>
      <c r="I224" s="331" t="s">
        <v>563</v>
      </c>
      <c r="J224" s="331" t="s">
        <v>564</v>
      </c>
      <c r="K224" s="333">
        <v>1</v>
      </c>
      <c r="L224" s="333">
        <v>2020</v>
      </c>
      <c r="M224" s="335" t="s">
        <v>185</v>
      </c>
      <c r="N224" s="335">
        <v>2020</v>
      </c>
      <c r="O224" s="337">
        <v>0</v>
      </c>
      <c r="P224" s="339">
        <v>100</v>
      </c>
      <c r="Q224" s="147"/>
      <c r="R224" s="146"/>
      <c r="S224" s="146"/>
      <c r="T224" s="146"/>
      <c r="U224" s="146"/>
      <c r="V224" s="146"/>
      <c r="W224" s="146"/>
      <c r="X224" s="146"/>
      <c r="Y224" s="146"/>
      <c r="Z224" s="146"/>
      <c r="AA224" s="146"/>
      <c r="AB224" s="146"/>
      <c r="AC224" s="146"/>
      <c r="AD224" s="146"/>
      <c r="AE224" s="146"/>
      <c r="AF224" s="146"/>
      <c r="AG224" s="146"/>
      <c r="AH224" s="146"/>
      <c r="AI224" s="146"/>
      <c r="AJ224" s="146"/>
      <c r="AK224" s="146"/>
      <c r="AL224" s="146"/>
      <c r="AM224" s="146"/>
      <c r="AN224" s="146"/>
      <c r="AO224" s="146"/>
      <c r="AP224" s="146"/>
      <c r="AQ224" s="146"/>
      <c r="AR224" s="146"/>
      <c r="AS224" s="146"/>
      <c r="AT224" s="146"/>
      <c r="AU224" s="146"/>
      <c r="AV224" s="146"/>
      <c r="AW224" s="146"/>
      <c r="AX224" s="146"/>
      <c r="AY224" s="146"/>
      <c r="AZ224" s="146"/>
      <c r="BA224" s="146"/>
      <c r="BB224" s="146"/>
      <c r="BC224" s="146"/>
      <c r="BD224" s="146"/>
      <c r="BE224" s="200"/>
      <c r="BF224" s="199"/>
      <c r="BG224" s="199"/>
      <c r="BH224" s="199"/>
      <c r="BI224" s="199"/>
      <c r="BJ224" s="199"/>
      <c r="BK224" s="199"/>
    </row>
    <row r="225" spans="3:76" ht="11.25" customHeight="1">
      <c r="C225" s="281"/>
      <c r="D225" s="330"/>
      <c r="E225" s="332"/>
      <c r="F225" s="332"/>
      <c r="G225" s="332"/>
      <c r="H225" s="332"/>
      <c r="I225" s="332"/>
      <c r="J225" s="332"/>
      <c r="K225" s="334"/>
      <c r="L225" s="334"/>
      <c r="M225" s="336"/>
      <c r="N225" s="336"/>
      <c r="O225" s="338"/>
      <c r="P225" s="340"/>
      <c r="Q225" s="341"/>
      <c r="R225" s="343">
        <v>1</v>
      </c>
      <c r="S225" s="327" t="s">
        <v>588</v>
      </c>
      <c r="T225" s="327"/>
      <c r="U225" s="327"/>
      <c r="V225" s="327"/>
      <c r="W225" s="327"/>
      <c r="X225" s="327"/>
      <c r="Y225" s="327"/>
      <c r="Z225" s="327"/>
      <c r="AA225" s="327"/>
      <c r="AB225" s="327"/>
      <c r="AC225" s="327"/>
      <c r="AD225" s="327"/>
      <c r="AE225" s="327"/>
      <c r="AF225" s="327"/>
      <c r="AG225" s="327"/>
      <c r="AH225" s="183"/>
      <c r="AI225" s="190"/>
      <c r="AJ225" s="189"/>
      <c r="AK225" s="189"/>
      <c r="AL225" s="189"/>
      <c r="AM225" s="189"/>
      <c r="AN225" s="189"/>
      <c r="AO225" s="189"/>
      <c r="AP225" s="189"/>
      <c r="AQ225" s="189"/>
      <c r="AR225" s="189"/>
      <c r="AS225" s="148"/>
      <c r="AT225" s="148"/>
      <c r="AU225" s="148"/>
      <c r="AV225" s="148"/>
      <c r="AW225" s="148"/>
      <c r="AX225" s="148"/>
      <c r="AY225" s="100"/>
      <c r="AZ225" s="100"/>
      <c r="BA225" s="100"/>
      <c r="BB225" s="100"/>
      <c r="BC225" s="100"/>
      <c r="BD225" s="100"/>
      <c r="BE225" s="200"/>
      <c r="BF225" s="215"/>
      <c r="BG225" s="215"/>
      <c r="BH225" s="215"/>
      <c r="BI225" s="199"/>
      <c r="BJ225" s="215"/>
      <c r="BK225" s="215"/>
      <c r="BL225" s="215"/>
      <c r="BM225" s="215"/>
      <c r="BN225" s="215"/>
    </row>
    <row r="226" spans="3:76" ht="15" customHeight="1">
      <c r="C226" s="281"/>
      <c r="D226" s="330"/>
      <c r="E226" s="332"/>
      <c r="F226" s="332"/>
      <c r="G226" s="332"/>
      <c r="H226" s="332"/>
      <c r="I226" s="332"/>
      <c r="J226" s="332"/>
      <c r="K226" s="334"/>
      <c r="L226" s="334"/>
      <c r="M226" s="336"/>
      <c r="N226" s="336"/>
      <c r="O226" s="338"/>
      <c r="P226" s="340"/>
      <c r="Q226" s="342"/>
      <c r="R226" s="344"/>
      <c r="S226" s="328"/>
      <c r="T226" s="328"/>
      <c r="U226" s="328"/>
      <c r="V226" s="328"/>
      <c r="W226" s="328"/>
      <c r="X226" s="328"/>
      <c r="Y226" s="328"/>
      <c r="Z226" s="328"/>
      <c r="AA226" s="328"/>
      <c r="AB226" s="328"/>
      <c r="AC226" s="328"/>
      <c r="AD226" s="328"/>
      <c r="AE226" s="328"/>
      <c r="AF226" s="328"/>
      <c r="AG226" s="328"/>
      <c r="AH226" s="171"/>
      <c r="AI226" s="188" t="s">
        <v>241</v>
      </c>
      <c r="AJ226" s="238" t="s">
        <v>198</v>
      </c>
      <c r="AK226" s="275" t="s">
        <v>18</v>
      </c>
      <c r="AL226" s="275"/>
      <c r="AM226" s="275"/>
      <c r="AN226" s="275"/>
      <c r="AO226" s="275"/>
      <c r="AP226" s="275"/>
      <c r="AQ226" s="275"/>
      <c r="AR226" s="275"/>
      <c r="AS226" s="172">
        <v>11222.681026734001</v>
      </c>
      <c r="AT226" s="172">
        <v>11222.681026734001</v>
      </c>
      <c r="AU226" s="172">
        <v>0</v>
      </c>
      <c r="AV226" s="173">
        <v>9844.3924900000002</v>
      </c>
      <c r="AW226" s="172">
        <f>AT226-AV226</f>
        <v>1378.2885367340004</v>
      </c>
      <c r="AX226" s="172">
        <f>AV226-AT226</f>
        <v>-1378.2885367340004</v>
      </c>
      <c r="AY226" s="173"/>
      <c r="AZ226" s="173">
        <v>1378.2885367340004</v>
      </c>
      <c r="BA226" s="223"/>
      <c r="BB226" s="173"/>
      <c r="BC226" s="224" t="s">
        <v>707</v>
      </c>
      <c r="BD226" s="290" t="s">
        <v>151</v>
      </c>
      <c r="BE226" s="200">
        <v>0</v>
      </c>
      <c r="BF226" s="215"/>
      <c r="BG226" s="215"/>
      <c r="BI226" s="198" t="str">
        <f>AJ226 &amp; BE226</f>
        <v>Амортизационные отчисления0</v>
      </c>
      <c r="BJ226" s="215"/>
      <c r="BK226" s="215"/>
      <c r="BL226" s="215"/>
      <c r="BM226" s="215"/>
      <c r="BX226" s="198" t="str">
        <f>AJ226 &amp; AK226</f>
        <v>Амортизационные отчислениянет</v>
      </c>
    </row>
    <row r="227" spans="3:76" ht="15" customHeight="1" thickBot="1">
      <c r="C227" s="281"/>
      <c r="D227" s="330"/>
      <c r="E227" s="332"/>
      <c r="F227" s="332"/>
      <c r="G227" s="332"/>
      <c r="H227" s="332"/>
      <c r="I227" s="332"/>
      <c r="J227" s="332"/>
      <c r="K227" s="334"/>
      <c r="L227" s="334"/>
      <c r="M227" s="336"/>
      <c r="N227" s="336"/>
      <c r="O227" s="338"/>
      <c r="P227" s="340"/>
      <c r="Q227" s="342"/>
      <c r="R227" s="344"/>
      <c r="S227" s="328"/>
      <c r="T227" s="328"/>
      <c r="U227" s="328"/>
      <c r="V227" s="328"/>
      <c r="W227" s="328"/>
      <c r="X227" s="328"/>
      <c r="Y227" s="328"/>
      <c r="Z227" s="328"/>
      <c r="AA227" s="328"/>
      <c r="AB227" s="328"/>
      <c r="AC227" s="328"/>
      <c r="AD227" s="328"/>
      <c r="AE227" s="328"/>
      <c r="AF227" s="328"/>
      <c r="AG227" s="328"/>
      <c r="AH227" s="171"/>
      <c r="AI227" s="188" t="s">
        <v>115</v>
      </c>
      <c r="AJ227" s="238" t="s">
        <v>200</v>
      </c>
      <c r="AK227" s="275" t="s">
        <v>18</v>
      </c>
      <c r="AL227" s="275"/>
      <c r="AM227" s="275"/>
      <c r="AN227" s="275"/>
      <c r="AO227" s="275"/>
      <c r="AP227" s="275"/>
      <c r="AQ227" s="275"/>
      <c r="AR227" s="275"/>
      <c r="AS227" s="172">
        <v>2244.5362053468002</v>
      </c>
      <c r="AT227" s="172">
        <v>2244.5362053468002</v>
      </c>
      <c r="AU227" s="172">
        <v>0</v>
      </c>
      <c r="AV227" s="173">
        <v>1400.0886</v>
      </c>
      <c r="AW227" s="172">
        <f>AT227-AV227</f>
        <v>844.44760534680017</v>
      </c>
      <c r="AX227" s="172">
        <f>AV227-AT227</f>
        <v>-844.44760534680017</v>
      </c>
      <c r="AY227" s="173"/>
      <c r="AZ227" s="173">
        <v>844.44760534680017</v>
      </c>
      <c r="BA227" s="223"/>
      <c r="BB227" s="173"/>
      <c r="BC227" s="224" t="s">
        <v>707</v>
      </c>
      <c r="BD227" s="225"/>
      <c r="BE227" s="200">
        <v>0</v>
      </c>
      <c r="BF227" s="215"/>
      <c r="BG227" s="215"/>
      <c r="BI227" s="198" t="str">
        <f>AJ227 &amp; BE227</f>
        <v>Прочие собственные средства0</v>
      </c>
      <c r="BJ227" s="215"/>
      <c r="BK227" s="215"/>
      <c r="BL227" s="215"/>
      <c r="BM227" s="215"/>
      <c r="BX227" s="198" t="str">
        <f>AJ227 &amp; AK227</f>
        <v>Прочие собственные средстванет</v>
      </c>
    </row>
    <row r="228" spans="3:76" ht="11.25" customHeight="1">
      <c r="C228" s="281"/>
      <c r="D228" s="329">
        <v>26</v>
      </c>
      <c r="E228" s="331" t="s">
        <v>560</v>
      </c>
      <c r="F228" s="331" t="s">
        <v>611</v>
      </c>
      <c r="G228" s="331" t="s">
        <v>619</v>
      </c>
      <c r="H228" s="331" t="s">
        <v>563</v>
      </c>
      <c r="I228" s="331" t="s">
        <v>563</v>
      </c>
      <c r="J228" s="331" t="s">
        <v>564</v>
      </c>
      <c r="K228" s="333">
        <v>1</v>
      </c>
      <c r="L228" s="333">
        <v>2020</v>
      </c>
      <c r="M228" s="335" t="s">
        <v>189</v>
      </c>
      <c r="N228" s="335">
        <v>2020</v>
      </c>
      <c r="O228" s="337">
        <v>0</v>
      </c>
      <c r="P228" s="339">
        <v>100</v>
      </c>
      <c r="Q228" s="147"/>
      <c r="R228" s="146"/>
      <c r="S228" s="146"/>
      <c r="T228" s="146"/>
      <c r="U228" s="146"/>
      <c r="V228" s="146"/>
      <c r="W228" s="146"/>
      <c r="X228" s="146"/>
      <c r="Y228" s="146"/>
      <c r="Z228" s="146"/>
      <c r="AA228" s="146"/>
      <c r="AB228" s="146"/>
      <c r="AC228" s="146"/>
      <c r="AD228" s="146"/>
      <c r="AE228" s="146"/>
      <c r="AF228" s="146"/>
      <c r="AG228" s="146"/>
      <c r="AH228" s="146"/>
      <c r="AI228" s="146"/>
      <c r="AJ228" s="146"/>
      <c r="AK228" s="146"/>
      <c r="AL228" s="146"/>
      <c r="AM228" s="146"/>
      <c r="AN228" s="146"/>
      <c r="AO228" s="146"/>
      <c r="AP228" s="146"/>
      <c r="AQ228" s="146"/>
      <c r="AR228" s="146"/>
      <c r="AS228" s="146"/>
      <c r="AT228" s="146"/>
      <c r="AU228" s="146"/>
      <c r="AV228" s="146"/>
      <c r="AW228" s="146"/>
      <c r="AX228" s="146"/>
      <c r="AY228" s="146"/>
      <c r="AZ228" s="146"/>
      <c r="BA228" s="146"/>
      <c r="BB228" s="146"/>
      <c r="BC228" s="146"/>
      <c r="BD228" s="146"/>
      <c r="BE228" s="200"/>
      <c r="BF228" s="199"/>
      <c r="BG228" s="199"/>
      <c r="BH228" s="199"/>
      <c r="BI228" s="199"/>
      <c r="BJ228" s="199"/>
      <c r="BK228" s="199"/>
    </row>
    <row r="229" spans="3:76" ht="11.25" customHeight="1">
      <c r="C229" s="281"/>
      <c r="D229" s="330"/>
      <c r="E229" s="332"/>
      <c r="F229" s="332"/>
      <c r="G229" s="332"/>
      <c r="H229" s="332"/>
      <c r="I229" s="332"/>
      <c r="J229" s="332"/>
      <c r="K229" s="334"/>
      <c r="L229" s="334"/>
      <c r="M229" s="336"/>
      <c r="N229" s="336"/>
      <c r="O229" s="338"/>
      <c r="P229" s="340"/>
      <c r="Q229" s="341"/>
      <c r="R229" s="343">
        <v>1</v>
      </c>
      <c r="S229" s="327" t="s">
        <v>588</v>
      </c>
      <c r="T229" s="327"/>
      <c r="U229" s="327"/>
      <c r="V229" s="327"/>
      <c r="W229" s="327"/>
      <c r="X229" s="327"/>
      <c r="Y229" s="327"/>
      <c r="Z229" s="327"/>
      <c r="AA229" s="327"/>
      <c r="AB229" s="327"/>
      <c r="AC229" s="327"/>
      <c r="AD229" s="327"/>
      <c r="AE229" s="327"/>
      <c r="AF229" s="327"/>
      <c r="AG229" s="327"/>
      <c r="AH229" s="183"/>
      <c r="AI229" s="190"/>
      <c r="AJ229" s="189"/>
      <c r="AK229" s="189"/>
      <c r="AL229" s="189"/>
      <c r="AM229" s="189"/>
      <c r="AN229" s="189"/>
      <c r="AO229" s="189"/>
      <c r="AP229" s="189"/>
      <c r="AQ229" s="189"/>
      <c r="AR229" s="189"/>
      <c r="AS229" s="148"/>
      <c r="AT229" s="148"/>
      <c r="AU229" s="148"/>
      <c r="AV229" s="148"/>
      <c r="AW229" s="148"/>
      <c r="AX229" s="148"/>
      <c r="AY229" s="100"/>
      <c r="AZ229" s="100"/>
      <c r="BA229" s="100"/>
      <c r="BB229" s="100"/>
      <c r="BC229" s="100"/>
      <c r="BD229" s="100"/>
      <c r="BE229" s="200"/>
      <c r="BF229" s="215"/>
      <c r="BG229" s="215"/>
      <c r="BH229" s="215"/>
      <c r="BI229" s="199"/>
      <c r="BJ229" s="215"/>
      <c r="BK229" s="215"/>
      <c r="BL229" s="215"/>
      <c r="BM229" s="215"/>
      <c r="BN229" s="215"/>
    </row>
    <row r="230" spans="3:76" ht="15" customHeight="1">
      <c r="C230" s="281"/>
      <c r="D230" s="330"/>
      <c r="E230" s="332"/>
      <c r="F230" s="332"/>
      <c r="G230" s="332"/>
      <c r="H230" s="332"/>
      <c r="I230" s="332"/>
      <c r="J230" s="332"/>
      <c r="K230" s="334"/>
      <c r="L230" s="334"/>
      <c r="M230" s="336"/>
      <c r="N230" s="336"/>
      <c r="O230" s="338"/>
      <c r="P230" s="340"/>
      <c r="Q230" s="342"/>
      <c r="R230" s="344"/>
      <c r="S230" s="328"/>
      <c r="T230" s="328"/>
      <c r="U230" s="328"/>
      <c r="V230" s="328"/>
      <c r="W230" s="328"/>
      <c r="X230" s="328"/>
      <c r="Y230" s="328"/>
      <c r="Z230" s="328"/>
      <c r="AA230" s="328"/>
      <c r="AB230" s="328"/>
      <c r="AC230" s="328"/>
      <c r="AD230" s="328"/>
      <c r="AE230" s="328"/>
      <c r="AF230" s="328"/>
      <c r="AG230" s="328"/>
      <c r="AH230" s="171"/>
      <c r="AI230" s="188" t="s">
        <v>241</v>
      </c>
      <c r="AJ230" s="238" t="s">
        <v>198</v>
      </c>
      <c r="AK230" s="275" t="s">
        <v>18</v>
      </c>
      <c r="AL230" s="275"/>
      <c r="AM230" s="275"/>
      <c r="AN230" s="275"/>
      <c r="AO230" s="275"/>
      <c r="AP230" s="275"/>
      <c r="AQ230" s="275"/>
      <c r="AR230" s="275"/>
      <c r="AS230" s="172">
        <v>64575.609847040301</v>
      </c>
      <c r="AT230" s="172">
        <v>64575.609847040301</v>
      </c>
      <c r="AU230" s="172">
        <v>0</v>
      </c>
      <c r="AV230" s="173">
        <v>46819.432439999997</v>
      </c>
      <c r="AW230" s="172">
        <f>AT230-AV230</f>
        <v>17756.177407040304</v>
      </c>
      <c r="AX230" s="172">
        <f>AV230-AT230</f>
        <v>-17756.177407040304</v>
      </c>
      <c r="AY230" s="173"/>
      <c r="AZ230" s="173">
        <v>17756.177407040304</v>
      </c>
      <c r="BA230" s="223"/>
      <c r="BB230" s="173"/>
      <c r="BC230" s="224" t="s">
        <v>707</v>
      </c>
      <c r="BD230" s="290" t="s">
        <v>151</v>
      </c>
      <c r="BE230" s="200">
        <v>0</v>
      </c>
      <c r="BF230" s="215"/>
      <c r="BG230" s="215"/>
      <c r="BI230" s="198" t="str">
        <f>AJ230 &amp; BE230</f>
        <v>Амортизационные отчисления0</v>
      </c>
      <c r="BJ230" s="215"/>
      <c r="BK230" s="215"/>
      <c r="BL230" s="215"/>
      <c r="BM230" s="215"/>
      <c r="BX230" s="198" t="str">
        <f>AJ230 &amp; AK230</f>
        <v>Амортизационные отчислениянет</v>
      </c>
    </row>
    <row r="231" spans="3:76" ht="15" customHeight="1" thickBot="1">
      <c r="C231" s="281"/>
      <c r="D231" s="330"/>
      <c r="E231" s="332"/>
      <c r="F231" s="332"/>
      <c r="G231" s="332"/>
      <c r="H231" s="332"/>
      <c r="I231" s="332"/>
      <c r="J231" s="332"/>
      <c r="K231" s="334"/>
      <c r="L231" s="334"/>
      <c r="M231" s="336"/>
      <c r="N231" s="336"/>
      <c r="O231" s="338"/>
      <c r="P231" s="340"/>
      <c r="Q231" s="342"/>
      <c r="R231" s="344"/>
      <c r="S231" s="328"/>
      <c r="T231" s="328"/>
      <c r="U231" s="328"/>
      <c r="V231" s="328"/>
      <c r="W231" s="328"/>
      <c r="X231" s="328"/>
      <c r="Y231" s="328"/>
      <c r="Z231" s="328"/>
      <c r="AA231" s="328"/>
      <c r="AB231" s="328"/>
      <c r="AC231" s="328"/>
      <c r="AD231" s="328"/>
      <c r="AE231" s="328"/>
      <c r="AF231" s="328"/>
      <c r="AG231" s="328"/>
      <c r="AH231" s="171"/>
      <c r="AI231" s="188" t="s">
        <v>115</v>
      </c>
      <c r="AJ231" s="238" t="s">
        <v>200</v>
      </c>
      <c r="AK231" s="275" t="s">
        <v>18</v>
      </c>
      <c r="AL231" s="275"/>
      <c r="AM231" s="275"/>
      <c r="AN231" s="275"/>
      <c r="AO231" s="275"/>
      <c r="AP231" s="275"/>
      <c r="AQ231" s="275"/>
      <c r="AR231" s="275"/>
      <c r="AS231" s="172">
        <v>12915.121969408099</v>
      </c>
      <c r="AT231" s="172">
        <v>12915.121969408099</v>
      </c>
      <c r="AU231" s="172">
        <v>0</v>
      </c>
      <c r="AV231" s="173">
        <v>5354.4650000000001</v>
      </c>
      <c r="AW231" s="172">
        <f>AT231-AV231</f>
        <v>7560.656969408099</v>
      </c>
      <c r="AX231" s="172">
        <f>AV231-AT231</f>
        <v>-7560.656969408099</v>
      </c>
      <c r="AY231" s="173"/>
      <c r="AZ231" s="173">
        <v>7560.656969408099</v>
      </c>
      <c r="BA231" s="223"/>
      <c r="BB231" s="173"/>
      <c r="BC231" s="224" t="s">
        <v>707</v>
      </c>
      <c r="BD231" s="225"/>
      <c r="BE231" s="200">
        <v>0</v>
      </c>
      <c r="BF231" s="215"/>
      <c r="BG231" s="215"/>
      <c r="BI231" s="198" t="str">
        <f>AJ231 &amp; BE231</f>
        <v>Прочие собственные средства0</v>
      </c>
      <c r="BJ231" s="215"/>
      <c r="BK231" s="215"/>
      <c r="BL231" s="215"/>
      <c r="BM231" s="215"/>
      <c r="BX231" s="198" t="str">
        <f>AJ231 &amp; AK231</f>
        <v>Прочие собственные средстванет</v>
      </c>
    </row>
    <row r="232" spans="3:76" ht="11.25" customHeight="1">
      <c r="C232" s="281"/>
      <c r="D232" s="329">
        <v>27</v>
      </c>
      <c r="E232" s="331" t="s">
        <v>560</v>
      </c>
      <c r="F232" s="331" t="s">
        <v>611</v>
      </c>
      <c r="G232" s="331" t="s">
        <v>620</v>
      </c>
      <c r="H232" s="331" t="s">
        <v>563</v>
      </c>
      <c r="I232" s="331" t="s">
        <v>563</v>
      </c>
      <c r="J232" s="331" t="s">
        <v>564</v>
      </c>
      <c r="K232" s="333">
        <v>1</v>
      </c>
      <c r="L232" s="333">
        <v>2021</v>
      </c>
      <c r="M232" s="335" t="s">
        <v>190</v>
      </c>
      <c r="N232" s="335">
        <v>2021</v>
      </c>
      <c r="O232" s="337">
        <v>0</v>
      </c>
      <c r="P232" s="339">
        <v>0</v>
      </c>
      <c r="Q232" s="147"/>
      <c r="R232" s="146"/>
      <c r="S232" s="146"/>
      <c r="T232" s="146"/>
      <c r="U232" s="146"/>
      <c r="V232" s="146"/>
      <c r="W232" s="146"/>
      <c r="X232" s="146"/>
      <c r="Y232" s="146"/>
      <c r="Z232" s="146"/>
      <c r="AA232" s="146"/>
      <c r="AB232" s="146"/>
      <c r="AC232" s="146"/>
      <c r="AD232" s="146"/>
      <c r="AE232" s="146"/>
      <c r="AF232" s="146"/>
      <c r="AG232" s="146"/>
      <c r="AH232" s="146"/>
      <c r="AI232" s="146"/>
      <c r="AJ232" s="146"/>
      <c r="AK232" s="146"/>
      <c r="AL232" s="146"/>
      <c r="AM232" s="146"/>
      <c r="AN232" s="146"/>
      <c r="AO232" s="146"/>
      <c r="AP232" s="146"/>
      <c r="AQ232" s="146"/>
      <c r="AR232" s="146"/>
      <c r="AS232" s="146"/>
      <c r="AT232" s="146"/>
      <c r="AU232" s="146"/>
      <c r="AV232" s="146"/>
      <c r="AW232" s="146"/>
      <c r="AX232" s="146"/>
      <c r="AY232" s="146"/>
      <c r="AZ232" s="146"/>
      <c r="BA232" s="146"/>
      <c r="BB232" s="146"/>
      <c r="BC232" s="146"/>
      <c r="BD232" s="146"/>
      <c r="BE232" s="200"/>
      <c r="BF232" s="199"/>
      <c r="BG232" s="199"/>
      <c r="BH232" s="199"/>
      <c r="BI232" s="199"/>
      <c r="BJ232" s="199"/>
      <c r="BK232" s="199"/>
    </row>
    <row r="233" spans="3:76" ht="11.25" customHeight="1">
      <c r="C233" s="281"/>
      <c r="D233" s="330"/>
      <c r="E233" s="332"/>
      <c r="F233" s="332"/>
      <c r="G233" s="332"/>
      <c r="H233" s="332"/>
      <c r="I233" s="332"/>
      <c r="J233" s="332"/>
      <c r="K233" s="334"/>
      <c r="L233" s="334"/>
      <c r="M233" s="336"/>
      <c r="N233" s="336"/>
      <c r="O233" s="338"/>
      <c r="P233" s="340"/>
      <c r="Q233" s="341"/>
      <c r="R233" s="343">
        <v>1</v>
      </c>
      <c r="S233" s="327" t="s">
        <v>588</v>
      </c>
      <c r="T233" s="327"/>
      <c r="U233" s="327"/>
      <c r="V233" s="327"/>
      <c r="W233" s="327"/>
      <c r="X233" s="327"/>
      <c r="Y233" s="327"/>
      <c r="Z233" s="327"/>
      <c r="AA233" s="327"/>
      <c r="AB233" s="327"/>
      <c r="AC233" s="327"/>
      <c r="AD233" s="327"/>
      <c r="AE233" s="327"/>
      <c r="AF233" s="327"/>
      <c r="AG233" s="327"/>
      <c r="AH233" s="183"/>
      <c r="AI233" s="190"/>
      <c r="AJ233" s="189"/>
      <c r="AK233" s="189"/>
      <c r="AL233" s="189"/>
      <c r="AM233" s="189"/>
      <c r="AN233" s="189"/>
      <c r="AO233" s="189"/>
      <c r="AP233" s="189"/>
      <c r="AQ233" s="189"/>
      <c r="AR233" s="189"/>
      <c r="AS233" s="148"/>
      <c r="AT233" s="148"/>
      <c r="AU233" s="148"/>
      <c r="AV233" s="148"/>
      <c r="AW233" s="148"/>
      <c r="AX233" s="148"/>
      <c r="AY233" s="100"/>
      <c r="AZ233" s="100"/>
      <c r="BA233" s="100"/>
      <c r="BB233" s="100"/>
      <c r="BC233" s="100"/>
      <c r="BD233" s="100"/>
      <c r="BE233" s="200"/>
      <c r="BF233" s="215"/>
      <c r="BG233" s="215"/>
      <c r="BH233" s="215"/>
      <c r="BI233" s="199"/>
      <c r="BJ233" s="215"/>
      <c r="BK233" s="215"/>
      <c r="BL233" s="215"/>
      <c r="BM233" s="215"/>
      <c r="BN233" s="215"/>
    </row>
    <row r="234" spans="3:76" ht="15" customHeight="1">
      <c r="C234" s="281"/>
      <c r="D234" s="330"/>
      <c r="E234" s="332"/>
      <c r="F234" s="332"/>
      <c r="G234" s="332"/>
      <c r="H234" s="332"/>
      <c r="I234" s="332"/>
      <c r="J234" s="332"/>
      <c r="K234" s="334"/>
      <c r="L234" s="334"/>
      <c r="M234" s="336"/>
      <c r="N234" s="336"/>
      <c r="O234" s="338"/>
      <c r="P234" s="340"/>
      <c r="Q234" s="342"/>
      <c r="R234" s="344"/>
      <c r="S234" s="328"/>
      <c r="T234" s="328"/>
      <c r="U234" s="328"/>
      <c r="V234" s="328"/>
      <c r="W234" s="328"/>
      <c r="X234" s="328"/>
      <c r="Y234" s="328"/>
      <c r="Z234" s="328"/>
      <c r="AA234" s="328"/>
      <c r="AB234" s="328"/>
      <c r="AC234" s="328"/>
      <c r="AD234" s="328"/>
      <c r="AE234" s="328"/>
      <c r="AF234" s="328"/>
      <c r="AG234" s="328"/>
      <c r="AH234" s="171"/>
      <c r="AI234" s="188" t="s">
        <v>241</v>
      </c>
      <c r="AJ234" s="238" t="s">
        <v>198</v>
      </c>
      <c r="AK234" s="275" t="s">
        <v>18</v>
      </c>
      <c r="AL234" s="275"/>
      <c r="AM234" s="275"/>
      <c r="AN234" s="275"/>
      <c r="AO234" s="275"/>
      <c r="AP234" s="275"/>
      <c r="AQ234" s="275"/>
      <c r="AR234" s="275"/>
      <c r="AS234" s="172">
        <v>72936.399437521701</v>
      </c>
      <c r="AT234" s="172">
        <v>0</v>
      </c>
      <c r="AU234" s="172">
        <v>0</v>
      </c>
      <c r="AV234" s="173">
        <v>0</v>
      </c>
      <c r="AW234" s="172">
        <f>AT234-AV234</f>
        <v>0</v>
      </c>
      <c r="AX234" s="172">
        <f>AV234-AT234</f>
        <v>0</v>
      </c>
      <c r="AY234" s="173"/>
      <c r="AZ234" s="173"/>
      <c r="BA234" s="223"/>
      <c r="BB234" s="173"/>
      <c r="BC234" s="224"/>
      <c r="BD234" s="290" t="s">
        <v>151</v>
      </c>
      <c r="BE234" s="200">
        <v>0</v>
      </c>
      <c r="BF234" s="215"/>
      <c r="BG234" s="215"/>
      <c r="BI234" s="198" t="str">
        <f>AJ234 &amp; BE234</f>
        <v>Амортизационные отчисления0</v>
      </c>
      <c r="BJ234" s="215"/>
      <c r="BK234" s="215"/>
      <c r="BL234" s="215"/>
      <c r="BM234" s="215"/>
      <c r="BX234" s="198" t="str">
        <f>AJ234 &amp; AK234</f>
        <v>Амортизационные отчислениянет</v>
      </c>
    </row>
    <row r="235" spans="3:76" ht="15" customHeight="1" thickBot="1">
      <c r="C235" s="281"/>
      <c r="D235" s="330"/>
      <c r="E235" s="332"/>
      <c r="F235" s="332"/>
      <c r="G235" s="332"/>
      <c r="H235" s="332"/>
      <c r="I235" s="332"/>
      <c r="J235" s="332"/>
      <c r="K235" s="334"/>
      <c r="L235" s="334"/>
      <c r="M235" s="336"/>
      <c r="N235" s="336"/>
      <c r="O235" s="338"/>
      <c r="P235" s="340"/>
      <c r="Q235" s="342"/>
      <c r="R235" s="344"/>
      <c r="S235" s="328"/>
      <c r="T235" s="328"/>
      <c r="U235" s="328"/>
      <c r="V235" s="328"/>
      <c r="W235" s="328"/>
      <c r="X235" s="328"/>
      <c r="Y235" s="328"/>
      <c r="Z235" s="328"/>
      <c r="AA235" s="328"/>
      <c r="AB235" s="328"/>
      <c r="AC235" s="328"/>
      <c r="AD235" s="328"/>
      <c r="AE235" s="328"/>
      <c r="AF235" s="328"/>
      <c r="AG235" s="328"/>
      <c r="AH235" s="171"/>
      <c r="AI235" s="188" t="s">
        <v>115</v>
      </c>
      <c r="AJ235" s="238" t="s">
        <v>200</v>
      </c>
      <c r="AK235" s="275" t="s">
        <v>18</v>
      </c>
      <c r="AL235" s="275"/>
      <c r="AM235" s="275"/>
      <c r="AN235" s="275"/>
      <c r="AO235" s="275"/>
      <c r="AP235" s="275"/>
      <c r="AQ235" s="275"/>
      <c r="AR235" s="275"/>
      <c r="AS235" s="172">
        <v>14587.279887504301</v>
      </c>
      <c r="AT235" s="172">
        <v>0</v>
      </c>
      <c r="AU235" s="172">
        <v>0</v>
      </c>
      <c r="AV235" s="173">
        <v>0</v>
      </c>
      <c r="AW235" s="172">
        <f>AT235-AV235</f>
        <v>0</v>
      </c>
      <c r="AX235" s="172">
        <f>AV235-AT235</f>
        <v>0</v>
      </c>
      <c r="AY235" s="173"/>
      <c r="AZ235" s="173"/>
      <c r="BA235" s="223"/>
      <c r="BB235" s="173"/>
      <c r="BC235" s="224"/>
      <c r="BD235" s="225"/>
      <c r="BE235" s="200">
        <v>0</v>
      </c>
      <c r="BF235" s="215"/>
      <c r="BG235" s="215"/>
      <c r="BI235" s="198" t="str">
        <f>AJ235 &amp; BE235</f>
        <v>Прочие собственные средства0</v>
      </c>
      <c r="BJ235" s="215"/>
      <c r="BK235" s="215"/>
      <c r="BL235" s="215"/>
      <c r="BM235" s="215"/>
      <c r="BX235" s="198" t="str">
        <f>AJ235 &amp; AK235</f>
        <v>Прочие собственные средстванет</v>
      </c>
    </row>
    <row r="236" spans="3:76" ht="11.25" customHeight="1">
      <c r="C236" s="281"/>
      <c r="D236" s="329">
        <v>28</v>
      </c>
      <c r="E236" s="331" t="s">
        <v>560</v>
      </c>
      <c r="F236" s="331" t="s">
        <v>611</v>
      </c>
      <c r="G236" s="331" t="s">
        <v>621</v>
      </c>
      <c r="H236" s="331" t="s">
        <v>563</v>
      </c>
      <c r="I236" s="331" t="s">
        <v>563</v>
      </c>
      <c r="J236" s="331" t="s">
        <v>564</v>
      </c>
      <c r="K236" s="333">
        <v>1</v>
      </c>
      <c r="L236" s="333">
        <v>2021</v>
      </c>
      <c r="M236" s="335" t="s">
        <v>190</v>
      </c>
      <c r="N236" s="335" t="s">
        <v>3</v>
      </c>
      <c r="O236" s="337">
        <v>0</v>
      </c>
      <c r="P236" s="339">
        <v>100</v>
      </c>
      <c r="Q236" s="147"/>
      <c r="R236" s="146"/>
      <c r="S236" s="146"/>
      <c r="T236" s="146"/>
      <c r="U236" s="146"/>
      <c r="V236" s="146"/>
      <c r="W236" s="146"/>
      <c r="X236" s="146"/>
      <c r="Y236" s="146"/>
      <c r="Z236" s="146"/>
      <c r="AA236" s="146"/>
      <c r="AB236" s="146"/>
      <c r="AC236" s="146"/>
      <c r="AD236" s="146"/>
      <c r="AE236" s="146"/>
      <c r="AF236" s="146"/>
      <c r="AG236" s="146"/>
      <c r="AH236" s="146"/>
      <c r="AI236" s="146"/>
      <c r="AJ236" s="146"/>
      <c r="AK236" s="146"/>
      <c r="AL236" s="146"/>
      <c r="AM236" s="146"/>
      <c r="AN236" s="146"/>
      <c r="AO236" s="146"/>
      <c r="AP236" s="146"/>
      <c r="AQ236" s="146"/>
      <c r="AR236" s="146"/>
      <c r="AS236" s="146"/>
      <c r="AT236" s="146"/>
      <c r="AU236" s="146"/>
      <c r="AV236" s="146"/>
      <c r="AW236" s="146"/>
      <c r="AX236" s="146"/>
      <c r="AY236" s="146"/>
      <c r="AZ236" s="146"/>
      <c r="BA236" s="146"/>
      <c r="BB236" s="146"/>
      <c r="BC236" s="146"/>
      <c r="BD236" s="146"/>
      <c r="BE236" s="200"/>
      <c r="BF236" s="199"/>
      <c r="BG236" s="199"/>
      <c r="BH236" s="199"/>
      <c r="BI236" s="199"/>
      <c r="BJ236" s="199"/>
      <c r="BK236" s="199"/>
    </row>
    <row r="237" spans="3:76" ht="11.25" customHeight="1">
      <c r="C237" s="281"/>
      <c r="D237" s="330"/>
      <c r="E237" s="332"/>
      <c r="F237" s="332"/>
      <c r="G237" s="332"/>
      <c r="H237" s="332"/>
      <c r="I237" s="332"/>
      <c r="J237" s="332"/>
      <c r="K237" s="334"/>
      <c r="L237" s="334"/>
      <c r="M237" s="336"/>
      <c r="N237" s="336"/>
      <c r="O237" s="338"/>
      <c r="P237" s="340"/>
      <c r="Q237" s="341"/>
      <c r="R237" s="343">
        <v>1</v>
      </c>
      <c r="S237" s="327" t="s">
        <v>588</v>
      </c>
      <c r="T237" s="327"/>
      <c r="U237" s="327"/>
      <c r="V237" s="327"/>
      <c r="W237" s="327"/>
      <c r="X237" s="327"/>
      <c r="Y237" s="327"/>
      <c r="Z237" s="327"/>
      <c r="AA237" s="327"/>
      <c r="AB237" s="327"/>
      <c r="AC237" s="327"/>
      <c r="AD237" s="327"/>
      <c r="AE237" s="327"/>
      <c r="AF237" s="327"/>
      <c r="AG237" s="327"/>
      <c r="AH237" s="183"/>
      <c r="AI237" s="190"/>
      <c r="AJ237" s="189"/>
      <c r="AK237" s="189"/>
      <c r="AL237" s="189"/>
      <c r="AM237" s="189"/>
      <c r="AN237" s="189"/>
      <c r="AO237" s="189"/>
      <c r="AP237" s="189"/>
      <c r="AQ237" s="189"/>
      <c r="AR237" s="189"/>
      <c r="AS237" s="148"/>
      <c r="AT237" s="148"/>
      <c r="AU237" s="148"/>
      <c r="AV237" s="148"/>
      <c r="AW237" s="148"/>
      <c r="AX237" s="148"/>
      <c r="AY237" s="100"/>
      <c r="AZ237" s="100"/>
      <c r="BA237" s="100"/>
      <c r="BB237" s="100"/>
      <c r="BC237" s="100"/>
      <c r="BD237" s="100"/>
      <c r="BE237" s="200"/>
      <c r="BF237" s="215"/>
      <c r="BG237" s="215"/>
      <c r="BH237" s="215"/>
      <c r="BI237" s="199"/>
      <c r="BJ237" s="215"/>
      <c r="BK237" s="215"/>
      <c r="BL237" s="215"/>
      <c r="BM237" s="215"/>
      <c r="BN237" s="215"/>
    </row>
    <row r="238" spans="3:76" ht="15" customHeight="1">
      <c r="C238" s="281"/>
      <c r="D238" s="330"/>
      <c r="E238" s="332"/>
      <c r="F238" s="332"/>
      <c r="G238" s="332"/>
      <c r="H238" s="332"/>
      <c r="I238" s="332"/>
      <c r="J238" s="332"/>
      <c r="K238" s="334"/>
      <c r="L238" s="334"/>
      <c r="M238" s="336"/>
      <c r="N238" s="336"/>
      <c r="O238" s="338"/>
      <c r="P238" s="340"/>
      <c r="Q238" s="342"/>
      <c r="R238" s="344"/>
      <c r="S238" s="328"/>
      <c r="T238" s="328"/>
      <c r="U238" s="328"/>
      <c r="V238" s="328"/>
      <c r="W238" s="328"/>
      <c r="X238" s="328"/>
      <c r="Y238" s="328"/>
      <c r="Z238" s="328"/>
      <c r="AA238" s="328"/>
      <c r="AB238" s="328"/>
      <c r="AC238" s="328"/>
      <c r="AD238" s="328"/>
      <c r="AE238" s="328"/>
      <c r="AF238" s="328"/>
      <c r="AG238" s="328"/>
      <c r="AH238" s="171"/>
      <c r="AI238" s="188" t="s">
        <v>241</v>
      </c>
      <c r="AJ238" s="238" t="s">
        <v>198</v>
      </c>
      <c r="AK238" s="275" t="s">
        <v>18</v>
      </c>
      <c r="AL238" s="275"/>
      <c r="AM238" s="275"/>
      <c r="AN238" s="275"/>
      <c r="AO238" s="275"/>
      <c r="AP238" s="275"/>
      <c r="AQ238" s="275"/>
      <c r="AR238" s="275"/>
      <c r="AS238" s="172">
        <v>30214.773828090099</v>
      </c>
      <c r="AT238" s="172">
        <v>30214.773828090099</v>
      </c>
      <c r="AU238" s="172">
        <v>0</v>
      </c>
      <c r="AV238" s="173">
        <v>25918.868829999999</v>
      </c>
      <c r="AW238" s="172">
        <f>AT238-AV238</f>
        <v>4295.9049980901</v>
      </c>
      <c r="AX238" s="172">
        <f>AV238-AT238</f>
        <v>-4295.9049980901</v>
      </c>
      <c r="AY238" s="173"/>
      <c r="AZ238" s="173">
        <v>4295.9049980901</v>
      </c>
      <c r="BA238" s="223"/>
      <c r="BB238" s="173"/>
      <c r="BC238" s="224" t="s">
        <v>707</v>
      </c>
      <c r="BD238" s="290" t="s">
        <v>151</v>
      </c>
      <c r="BE238" s="200">
        <v>0</v>
      </c>
      <c r="BF238" s="215"/>
      <c r="BG238" s="215"/>
      <c r="BI238" s="198" t="str">
        <f>AJ238 &amp; BE238</f>
        <v>Амортизационные отчисления0</v>
      </c>
      <c r="BJ238" s="215"/>
      <c r="BK238" s="215"/>
      <c r="BL238" s="215"/>
      <c r="BM238" s="215"/>
      <c r="BX238" s="198" t="str">
        <f>AJ238 &amp; AK238</f>
        <v>Амортизационные отчислениянет</v>
      </c>
    </row>
    <row r="239" spans="3:76" ht="15" customHeight="1" thickBot="1">
      <c r="C239" s="281"/>
      <c r="D239" s="330"/>
      <c r="E239" s="332"/>
      <c r="F239" s="332"/>
      <c r="G239" s="332"/>
      <c r="H239" s="332"/>
      <c r="I239" s="332"/>
      <c r="J239" s="332"/>
      <c r="K239" s="334"/>
      <c r="L239" s="334"/>
      <c r="M239" s="336"/>
      <c r="N239" s="336"/>
      <c r="O239" s="338"/>
      <c r="P239" s="340"/>
      <c r="Q239" s="342"/>
      <c r="R239" s="344"/>
      <c r="S239" s="328"/>
      <c r="T239" s="328"/>
      <c r="U239" s="328"/>
      <c r="V239" s="328"/>
      <c r="W239" s="328"/>
      <c r="X239" s="328"/>
      <c r="Y239" s="328"/>
      <c r="Z239" s="328"/>
      <c r="AA239" s="328"/>
      <c r="AB239" s="328"/>
      <c r="AC239" s="328"/>
      <c r="AD239" s="328"/>
      <c r="AE239" s="328"/>
      <c r="AF239" s="328"/>
      <c r="AG239" s="328"/>
      <c r="AH239" s="171"/>
      <c r="AI239" s="188" t="s">
        <v>115</v>
      </c>
      <c r="AJ239" s="238" t="s">
        <v>200</v>
      </c>
      <c r="AK239" s="275" t="s">
        <v>18</v>
      </c>
      <c r="AL239" s="275"/>
      <c r="AM239" s="275"/>
      <c r="AN239" s="275"/>
      <c r="AO239" s="275"/>
      <c r="AP239" s="275"/>
      <c r="AQ239" s="275"/>
      <c r="AR239" s="275"/>
      <c r="AS239" s="172">
        <v>6042.9547656180002</v>
      </c>
      <c r="AT239" s="172">
        <v>6042.9547656180002</v>
      </c>
      <c r="AU239" s="172">
        <v>0</v>
      </c>
      <c r="AV239" s="173">
        <v>3038.1652000000004</v>
      </c>
      <c r="AW239" s="172">
        <f>AT239-AV239</f>
        <v>3004.7895656179999</v>
      </c>
      <c r="AX239" s="172">
        <f>AV239-AT239</f>
        <v>-3004.7895656179999</v>
      </c>
      <c r="AY239" s="173"/>
      <c r="AZ239" s="173">
        <v>3004.7895656180003</v>
      </c>
      <c r="BA239" s="223"/>
      <c r="BB239" s="173"/>
      <c r="BC239" s="224" t="s">
        <v>707</v>
      </c>
      <c r="BD239" s="225"/>
      <c r="BE239" s="200">
        <v>0</v>
      </c>
      <c r="BF239" s="215"/>
      <c r="BG239" s="215"/>
      <c r="BI239" s="198" t="str">
        <f>AJ239 &amp; BE239</f>
        <v>Прочие собственные средства0</v>
      </c>
      <c r="BJ239" s="215"/>
      <c r="BK239" s="215"/>
      <c r="BL239" s="215"/>
      <c r="BM239" s="215"/>
      <c r="BX239" s="198" t="str">
        <f>AJ239 &amp; AK239</f>
        <v>Прочие собственные средстванет</v>
      </c>
    </row>
    <row r="240" spans="3:76" ht="11.25" customHeight="1">
      <c r="C240" s="281"/>
      <c r="D240" s="329">
        <v>29</v>
      </c>
      <c r="E240" s="331" t="s">
        <v>560</v>
      </c>
      <c r="F240" s="331" t="s">
        <v>611</v>
      </c>
      <c r="G240" s="331" t="s">
        <v>622</v>
      </c>
      <c r="H240" s="331" t="s">
        <v>563</v>
      </c>
      <c r="I240" s="331" t="s">
        <v>563</v>
      </c>
      <c r="J240" s="331" t="s">
        <v>564</v>
      </c>
      <c r="K240" s="333">
        <v>1</v>
      </c>
      <c r="L240" s="333">
        <v>2020</v>
      </c>
      <c r="M240" s="335" t="s">
        <v>190</v>
      </c>
      <c r="N240" s="335">
        <v>2023</v>
      </c>
      <c r="O240" s="337">
        <v>0</v>
      </c>
      <c r="P240" s="339">
        <v>0</v>
      </c>
      <c r="Q240" s="147"/>
      <c r="R240" s="146"/>
      <c r="S240" s="146"/>
      <c r="T240" s="146"/>
      <c r="U240" s="146"/>
      <c r="V240" s="146"/>
      <c r="W240" s="146"/>
      <c r="X240" s="146"/>
      <c r="Y240" s="146"/>
      <c r="Z240" s="146"/>
      <c r="AA240" s="146"/>
      <c r="AB240" s="146"/>
      <c r="AC240" s="146"/>
      <c r="AD240" s="146"/>
      <c r="AE240" s="146"/>
      <c r="AF240" s="146"/>
      <c r="AG240" s="146"/>
      <c r="AH240" s="146"/>
      <c r="AI240" s="146"/>
      <c r="AJ240" s="146"/>
      <c r="AK240" s="146"/>
      <c r="AL240" s="146"/>
      <c r="AM240" s="146"/>
      <c r="AN240" s="146"/>
      <c r="AO240" s="146"/>
      <c r="AP240" s="146"/>
      <c r="AQ240" s="146"/>
      <c r="AR240" s="146"/>
      <c r="AS240" s="146"/>
      <c r="AT240" s="146"/>
      <c r="AU240" s="146"/>
      <c r="AV240" s="146"/>
      <c r="AW240" s="146"/>
      <c r="AX240" s="146"/>
      <c r="AY240" s="146"/>
      <c r="AZ240" s="146"/>
      <c r="BA240" s="146"/>
      <c r="BB240" s="146"/>
      <c r="BC240" s="146"/>
      <c r="BD240" s="146"/>
      <c r="BE240" s="200"/>
      <c r="BF240" s="199"/>
      <c r="BG240" s="199"/>
      <c r="BH240" s="199"/>
      <c r="BI240" s="199"/>
      <c r="BJ240" s="199"/>
      <c r="BK240" s="199"/>
    </row>
    <row r="241" spans="3:76" ht="11.25" customHeight="1">
      <c r="C241" s="281"/>
      <c r="D241" s="330"/>
      <c r="E241" s="332"/>
      <c r="F241" s="332"/>
      <c r="G241" s="332"/>
      <c r="H241" s="332"/>
      <c r="I241" s="332"/>
      <c r="J241" s="332"/>
      <c r="K241" s="334"/>
      <c r="L241" s="334"/>
      <c r="M241" s="336"/>
      <c r="N241" s="336"/>
      <c r="O241" s="338"/>
      <c r="P241" s="340"/>
      <c r="Q241" s="341"/>
      <c r="R241" s="343">
        <v>1</v>
      </c>
      <c r="S241" s="327" t="s">
        <v>588</v>
      </c>
      <c r="T241" s="327"/>
      <c r="U241" s="327"/>
      <c r="V241" s="327"/>
      <c r="W241" s="327"/>
      <c r="X241" s="327"/>
      <c r="Y241" s="327"/>
      <c r="Z241" s="327"/>
      <c r="AA241" s="327"/>
      <c r="AB241" s="327"/>
      <c r="AC241" s="327"/>
      <c r="AD241" s="327"/>
      <c r="AE241" s="327"/>
      <c r="AF241" s="327"/>
      <c r="AG241" s="327"/>
      <c r="AH241" s="183"/>
      <c r="AI241" s="190"/>
      <c r="AJ241" s="189"/>
      <c r="AK241" s="189"/>
      <c r="AL241" s="189"/>
      <c r="AM241" s="189"/>
      <c r="AN241" s="189"/>
      <c r="AO241" s="189"/>
      <c r="AP241" s="189"/>
      <c r="AQ241" s="189"/>
      <c r="AR241" s="189"/>
      <c r="AS241" s="148"/>
      <c r="AT241" s="148"/>
      <c r="AU241" s="148"/>
      <c r="AV241" s="148"/>
      <c r="AW241" s="148"/>
      <c r="AX241" s="148"/>
      <c r="AY241" s="100"/>
      <c r="AZ241" s="100"/>
      <c r="BA241" s="100"/>
      <c r="BB241" s="100"/>
      <c r="BC241" s="100"/>
      <c r="BD241" s="100"/>
      <c r="BE241" s="200"/>
      <c r="BF241" s="215"/>
      <c r="BG241" s="215"/>
      <c r="BH241" s="215"/>
      <c r="BI241" s="199"/>
      <c r="BJ241" s="215"/>
      <c r="BK241" s="215"/>
      <c r="BL241" s="215"/>
      <c r="BM241" s="215"/>
      <c r="BN241" s="215"/>
    </row>
    <row r="242" spans="3:76" ht="15" customHeight="1">
      <c r="C242" s="281"/>
      <c r="D242" s="330"/>
      <c r="E242" s="332"/>
      <c r="F242" s="332"/>
      <c r="G242" s="332"/>
      <c r="H242" s="332"/>
      <c r="I242" s="332"/>
      <c r="J242" s="332"/>
      <c r="K242" s="334"/>
      <c r="L242" s="334"/>
      <c r="M242" s="336"/>
      <c r="N242" s="336"/>
      <c r="O242" s="338"/>
      <c r="P242" s="340"/>
      <c r="Q242" s="342"/>
      <c r="R242" s="344"/>
      <c r="S242" s="328"/>
      <c r="T242" s="328"/>
      <c r="U242" s="328"/>
      <c r="V242" s="328"/>
      <c r="W242" s="328"/>
      <c r="X242" s="328"/>
      <c r="Y242" s="328"/>
      <c r="Z242" s="328"/>
      <c r="AA242" s="328"/>
      <c r="AB242" s="328"/>
      <c r="AC242" s="328"/>
      <c r="AD242" s="328"/>
      <c r="AE242" s="328"/>
      <c r="AF242" s="328"/>
      <c r="AG242" s="328"/>
      <c r="AH242" s="171"/>
      <c r="AI242" s="188" t="s">
        <v>241</v>
      </c>
      <c r="AJ242" s="238" t="s">
        <v>198</v>
      </c>
      <c r="AK242" s="275" t="s">
        <v>18</v>
      </c>
      <c r="AL242" s="275"/>
      <c r="AM242" s="275"/>
      <c r="AN242" s="275"/>
      <c r="AO242" s="275"/>
      <c r="AP242" s="275"/>
      <c r="AQ242" s="275"/>
      <c r="AR242" s="275"/>
      <c r="AS242" s="172">
        <v>4005.3559536204002</v>
      </c>
      <c r="AT242" s="172">
        <v>4005.3559536204002</v>
      </c>
      <c r="AU242" s="172">
        <v>0</v>
      </c>
      <c r="AV242" s="173">
        <v>0</v>
      </c>
      <c r="AW242" s="172">
        <f>AT242-AV242</f>
        <v>4005.3559536204002</v>
      </c>
      <c r="AX242" s="172">
        <f>AV242-AT242</f>
        <v>-4005.3559536204002</v>
      </c>
      <c r="AY242" s="173"/>
      <c r="AZ242" s="173"/>
      <c r="BA242" s="223" t="s">
        <v>712</v>
      </c>
      <c r="BB242" s="173">
        <v>4005.3559536204002</v>
      </c>
      <c r="BC242" s="223" t="s">
        <v>720</v>
      </c>
      <c r="BD242" s="290" t="s">
        <v>151</v>
      </c>
      <c r="BE242" s="200">
        <v>0</v>
      </c>
      <c r="BF242" s="215"/>
      <c r="BG242" s="215"/>
      <c r="BI242" s="198" t="str">
        <f>AJ242 &amp; BE242</f>
        <v>Амортизационные отчисления0</v>
      </c>
      <c r="BJ242" s="215"/>
      <c r="BK242" s="215"/>
      <c r="BL242" s="215"/>
      <c r="BM242" s="215"/>
      <c r="BX242" s="198" t="str">
        <f>AJ242 &amp; AK242</f>
        <v>Амортизационные отчислениянет</v>
      </c>
    </row>
    <row r="243" spans="3:76" ht="15" customHeight="1" thickBot="1">
      <c r="C243" s="281"/>
      <c r="D243" s="330"/>
      <c r="E243" s="332"/>
      <c r="F243" s="332"/>
      <c r="G243" s="332"/>
      <c r="H243" s="332"/>
      <c r="I243" s="332"/>
      <c r="J243" s="332"/>
      <c r="K243" s="334"/>
      <c r="L243" s="334"/>
      <c r="M243" s="336"/>
      <c r="N243" s="336"/>
      <c r="O243" s="338"/>
      <c r="P243" s="340"/>
      <c r="Q243" s="342"/>
      <c r="R243" s="344"/>
      <c r="S243" s="328"/>
      <c r="T243" s="328"/>
      <c r="U243" s="328"/>
      <c r="V243" s="328"/>
      <c r="W243" s="328"/>
      <c r="X243" s="328"/>
      <c r="Y243" s="328"/>
      <c r="Z243" s="328"/>
      <c r="AA243" s="328"/>
      <c r="AB243" s="328"/>
      <c r="AC243" s="328"/>
      <c r="AD243" s="328"/>
      <c r="AE243" s="328"/>
      <c r="AF243" s="328"/>
      <c r="AG243" s="328"/>
      <c r="AH243" s="171"/>
      <c r="AI243" s="188" t="s">
        <v>115</v>
      </c>
      <c r="AJ243" s="238" t="s">
        <v>200</v>
      </c>
      <c r="AK243" s="275" t="s">
        <v>18</v>
      </c>
      <c r="AL243" s="275"/>
      <c r="AM243" s="275"/>
      <c r="AN243" s="275"/>
      <c r="AO243" s="275"/>
      <c r="AP243" s="275"/>
      <c r="AQ243" s="275"/>
      <c r="AR243" s="275"/>
      <c r="AS243" s="172">
        <v>801.07119072410001</v>
      </c>
      <c r="AT243" s="172">
        <v>801.07119072410001</v>
      </c>
      <c r="AU243" s="172">
        <v>0</v>
      </c>
      <c r="AV243" s="173">
        <v>0</v>
      </c>
      <c r="AW243" s="172">
        <f>AT243-AV243</f>
        <v>801.07119072410001</v>
      </c>
      <c r="AX243" s="172">
        <f>AV243-AT243</f>
        <v>-801.07119072410001</v>
      </c>
      <c r="AY243" s="173"/>
      <c r="AZ243" s="173"/>
      <c r="BA243" s="223" t="s">
        <v>712</v>
      </c>
      <c r="BB243" s="173">
        <v>801.07119072410001</v>
      </c>
      <c r="BC243" s="223" t="s">
        <v>720</v>
      </c>
      <c r="BD243" s="225"/>
      <c r="BE243" s="200">
        <v>0</v>
      </c>
      <c r="BF243" s="215"/>
      <c r="BG243" s="215"/>
      <c r="BI243" s="198" t="str">
        <f>AJ243 &amp; BE243</f>
        <v>Прочие собственные средства0</v>
      </c>
      <c r="BJ243" s="215"/>
      <c r="BK243" s="215"/>
      <c r="BL243" s="215"/>
      <c r="BM243" s="215"/>
      <c r="BX243" s="198" t="str">
        <f>AJ243 &amp; AK243</f>
        <v>Прочие собственные средстванет</v>
      </c>
    </row>
    <row r="244" spans="3:76" ht="11.25" customHeight="1">
      <c r="C244" s="281"/>
      <c r="D244" s="329">
        <v>30</v>
      </c>
      <c r="E244" s="331" t="s">
        <v>560</v>
      </c>
      <c r="F244" s="331" t="s">
        <v>611</v>
      </c>
      <c r="G244" s="331" t="s">
        <v>623</v>
      </c>
      <c r="H244" s="331" t="s">
        <v>563</v>
      </c>
      <c r="I244" s="331" t="s">
        <v>563</v>
      </c>
      <c r="J244" s="331" t="s">
        <v>564</v>
      </c>
      <c r="K244" s="333">
        <v>1</v>
      </c>
      <c r="L244" s="333">
        <v>2022</v>
      </c>
      <c r="M244" s="335" t="s">
        <v>190</v>
      </c>
      <c r="N244" s="335">
        <v>2022</v>
      </c>
      <c r="O244" s="337">
        <v>0</v>
      </c>
      <c r="P244" s="339">
        <v>0</v>
      </c>
      <c r="Q244" s="147"/>
      <c r="R244" s="146"/>
      <c r="S244" s="146"/>
      <c r="T244" s="146"/>
      <c r="U244" s="146"/>
      <c r="V244" s="146"/>
      <c r="W244" s="146"/>
      <c r="X244" s="146"/>
      <c r="Y244" s="146"/>
      <c r="Z244" s="146"/>
      <c r="AA244" s="146"/>
      <c r="AB244" s="146"/>
      <c r="AC244" s="146"/>
      <c r="AD244" s="146"/>
      <c r="AE244" s="146"/>
      <c r="AF244" s="146"/>
      <c r="AG244" s="146"/>
      <c r="AH244" s="146"/>
      <c r="AI244" s="146"/>
      <c r="AJ244" s="146"/>
      <c r="AK244" s="146"/>
      <c r="AL244" s="146"/>
      <c r="AM244" s="146"/>
      <c r="AN244" s="146"/>
      <c r="AO244" s="146"/>
      <c r="AP244" s="146"/>
      <c r="AQ244" s="146"/>
      <c r="AR244" s="146"/>
      <c r="AS244" s="146"/>
      <c r="AT244" s="146"/>
      <c r="AU244" s="146"/>
      <c r="AV244" s="146"/>
      <c r="AW244" s="146"/>
      <c r="AX244" s="146"/>
      <c r="AY244" s="146"/>
      <c r="AZ244" s="146"/>
      <c r="BA244" s="146"/>
      <c r="BB244" s="146"/>
      <c r="BC244" s="146"/>
      <c r="BD244" s="146"/>
      <c r="BE244" s="200"/>
      <c r="BF244" s="199"/>
      <c r="BG244" s="199"/>
      <c r="BH244" s="199"/>
      <c r="BI244" s="199"/>
      <c r="BJ244" s="199"/>
      <c r="BK244" s="199"/>
    </row>
    <row r="245" spans="3:76" ht="11.25" customHeight="1">
      <c r="C245" s="281"/>
      <c r="D245" s="330"/>
      <c r="E245" s="332"/>
      <c r="F245" s="332"/>
      <c r="G245" s="332"/>
      <c r="H245" s="332"/>
      <c r="I245" s="332"/>
      <c r="J245" s="332"/>
      <c r="K245" s="334"/>
      <c r="L245" s="334"/>
      <c r="M245" s="336"/>
      <c r="N245" s="336"/>
      <c r="O245" s="338"/>
      <c r="P245" s="340"/>
      <c r="Q245" s="341"/>
      <c r="R245" s="343">
        <v>1</v>
      </c>
      <c r="S245" s="327" t="s">
        <v>588</v>
      </c>
      <c r="T245" s="327"/>
      <c r="U245" s="327"/>
      <c r="V245" s="327"/>
      <c r="W245" s="327"/>
      <c r="X245" s="327"/>
      <c r="Y245" s="327"/>
      <c r="Z245" s="327"/>
      <c r="AA245" s="327"/>
      <c r="AB245" s="327"/>
      <c r="AC245" s="327"/>
      <c r="AD245" s="327"/>
      <c r="AE245" s="327"/>
      <c r="AF245" s="327"/>
      <c r="AG245" s="327"/>
      <c r="AH245" s="183"/>
      <c r="AI245" s="190"/>
      <c r="AJ245" s="189"/>
      <c r="AK245" s="189"/>
      <c r="AL245" s="189"/>
      <c r="AM245" s="189"/>
      <c r="AN245" s="189"/>
      <c r="AO245" s="189"/>
      <c r="AP245" s="189"/>
      <c r="AQ245" s="189"/>
      <c r="AR245" s="189"/>
      <c r="AS245" s="148"/>
      <c r="AT245" s="148"/>
      <c r="AU245" s="148"/>
      <c r="AV245" s="148"/>
      <c r="AW245" s="148"/>
      <c r="AX245" s="148"/>
      <c r="AY245" s="100"/>
      <c r="AZ245" s="100"/>
      <c r="BA245" s="100"/>
      <c r="BB245" s="100"/>
      <c r="BC245" s="100"/>
      <c r="BD245" s="100"/>
      <c r="BE245" s="200"/>
      <c r="BF245" s="215"/>
      <c r="BG245" s="215"/>
      <c r="BH245" s="215"/>
      <c r="BI245" s="199"/>
      <c r="BJ245" s="215"/>
      <c r="BK245" s="215"/>
      <c r="BL245" s="215"/>
      <c r="BM245" s="215"/>
      <c r="BN245" s="215"/>
    </row>
    <row r="246" spans="3:76" ht="15" customHeight="1">
      <c r="C246" s="281"/>
      <c r="D246" s="330"/>
      <c r="E246" s="332"/>
      <c r="F246" s="332"/>
      <c r="G246" s="332"/>
      <c r="H246" s="332"/>
      <c r="I246" s="332"/>
      <c r="J246" s="332"/>
      <c r="K246" s="334"/>
      <c r="L246" s="334"/>
      <c r="M246" s="336"/>
      <c r="N246" s="336"/>
      <c r="O246" s="338"/>
      <c r="P246" s="340"/>
      <c r="Q246" s="342"/>
      <c r="R246" s="344"/>
      <c r="S246" s="328"/>
      <c r="T246" s="328"/>
      <c r="U246" s="328"/>
      <c r="V246" s="328"/>
      <c r="W246" s="328"/>
      <c r="X246" s="328"/>
      <c r="Y246" s="328"/>
      <c r="Z246" s="328"/>
      <c r="AA246" s="328"/>
      <c r="AB246" s="328"/>
      <c r="AC246" s="328"/>
      <c r="AD246" s="328"/>
      <c r="AE246" s="328"/>
      <c r="AF246" s="328"/>
      <c r="AG246" s="328"/>
      <c r="AH246" s="171"/>
      <c r="AI246" s="188" t="s">
        <v>241</v>
      </c>
      <c r="AJ246" s="238" t="s">
        <v>198</v>
      </c>
      <c r="AK246" s="275" t="s">
        <v>18</v>
      </c>
      <c r="AL246" s="275"/>
      <c r="AM246" s="275"/>
      <c r="AN246" s="275"/>
      <c r="AO246" s="275"/>
      <c r="AP246" s="275"/>
      <c r="AQ246" s="275"/>
      <c r="AR246" s="275"/>
      <c r="AS246" s="172">
        <v>3188.7301216214</v>
      </c>
      <c r="AT246" s="172">
        <v>0</v>
      </c>
      <c r="AU246" s="172">
        <v>0</v>
      </c>
      <c r="AV246" s="173">
        <v>0</v>
      </c>
      <c r="AW246" s="172">
        <f>AT246-AV246</f>
        <v>0</v>
      </c>
      <c r="AX246" s="172">
        <f>AV246-AT246</f>
        <v>0</v>
      </c>
      <c r="AY246" s="173"/>
      <c r="AZ246" s="173"/>
      <c r="BA246" s="223"/>
      <c r="BB246" s="173"/>
      <c r="BC246" s="224"/>
      <c r="BD246" s="290" t="s">
        <v>151</v>
      </c>
      <c r="BE246" s="200">
        <v>0</v>
      </c>
      <c r="BF246" s="215"/>
      <c r="BG246" s="215"/>
      <c r="BI246" s="198" t="str">
        <f>AJ246 &amp; BE246</f>
        <v>Амортизационные отчисления0</v>
      </c>
      <c r="BJ246" s="215"/>
      <c r="BK246" s="215"/>
      <c r="BL246" s="215"/>
      <c r="BM246" s="215"/>
      <c r="BX246" s="198" t="str">
        <f>AJ246 &amp; AK246</f>
        <v>Амортизационные отчислениянет</v>
      </c>
    </row>
    <row r="247" spans="3:76" ht="15" customHeight="1" thickBot="1">
      <c r="C247" s="281"/>
      <c r="D247" s="330"/>
      <c r="E247" s="332"/>
      <c r="F247" s="332"/>
      <c r="G247" s="332"/>
      <c r="H247" s="332"/>
      <c r="I247" s="332"/>
      <c r="J247" s="332"/>
      <c r="K247" s="334"/>
      <c r="L247" s="334"/>
      <c r="M247" s="336"/>
      <c r="N247" s="336"/>
      <c r="O247" s="338"/>
      <c r="P247" s="340"/>
      <c r="Q247" s="342"/>
      <c r="R247" s="344"/>
      <c r="S247" s="328"/>
      <c r="T247" s="328"/>
      <c r="U247" s="328"/>
      <c r="V247" s="328"/>
      <c r="W247" s="328"/>
      <c r="X247" s="328"/>
      <c r="Y247" s="328"/>
      <c r="Z247" s="328"/>
      <c r="AA247" s="328"/>
      <c r="AB247" s="328"/>
      <c r="AC247" s="328"/>
      <c r="AD247" s="328"/>
      <c r="AE247" s="328"/>
      <c r="AF247" s="328"/>
      <c r="AG247" s="328"/>
      <c r="AH247" s="171"/>
      <c r="AI247" s="188" t="s">
        <v>115</v>
      </c>
      <c r="AJ247" s="238" t="s">
        <v>200</v>
      </c>
      <c r="AK247" s="275" t="s">
        <v>18</v>
      </c>
      <c r="AL247" s="275"/>
      <c r="AM247" s="275"/>
      <c r="AN247" s="275"/>
      <c r="AO247" s="275"/>
      <c r="AP247" s="275"/>
      <c r="AQ247" s="275"/>
      <c r="AR247" s="275"/>
      <c r="AS247" s="172">
        <v>637.74602432430004</v>
      </c>
      <c r="AT247" s="172">
        <v>0</v>
      </c>
      <c r="AU247" s="172">
        <v>0</v>
      </c>
      <c r="AV247" s="173">
        <v>0</v>
      </c>
      <c r="AW247" s="172">
        <f>AT247-AV247</f>
        <v>0</v>
      </c>
      <c r="AX247" s="172">
        <f>AV247-AT247</f>
        <v>0</v>
      </c>
      <c r="AY247" s="173"/>
      <c r="AZ247" s="173"/>
      <c r="BA247" s="223"/>
      <c r="BB247" s="173"/>
      <c r="BC247" s="224"/>
      <c r="BD247" s="225"/>
      <c r="BE247" s="200">
        <v>0</v>
      </c>
      <c r="BF247" s="215"/>
      <c r="BG247" s="215"/>
      <c r="BI247" s="198" t="str">
        <f>AJ247 &amp; BE247</f>
        <v>Прочие собственные средства0</v>
      </c>
      <c r="BJ247" s="215"/>
      <c r="BK247" s="215"/>
      <c r="BL247" s="215"/>
      <c r="BM247" s="215"/>
      <c r="BX247" s="198" t="str">
        <f>AJ247 &amp; AK247</f>
        <v>Прочие собственные средстванет</v>
      </c>
    </row>
    <row r="248" spans="3:76" ht="11.25" customHeight="1">
      <c r="C248" s="281"/>
      <c r="D248" s="329">
        <v>31</v>
      </c>
      <c r="E248" s="331" t="s">
        <v>560</v>
      </c>
      <c r="F248" s="331" t="s">
        <v>611</v>
      </c>
      <c r="G248" s="331" t="s">
        <v>624</v>
      </c>
      <c r="H248" s="331" t="s">
        <v>563</v>
      </c>
      <c r="I248" s="331" t="s">
        <v>563</v>
      </c>
      <c r="J248" s="331" t="s">
        <v>564</v>
      </c>
      <c r="K248" s="333">
        <v>2</v>
      </c>
      <c r="L248" s="333">
        <v>2022</v>
      </c>
      <c r="M248" s="335" t="s">
        <v>190</v>
      </c>
      <c r="N248" s="335">
        <v>2022</v>
      </c>
      <c r="O248" s="337">
        <v>0</v>
      </c>
      <c r="P248" s="339">
        <v>5</v>
      </c>
      <c r="Q248" s="147"/>
      <c r="R248" s="146"/>
      <c r="S248" s="146"/>
      <c r="T248" s="146"/>
      <c r="U248" s="146"/>
      <c r="V248" s="146"/>
      <c r="W248" s="146"/>
      <c r="X248" s="146"/>
      <c r="Y248" s="146"/>
      <c r="Z248" s="146"/>
      <c r="AA248" s="146"/>
      <c r="AB248" s="146"/>
      <c r="AC248" s="146"/>
      <c r="AD248" s="146"/>
      <c r="AE248" s="146"/>
      <c r="AF248" s="146"/>
      <c r="AG248" s="146"/>
      <c r="AH248" s="146"/>
      <c r="AI248" s="146"/>
      <c r="AJ248" s="146"/>
      <c r="AK248" s="146"/>
      <c r="AL248" s="146"/>
      <c r="AM248" s="146"/>
      <c r="AN248" s="146"/>
      <c r="AO248" s="146"/>
      <c r="AP248" s="146"/>
      <c r="AQ248" s="146"/>
      <c r="AR248" s="146"/>
      <c r="AS248" s="146"/>
      <c r="AT248" s="146"/>
      <c r="AU248" s="146"/>
      <c r="AV248" s="146"/>
      <c r="AW248" s="146"/>
      <c r="AX248" s="146"/>
      <c r="AY248" s="146"/>
      <c r="AZ248" s="146"/>
      <c r="BA248" s="146"/>
      <c r="BB248" s="146"/>
      <c r="BC248" s="146"/>
      <c r="BD248" s="146"/>
      <c r="BE248" s="200"/>
      <c r="BF248" s="199"/>
      <c r="BG248" s="199"/>
      <c r="BH248" s="199"/>
      <c r="BI248" s="199"/>
      <c r="BJ248" s="199"/>
      <c r="BK248" s="199"/>
    </row>
    <row r="249" spans="3:76" ht="11.25" customHeight="1">
      <c r="C249" s="281"/>
      <c r="D249" s="330"/>
      <c r="E249" s="332"/>
      <c r="F249" s="332"/>
      <c r="G249" s="332"/>
      <c r="H249" s="332"/>
      <c r="I249" s="332"/>
      <c r="J249" s="332"/>
      <c r="K249" s="334"/>
      <c r="L249" s="334"/>
      <c r="M249" s="336"/>
      <c r="N249" s="336"/>
      <c r="O249" s="338"/>
      <c r="P249" s="340"/>
      <c r="Q249" s="341"/>
      <c r="R249" s="343">
        <v>1</v>
      </c>
      <c r="S249" s="327" t="s">
        <v>588</v>
      </c>
      <c r="T249" s="327"/>
      <c r="U249" s="327"/>
      <c r="V249" s="327"/>
      <c r="W249" s="327"/>
      <c r="X249" s="327"/>
      <c r="Y249" s="327"/>
      <c r="Z249" s="327"/>
      <c r="AA249" s="327"/>
      <c r="AB249" s="327"/>
      <c r="AC249" s="327"/>
      <c r="AD249" s="327"/>
      <c r="AE249" s="327"/>
      <c r="AF249" s="327"/>
      <c r="AG249" s="327"/>
      <c r="AH249" s="183"/>
      <c r="AI249" s="190"/>
      <c r="AJ249" s="189"/>
      <c r="AK249" s="189"/>
      <c r="AL249" s="189"/>
      <c r="AM249" s="189"/>
      <c r="AN249" s="189"/>
      <c r="AO249" s="189"/>
      <c r="AP249" s="189"/>
      <c r="AQ249" s="189"/>
      <c r="AR249" s="189"/>
      <c r="AS249" s="148"/>
      <c r="AT249" s="148"/>
      <c r="AU249" s="148"/>
      <c r="AV249" s="148"/>
      <c r="AW249" s="148"/>
      <c r="AX249" s="148"/>
      <c r="AY249" s="100"/>
      <c r="AZ249" s="100"/>
      <c r="BA249" s="100"/>
      <c r="BB249" s="100"/>
      <c r="BC249" s="100"/>
      <c r="BD249" s="100"/>
      <c r="BE249" s="200"/>
      <c r="BF249" s="215"/>
      <c r="BG249" s="215"/>
      <c r="BH249" s="215"/>
      <c r="BI249" s="199"/>
      <c r="BJ249" s="215"/>
      <c r="BK249" s="215"/>
      <c r="BL249" s="215"/>
      <c r="BM249" s="215"/>
      <c r="BN249" s="215"/>
    </row>
    <row r="250" spans="3:76" ht="15" customHeight="1">
      <c r="C250" s="281"/>
      <c r="D250" s="330"/>
      <c r="E250" s="332"/>
      <c r="F250" s="332"/>
      <c r="G250" s="332"/>
      <c r="H250" s="332"/>
      <c r="I250" s="332"/>
      <c r="J250" s="332"/>
      <c r="K250" s="334"/>
      <c r="L250" s="334"/>
      <c r="M250" s="336"/>
      <c r="N250" s="336"/>
      <c r="O250" s="338"/>
      <c r="P250" s="340"/>
      <c r="Q250" s="342"/>
      <c r="R250" s="344"/>
      <c r="S250" s="328"/>
      <c r="T250" s="328"/>
      <c r="U250" s="328"/>
      <c r="V250" s="328"/>
      <c r="W250" s="328"/>
      <c r="X250" s="328"/>
      <c r="Y250" s="328"/>
      <c r="Z250" s="328"/>
      <c r="AA250" s="328"/>
      <c r="AB250" s="328"/>
      <c r="AC250" s="328"/>
      <c r="AD250" s="328"/>
      <c r="AE250" s="328"/>
      <c r="AF250" s="328"/>
      <c r="AG250" s="328"/>
      <c r="AH250" s="171"/>
      <c r="AI250" s="188" t="s">
        <v>241</v>
      </c>
      <c r="AJ250" s="238" t="s">
        <v>198</v>
      </c>
      <c r="AK250" s="275" t="s">
        <v>18</v>
      </c>
      <c r="AL250" s="275"/>
      <c r="AM250" s="275"/>
      <c r="AN250" s="275"/>
      <c r="AO250" s="275"/>
      <c r="AP250" s="275"/>
      <c r="AQ250" s="275"/>
      <c r="AR250" s="275"/>
      <c r="AS250" s="172">
        <v>124794.673683077</v>
      </c>
      <c r="AT250" s="172">
        <v>3665.4309201561</v>
      </c>
      <c r="AU250" s="172">
        <v>0</v>
      </c>
      <c r="AV250" s="173">
        <v>3137.45</v>
      </c>
      <c r="AW250" s="172">
        <f>AT250-AV250</f>
        <v>527.98092015610018</v>
      </c>
      <c r="AX250" s="172">
        <f>AV250-AT250</f>
        <v>-527.98092015610018</v>
      </c>
      <c r="AY250" s="173"/>
      <c r="AZ250" s="173"/>
      <c r="BA250" s="223" t="s">
        <v>712</v>
      </c>
      <c r="BB250" s="173">
        <v>527.98092015610018</v>
      </c>
      <c r="BC250" s="224" t="s">
        <v>713</v>
      </c>
      <c r="BD250" s="290" t="s">
        <v>151</v>
      </c>
      <c r="BE250" s="200">
        <v>0</v>
      </c>
      <c r="BF250" s="215"/>
      <c r="BG250" s="215"/>
      <c r="BI250" s="198" t="str">
        <f>AJ250 &amp; BE250</f>
        <v>Амортизационные отчисления0</v>
      </c>
      <c r="BJ250" s="215"/>
      <c r="BK250" s="215"/>
      <c r="BL250" s="215"/>
      <c r="BM250" s="215"/>
      <c r="BX250" s="198" t="str">
        <f>AJ250 &amp; AK250</f>
        <v>Амортизационные отчислениянет</v>
      </c>
    </row>
    <row r="251" spans="3:76" ht="15" customHeight="1" thickBot="1">
      <c r="C251" s="281"/>
      <c r="D251" s="330"/>
      <c r="E251" s="332"/>
      <c r="F251" s="332"/>
      <c r="G251" s="332"/>
      <c r="H251" s="332"/>
      <c r="I251" s="332"/>
      <c r="J251" s="332"/>
      <c r="K251" s="334"/>
      <c r="L251" s="334"/>
      <c r="M251" s="336"/>
      <c r="N251" s="336"/>
      <c r="O251" s="338"/>
      <c r="P251" s="340"/>
      <c r="Q251" s="342"/>
      <c r="R251" s="344"/>
      <c r="S251" s="328"/>
      <c r="T251" s="328"/>
      <c r="U251" s="328"/>
      <c r="V251" s="328"/>
      <c r="W251" s="328"/>
      <c r="X251" s="328"/>
      <c r="Y251" s="328"/>
      <c r="Z251" s="328"/>
      <c r="AA251" s="328"/>
      <c r="AB251" s="328"/>
      <c r="AC251" s="328"/>
      <c r="AD251" s="328"/>
      <c r="AE251" s="328"/>
      <c r="AF251" s="328"/>
      <c r="AG251" s="328"/>
      <c r="AH251" s="171"/>
      <c r="AI251" s="188" t="s">
        <v>115</v>
      </c>
      <c r="AJ251" s="238" t="s">
        <v>200</v>
      </c>
      <c r="AK251" s="275" t="s">
        <v>18</v>
      </c>
      <c r="AL251" s="275"/>
      <c r="AM251" s="275"/>
      <c r="AN251" s="275"/>
      <c r="AO251" s="275"/>
      <c r="AP251" s="275"/>
      <c r="AQ251" s="275"/>
      <c r="AR251" s="275"/>
      <c r="AS251" s="172">
        <v>24958.9347366154</v>
      </c>
      <c r="AT251" s="172">
        <v>733.08618403119999</v>
      </c>
      <c r="AU251" s="172">
        <v>0</v>
      </c>
      <c r="AV251" s="173">
        <v>627.49</v>
      </c>
      <c r="AW251" s="172">
        <f>AT251-AV251</f>
        <v>105.59618403119998</v>
      </c>
      <c r="AX251" s="172">
        <f>AV251-AT251</f>
        <v>-105.59618403119998</v>
      </c>
      <c r="AY251" s="173"/>
      <c r="AZ251" s="173"/>
      <c r="BA251" s="223" t="s">
        <v>712</v>
      </c>
      <c r="BB251" s="173">
        <v>105.59618403119998</v>
      </c>
      <c r="BC251" s="224" t="s">
        <v>713</v>
      </c>
      <c r="BD251" s="225"/>
      <c r="BE251" s="200">
        <v>0</v>
      </c>
      <c r="BF251" s="215"/>
      <c r="BG251" s="215"/>
      <c r="BI251" s="198" t="str">
        <f>AJ251 &amp; BE251</f>
        <v>Прочие собственные средства0</v>
      </c>
      <c r="BJ251" s="215"/>
      <c r="BK251" s="215"/>
      <c r="BL251" s="215"/>
      <c r="BM251" s="215"/>
      <c r="BX251" s="198" t="str">
        <f>AJ251 &amp; AK251</f>
        <v>Прочие собственные средстванет</v>
      </c>
    </row>
    <row r="252" spans="3:76" ht="11.25" customHeight="1">
      <c r="C252" s="281"/>
      <c r="D252" s="329">
        <v>32</v>
      </c>
      <c r="E252" s="331" t="s">
        <v>560</v>
      </c>
      <c r="F252" s="331" t="s">
        <v>611</v>
      </c>
      <c r="G252" s="331" t="s">
        <v>625</v>
      </c>
      <c r="H252" s="331" t="s">
        <v>563</v>
      </c>
      <c r="I252" s="331" t="s">
        <v>563</v>
      </c>
      <c r="J252" s="331" t="s">
        <v>564</v>
      </c>
      <c r="K252" s="333">
        <v>1</v>
      </c>
      <c r="L252" s="333">
        <v>2020</v>
      </c>
      <c r="M252" s="335" t="s">
        <v>190</v>
      </c>
      <c r="N252" s="335">
        <v>2023</v>
      </c>
      <c r="O252" s="337">
        <v>0</v>
      </c>
      <c r="P252" s="339">
        <v>0</v>
      </c>
      <c r="Q252" s="147"/>
      <c r="R252" s="146"/>
      <c r="S252" s="146"/>
      <c r="T252" s="146"/>
      <c r="U252" s="146"/>
      <c r="V252" s="146"/>
      <c r="W252" s="146"/>
      <c r="X252" s="146"/>
      <c r="Y252" s="146"/>
      <c r="Z252" s="146"/>
      <c r="AA252" s="146"/>
      <c r="AB252" s="146"/>
      <c r="AC252" s="146"/>
      <c r="AD252" s="146"/>
      <c r="AE252" s="146"/>
      <c r="AF252" s="146"/>
      <c r="AG252" s="146"/>
      <c r="AH252" s="146"/>
      <c r="AI252" s="146"/>
      <c r="AJ252" s="146"/>
      <c r="AK252" s="146"/>
      <c r="AL252" s="146"/>
      <c r="AM252" s="146"/>
      <c r="AN252" s="146"/>
      <c r="AO252" s="146"/>
      <c r="AP252" s="146"/>
      <c r="AQ252" s="146"/>
      <c r="AR252" s="146"/>
      <c r="AS252" s="146"/>
      <c r="AT252" s="146"/>
      <c r="AU252" s="146"/>
      <c r="AV252" s="146"/>
      <c r="AW252" s="146"/>
      <c r="AX252" s="146"/>
      <c r="AY252" s="146"/>
      <c r="AZ252" s="146"/>
      <c r="BA252" s="146"/>
      <c r="BB252" s="146"/>
      <c r="BC252" s="146"/>
      <c r="BD252" s="146"/>
      <c r="BE252" s="200"/>
      <c r="BF252" s="199"/>
      <c r="BG252" s="199"/>
      <c r="BH252" s="199"/>
      <c r="BI252" s="199"/>
      <c r="BJ252" s="199"/>
      <c r="BK252" s="199"/>
    </row>
    <row r="253" spans="3:76" ht="11.25" customHeight="1">
      <c r="C253" s="281"/>
      <c r="D253" s="330"/>
      <c r="E253" s="332"/>
      <c r="F253" s="332"/>
      <c r="G253" s="332"/>
      <c r="H253" s="332"/>
      <c r="I253" s="332"/>
      <c r="J253" s="332"/>
      <c r="K253" s="334"/>
      <c r="L253" s="334"/>
      <c r="M253" s="336"/>
      <c r="N253" s="336"/>
      <c r="O253" s="338"/>
      <c r="P253" s="340"/>
      <c r="Q253" s="341"/>
      <c r="R253" s="343">
        <v>1</v>
      </c>
      <c r="S253" s="327" t="s">
        <v>588</v>
      </c>
      <c r="T253" s="327"/>
      <c r="U253" s="327"/>
      <c r="V253" s="327"/>
      <c r="W253" s="327"/>
      <c r="X253" s="327"/>
      <c r="Y253" s="327"/>
      <c r="Z253" s="327"/>
      <c r="AA253" s="327"/>
      <c r="AB253" s="327"/>
      <c r="AC253" s="327"/>
      <c r="AD253" s="327"/>
      <c r="AE253" s="327"/>
      <c r="AF253" s="327"/>
      <c r="AG253" s="327"/>
      <c r="AH253" s="183"/>
      <c r="AI253" s="190"/>
      <c r="AJ253" s="189"/>
      <c r="AK253" s="189"/>
      <c r="AL253" s="189"/>
      <c r="AM253" s="189"/>
      <c r="AN253" s="189"/>
      <c r="AO253" s="189"/>
      <c r="AP253" s="189"/>
      <c r="AQ253" s="189"/>
      <c r="AR253" s="189"/>
      <c r="AS253" s="148"/>
      <c r="AT253" s="148"/>
      <c r="AU253" s="148"/>
      <c r="AV253" s="148"/>
      <c r="AW253" s="148"/>
      <c r="AX253" s="148"/>
      <c r="AY253" s="100"/>
      <c r="AZ253" s="100"/>
      <c r="BA253" s="100"/>
      <c r="BB253" s="100"/>
      <c r="BC253" s="100"/>
      <c r="BD253" s="100"/>
      <c r="BE253" s="200"/>
      <c r="BF253" s="215"/>
      <c r="BG253" s="215"/>
      <c r="BH253" s="215"/>
      <c r="BI253" s="199"/>
      <c r="BJ253" s="215"/>
      <c r="BK253" s="215"/>
      <c r="BL253" s="215"/>
      <c r="BM253" s="215"/>
      <c r="BN253" s="215"/>
    </row>
    <row r="254" spans="3:76" ht="15" customHeight="1">
      <c r="C254" s="281"/>
      <c r="D254" s="330"/>
      <c r="E254" s="332"/>
      <c r="F254" s="332"/>
      <c r="G254" s="332"/>
      <c r="H254" s="332"/>
      <c r="I254" s="332"/>
      <c r="J254" s="332"/>
      <c r="K254" s="334"/>
      <c r="L254" s="334"/>
      <c r="M254" s="336"/>
      <c r="N254" s="336"/>
      <c r="O254" s="338"/>
      <c r="P254" s="340"/>
      <c r="Q254" s="342"/>
      <c r="R254" s="344"/>
      <c r="S254" s="328"/>
      <c r="T254" s="328"/>
      <c r="U254" s="328"/>
      <c r="V254" s="328"/>
      <c r="W254" s="328"/>
      <c r="X254" s="328"/>
      <c r="Y254" s="328"/>
      <c r="Z254" s="328"/>
      <c r="AA254" s="328"/>
      <c r="AB254" s="328"/>
      <c r="AC254" s="328"/>
      <c r="AD254" s="328"/>
      <c r="AE254" s="328"/>
      <c r="AF254" s="328"/>
      <c r="AG254" s="328"/>
      <c r="AH254" s="171"/>
      <c r="AI254" s="188" t="s">
        <v>241</v>
      </c>
      <c r="AJ254" s="238" t="s">
        <v>198</v>
      </c>
      <c r="AK254" s="275" t="s">
        <v>18</v>
      </c>
      <c r="AL254" s="275"/>
      <c r="AM254" s="275"/>
      <c r="AN254" s="275"/>
      <c r="AO254" s="275"/>
      <c r="AP254" s="275"/>
      <c r="AQ254" s="275"/>
      <c r="AR254" s="275"/>
      <c r="AS254" s="172">
        <v>1750.4898675989</v>
      </c>
      <c r="AT254" s="172">
        <v>1750.4898675989</v>
      </c>
      <c r="AU254" s="172">
        <v>0</v>
      </c>
      <c r="AV254" s="173">
        <v>0</v>
      </c>
      <c r="AW254" s="172">
        <f>AT254-AV254</f>
        <v>1750.4898675989</v>
      </c>
      <c r="AX254" s="172">
        <f>AV254-AT254</f>
        <v>-1750.4898675989</v>
      </c>
      <c r="AY254" s="173"/>
      <c r="AZ254" s="173"/>
      <c r="BA254" s="223" t="s">
        <v>712</v>
      </c>
      <c r="BB254" s="173">
        <v>1750.4898675989</v>
      </c>
      <c r="BC254" s="223" t="s">
        <v>720</v>
      </c>
      <c r="BD254" s="290" t="s">
        <v>151</v>
      </c>
      <c r="BE254" s="200">
        <v>0</v>
      </c>
      <c r="BF254" s="215"/>
      <c r="BG254" s="215"/>
      <c r="BI254" s="198" t="str">
        <f>AJ254 &amp; BE254</f>
        <v>Амортизационные отчисления0</v>
      </c>
      <c r="BJ254" s="215"/>
      <c r="BK254" s="215"/>
      <c r="BL254" s="215"/>
      <c r="BM254" s="215"/>
      <c r="BX254" s="198" t="str">
        <f>AJ254 &amp; AK254</f>
        <v>Амортизационные отчислениянет</v>
      </c>
    </row>
    <row r="255" spans="3:76" ht="15" customHeight="1" thickBot="1">
      <c r="C255" s="281"/>
      <c r="D255" s="330"/>
      <c r="E255" s="332"/>
      <c r="F255" s="332"/>
      <c r="G255" s="332"/>
      <c r="H255" s="332"/>
      <c r="I255" s="332"/>
      <c r="J255" s="332"/>
      <c r="K255" s="334"/>
      <c r="L255" s="334"/>
      <c r="M255" s="336"/>
      <c r="N255" s="336"/>
      <c r="O255" s="338"/>
      <c r="P255" s="340"/>
      <c r="Q255" s="342"/>
      <c r="R255" s="344"/>
      <c r="S255" s="328"/>
      <c r="T255" s="328"/>
      <c r="U255" s="328"/>
      <c r="V255" s="328"/>
      <c r="W255" s="328"/>
      <c r="X255" s="328"/>
      <c r="Y255" s="328"/>
      <c r="Z255" s="328"/>
      <c r="AA255" s="328"/>
      <c r="AB255" s="328"/>
      <c r="AC255" s="328"/>
      <c r="AD255" s="328"/>
      <c r="AE255" s="328"/>
      <c r="AF255" s="328"/>
      <c r="AG255" s="328"/>
      <c r="AH255" s="171"/>
      <c r="AI255" s="188" t="s">
        <v>115</v>
      </c>
      <c r="AJ255" s="238" t="s">
        <v>200</v>
      </c>
      <c r="AK255" s="275" t="s">
        <v>18</v>
      </c>
      <c r="AL255" s="275"/>
      <c r="AM255" s="275"/>
      <c r="AN255" s="275"/>
      <c r="AO255" s="275"/>
      <c r="AP255" s="275"/>
      <c r="AQ255" s="275"/>
      <c r="AR255" s="275"/>
      <c r="AS255" s="172">
        <v>350.09797351980001</v>
      </c>
      <c r="AT255" s="172">
        <v>350.09797351980001</v>
      </c>
      <c r="AU255" s="172">
        <v>0</v>
      </c>
      <c r="AV255" s="173">
        <v>0</v>
      </c>
      <c r="AW255" s="172">
        <f>AT255-AV255</f>
        <v>350.09797351980001</v>
      </c>
      <c r="AX255" s="172">
        <f>AV255-AT255</f>
        <v>-350.09797351980001</v>
      </c>
      <c r="AY255" s="173"/>
      <c r="AZ255" s="173"/>
      <c r="BA255" s="223" t="s">
        <v>712</v>
      </c>
      <c r="BB255" s="173">
        <v>350.09797351980001</v>
      </c>
      <c r="BC255" s="223" t="s">
        <v>720</v>
      </c>
      <c r="BD255" s="225"/>
      <c r="BE255" s="200">
        <v>0</v>
      </c>
      <c r="BF255" s="215"/>
      <c r="BG255" s="215"/>
      <c r="BI255" s="198" t="str">
        <f>AJ255 &amp; BE255</f>
        <v>Прочие собственные средства0</v>
      </c>
      <c r="BJ255" s="215"/>
      <c r="BK255" s="215"/>
      <c r="BL255" s="215"/>
      <c r="BM255" s="215"/>
      <c r="BX255" s="198" t="str">
        <f>AJ255 &amp; AK255</f>
        <v>Прочие собственные средстванет</v>
      </c>
    </row>
    <row r="256" spans="3:76" ht="11.25" customHeight="1">
      <c r="C256" s="281"/>
      <c r="D256" s="329">
        <v>33</v>
      </c>
      <c r="E256" s="331" t="s">
        <v>560</v>
      </c>
      <c r="F256" s="331" t="s">
        <v>611</v>
      </c>
      <c r="G256" s="331" t="s">
        <v>626</v>
      </c>
      <c r="H256" s="331" t="s">
        <v>563</v>
      </c>
      <c r="I256" s="331" t="s">
        <v>563</v>
      </c>
      <c r="J256" s="331" t="s">
        <v>564</v>
      </c>
      <c r="K256" s="333">
        <v>1</v>
      </c>
      <c r="L256" s="333">
        <v>2021</v>
      </c>
      <c r="M256" s="335" t="s">
        <v>190</v>
      </c>
      <c r="N256" s="335">
        <v>2021</v>
      </c>
      <c r="O256" s="337">
        <v>0</v>
      </c>
      <c r="P256" s="339">
        <v>0</v>
      </c>
      <c r="Q256" s="147"/>
      <c r="R256" s="146"/>
      <c r="S256" s="146"/>
      <c r="T256" s="146"/>
      <c r="U256" s="146"/>
      <c r="V256" s="146"/>
      <c r="W256" s="146"/>
      <c r="X256" s="146"/>
      <c r="Y256" s="146"/>
      <c r="Z256" s="146"/>
      <c r="AA256" s="146"/>
      <c r="AB256" s="146"/>
      <c r="AC256" s="146"/>
      <c r="AD256" s="146"/>
      <c r="AE256" s="146"/>
      <c r="AF256" s="146"/>
      <c r="AG256" s="146"/>
      <c r="AH256" s="146"/>
      <c r="AI256" s="146"/>
      <c r="AJ256" s="146"/>
      <c r="AK256" s="146"/>
      <c r="AL256" s="146"/>
      <c r="AM256" s="146"/>
      <c r="AN256" s="146"/>
      <c r="AO256" s="146"/>
      <c r="AP256" s="146"/>
      <c r="AQ256" s="146"/>
      <c r="AR256" s="146"/>
      <c r="AS256" s="146"/>
      <c r="AT256" s="146"/>
      <c r="AU256" s="146"/>
      <c r="AV256" s="146"/>
      <c r="AW256" s="146"/>
      <c r="AX256" s="146"/>
      <c r="AY256" s="146"/>
      <c r="AZ256" s="146"/>
      <c r="BA256" s="146"/>
      <c r="BB256" s="146"/>
      <c r="BC256" s="146"/>
      <c r="BD256" s="146"/>
      <c r="BE256" s="200"/>
      <c r="BF256" s="199"/>
      <c r="BG256" s="199"/>
      <c r="BH256" s="199"/>
      <c r="BI256" s="199"/>
      <c r="BJ256" s="199"/>
      <c r="BK256" s="199"/>
    </row>
    <row r="257" spans="3:76" ht="11.25" customHeight="1">
      <c r="C257" s="281"/>
      <c r="D257" s="330"/>
      <c r="E257" s="332"/>
      <c r="F257" s="332"/>
      <c r="G257" s="332"/>
      <c r="H257" s="332"/>
      <c r="I257" s="332"/>
      <c r="J257" s="332"/>
      <c r="K257" s="334"/>
      <c r="L257" s="334"/>
      <c r="M257" s="336"/>
      <c r="N257" s="336"/>
      <c r="O257" s="338"/>
      <c r="P257" s="340"/>
      <c r="Q257" s="341"/>
      <c r="R257" s="343">
        <v>1</v>
      </c>
      <c r="S257" s="327" t="s">
        <v>588</v>
      </c>
      <c r="T257" s="327"/>
      <c r="U257" s="327"/>
      <c r="V257" s="327"/>
      <c r="W257" s="327"/>
      <c r="X257" s="327"/>
      <c r="Y257" s="327"/>
      <c r="Z257" s="327"/>
      <c r="AA257" s="327"/>
      <c r="AB257" s="327"/>
      <c r="AC257" s="327"/>
      <c r="AD257" s="327"/>
      <c r="AE257" s="327"/>
      <c r="AF257" s="327"/>
      <c r="AG257" s="327"/>
      <c r="AH257" s="183"/>
      <c r="AI257" s="190"/>
      <c r="AJ257" s="189"/>
      <c r="AK257" s="189"/>
      <c r="AL257" s="189"/>
      <c r="AM257" s="189"/>
      <c r="AN257" s="189"/>
      <c r="AO257" s="189"/>
      <c r="AP257" s="189"/>
      <c r="AQ257" s="189"/>
      <c r="AR257" s="189"/>
      <c r="AS257" s="148"/>
      <c r="AT257" s="148"/>
      <c r="AU257" s="148"/>
      <c r="AV257" s="148"/>
      <c r="AW257" s="148"/>
      <c r="AX257" s="148"/>
      <c r="AY257" s="100"/>
      <c r="AZ257" s="100"/>
      <c r="BA257" s="100"/>
      <c r="BB257" s="100"/>
      <c r="BC257" s="100"/>
      <c r="BD257" s="100"/>
      <c r="BE257" s="200"/>
      <c r="BF257" s="215"/>
      <c r="BG257" s="215"/>
      <c r="BH257" s="215"/>
      <c r="BI257" s="199"/>
      <c r="BJ257" s="215"/>
      <c r="BK257" s="215"/>
      <c r="BL257" s="215"/>
      <c r="BM257" s="215"/>
      <c r="BN257" s="215"/>
    </row>
    <row r="258" spans="3:76" ht="15" customHeight="1">
      <c r="C258" s="281"/>
      <c r="D258" s="330"/>
      <c r="E258" s="332"/>
      <c r="F258" s="332"/>
      <c r="G258" s="332"/>
      <c r="H258" s="332"/>
      <c r="I258" s="332"/>
      <c r="J258" s="332"/>
      <c r="K258" s="334"/>
      <c r="L258" s="334"/>
      <c r="M258" s="336"/>
      <c r="N258" s="336"/>
      <c r="O258" s="338"/>
      <c r="P258" s="340"/>
      <c r="Q258" s="342"/>
      <c r="R258" s="344"/>
      <c r="S258" s="328"/>
      <c r="T258" s="328"/>
      <c r="U258" s="328"/>
      <c r="V258" s="328"/>
      <c r="W258" s="328"/>
      <c r="X258" s="328"/>
      <c r="Y258" s="328"/>
      <c r="Z258" s="328"/>
      <c r="AA258" s="328"/>
      <c r="AB258" s="328"/>
      <c r="AC258" s="328"/>
      <c r="AD258" s="328"/>
      <c r="AE258" s="328"/>
      <c r="AF258" s="328"/>
      <c r="AG258" s="328"/>
      <c r="AH258" s="171"/>
      <c r="AI258" s="188" t="s">
        <v>241</v>
      </c>
      <c r="AJ258" s="238" t="s">
        <v>198</v>
      </c>
      <c r="AK258" s="275" t="s">
        <v>18</v>
      </c>
      <c r="AL258" s="275"/>
      <c r="AM258" s="275"/>
      <c r="AN258" s="275"/>
      <c r="AO258" s="275"/>
      <c r="AP258" s="275"/>
      <c r="AQ258" s="275"/>
      <c r="AR258" s="275"/>
      <c r="AS258" s="172">
        <v>1492.6028603212001</v>
      </c>
      <c r="AT258" s="172">
        <v>0</v>
      </c>
      <c r="AU258" s="172">
        <v>0</v>
      </c>
      <c r="AV258" s="173">
        <v>0</v>
      </c>
      <c r="AW258" s="172">
        <f>AT258-AV258</f>
        <v>0</v>
      </c>
      <c r="AX258" s="172">
        <f>AV258-AT258</f>
        <v>0</v>
      </c>
      <c r="AY258" s="173"/>
      <c r="AZ258" s="173"/>
      <c r="BA258" s="223"/>
      <c r="BB258" s="173"/>
      <c r="BC258" s="224"/>
      <c r="BD258" s="290" t="s">
        <v>151</v>
      </c>
      <c r="BE258" s="200">
        <v>0</v>
      </c>
      <c r="BF258" s="215"/>
      <c r="BG258" s="215"/>
      <c r="BI258" s="198" t="str">
        <f>AJ258 &amp; BE258</f>
        <v>Амортизационные отчисления0</v>
      </c>
      <c r="BJ258" s="215"/>
      <c r="BK258" s="215"/>
      <c r="BL258" s="215"/>
      <c r="BM258" s="215"/>
      <c r="BX258" s="198" t="str">
        <f>AJ258 &amp; AK258</f>
        <v>Амортизационные отчислениянет</v>
      </c>
    </row>
    <row r="259" spans="3:76" ht="15" customHeight="1" thickBot="1">
      <c r="C259" s="281"/>
      <c r="D259" s="330"/>
      <c r="E259" s="332"/>
      <c r="F259" s="332"/>
      <c r="G259" s="332"/>
      <c r="H259" s="332"/>
      <c r="I259" s="332"/>
      <c r="J259" s="332"/>
      <c r="K259" s="334"/>
      <c r="L259" s="334"/>
      <c r="M259" s="336"/>
      <c r="N259" s="336"/>
      <c r="O259" s="338"/>
      <c r="P259" s="340"/>
      <c r="Q259" s="342"/>
      <c r="R259" s="344"/>
      <c r="S259" s="328"/>
      <c r="T259" s="328"/>
      <c r="U259" s="328"/>
      <c r="V259" s="328"/>
      <c r="W259" s="328"/>
      <c r="X259" s="328"/>
      <c r="Y259" s="328"/>
      <c r="Z259" s="328"/>
      <c r="AA259" s="328"/>
      <c r="AB259" s="328"/>
      <c r="AC259" s="328"/>
      <c r="AD259" s="328"/>
      <c r="AE259" s="328"/>
      <c r="AF259" s="328"/>
      <c r="AG259" s="328"/>
      <c r="AH259" s="171"/>
      <c r="AI259" s="188" t="s">
        <v>115</v>
      </c>
      <c r="AJ259" s="238" t="s">
        <v>200</v>
      </c>
      <c r="AK259" s="275" t="s">
        <v>18</v>
      </c>
      <c r="AL259" s="275"/>
      <c r="AM259" s="275"/>
      <c r="AN259" s="275"/>
      <c r="AO259" s="275"/>
      <c r="AP259" s="275"/>
      <c r="AQ259" s="275"/>
      <c r="AR259" s="275"/>
      <c r="AS259" s="172">
        <v>298.5205720642</v>
      </c>
      <c r="AT259" s="172">
        <v>0</v>
      </c>
      <c r="AU259" s="172">
        <v>0</v>
      </c>
      <c r="AV259" s="173">
        <v>0</v>
      </c>
      <c r="AW259" s="172">
        <f>AT259-AV259</f>
        <v>0</v>
      </c>
      <c r="AX259" s="172">
        <f>AV259-AT259</f>
        <v>0</v>
      </c>
      <c r="AY259" s="173"/>
      <c r="AZ259" s="173"/>
      <c r="BA259" s="223"/>
      <c r="BB259" s="173"/>
      <c r="BC259" s="224"/>
      <c r="BD259" s="225"/>
      <c r="BE259" s="200">
        <v>0</v>
      </c>
      <c r="BF259" s="215"/>
      <c r="BG259" s="215"/>
      <c r="BI259" s="198" t="str">
        <f>AJ259 &amp; BE259</f>
        <v>Прочие собственные средства0</v>
      </c>
      <c r="BJ259" s="215"/>
      <c r="BK259" s="215"/>
      <c r="BL259" s="215"/>
      <c r="BM259" s="215"/>
      <c r="BX259" s="198" t="str">
        <f>AJ259 &amp; AK259</f>
        <v>Прочие собственные средстванет</v>
      </c>
    </row>
    <row r="260" spans="3:76" ht="11.25" customHeight="1">
      <c r="C260" s="281"/>
      <c r="D260" s="329">
        <v>34</v>
      </c>
      <c r="E260" s="331" t="s">
        <v>560</v>
      </c>
      <c r="F260" s="331" t="s">
        <v>611</v>
      </c>
      <c r="G260" s="331" t="s">
        <v>627</v>
      </c>
      <c r="H260" s="331" t="s">
        <v>563</v>
      </c>
      <c r="I260" s="331" t="s">
        <v>563</v>
      </c>
      <c r="J260" s="331" t="s">
        <v>564</v>
      </c>
      <c r="K260" s="333">
        <v>1</v>
      </c>
      <c r="L260" s="333">
        <v>2022</v>
      </c>
      <c r="M260" s="335" t="s">
        <v>190</v>
      </c>
      <c r="N260" s="335">
        <v>2020</v>
      </c>
      <c r="O260" s="337">
        <v>0</v>
      </c>
      <c r="P260" s="339">
        <v>100</v>
      </c>
      <c r="Q260" s="147"/>
      <c r="R260" s="146"/>
      <c r="S260" s="146"/>
      <c r="T260" s="146"/>
      <c r="U260" s="146"/>
      <c r="V260" s="146"/>
      <c r="W260" s="146"/>
      <c r="X260" s="146"/>
      <c r="Y260" s="146"/>
      <c r="Z260" s="146"/>
      <c r="AA260" s="146"/>
      <c r="AB260" s="146"/>
      <c r="AC260" s="146"/>
      <c r="AD260" s="146"/>
      <c r="AE260" s="146"/>
      <c r="AF260" s="146"/>
      <c r="AG260" s="146"/>
      <c r="AH260" s="146"/>
      <c r="AI260" s="146"/>
      <c r="AJ260" s="146"/>
      <c r="AK260" s="146"/>
      <c r="AL260" s="146"/>
      <c r="AM260" s="146"/>
      <c r="AN260" s="146"/>
      <c r="AO260" s="146"/>
      <c r="AP260" s="146"/>
      <c r="AQ260" s="146"/>
      <c r="AR260" s="146"/>
      <c r="AS260" s="146"/>
      <c r="AT260" s="146"/>
      <c r="AU260" s="146"/>
      <c r="AV260" s="146"/>
      <c r="AW260" s="146"/>
      <c r="AX260" s="146"/>
      <c r="AY260" s="146"/>
      <c r="AZ260" s="146"/>
      <c r="BA260" s="146"/>
      <c r="BB260" s="146"/>
      <c r="BC260" s="146"/>
      <c r="BD260" s="146"/>
      <c r="BE260" s="200"/>
      <c r="BF260" s="199"/>
      <c r="BG260" s="199"/>
      <c r="BH260" s="199"/>
      <c r="BI260" s="199"/>
      <c r="BJ260" s="199"/>
      <c r="BK260" s="199"/>
    </row>
    <row r="261" spans="3:76" ht="11.25" customHeight="1">
      <c r="C261" s="281"/>
      <c r="D261" s="330"/>
      <c r="E261" s="332"/>
      <c r="F261" s="332"/>
      <c r="G261" s="332"/>
      <c r="H261" s="332"/>
      <c r="I261" s="332"/>
      <c r="J261" s="332"/>
      <c r="K261" s="334"/>
      <c r="L261" s="334"/>
      <c r="M261" s="336"/>
      <c r="N261" s="336"/>
      <c r="O261" s="338"/>
      <c r="P261" s="340"/>
      <c r="Q261" s="341"/>
      <c r="R261" s="343">
        <v>1</v>
      </c>
      <c r="S261" s="327" t="s">
        <v>588</v>
      </c>
      <c r="T261" s="327"/>
      <c r="U261" s="327"/>
      <c r="V261" s="327"/>
      <c r="W261" s="327"/>
      <c r="X261" s="327"/>
      <c r="Y261" s="327"/>
      <c r="Z261" s="327"/>
      <c r="AA261" s="327"/>
      <c r="AB261" s="327"/>
      <c r="AC261" s="327"/>
      <c r="AD261" s="327"/>
      <c r="AE261" s="327"/>
      <c r="AF261" s="327"/>
      <c r="AG261" s="327"/>
      <c r="AH261" s="183"/>
      <c r="AI261" s="190"/>
      <c r="AJ261" s="189"/>
      <c r="AK261" s="189"/>
      <c r="AL261" s="189"/>
      <c r="AM261" s="189"/>
      <c r="AN261" s="189"/>
      <c r="AO261" s="189"/>
      <c r="AP261" s="189"/>
      <c r="AQ261" s="189"/>
      <c r="AR261" s="189"/>
      <c r="AS261" s="148"/>
      <c r="AT261" s="148"/>
      <c r="AU261" s="148"/>
      <c r="AV261" s="148"/>
      <c r="AW261" s="148"/>
      <c r="AX261" s="148"/>
      <c r="AY261" s="100"/>
      <c r="AZ261" s="100"/>
      <c r="BA261" s="100"/>
      <c r="BB261" s="100"/>
      <c r="BC261" s="100"/>
      <c r="BD261" s="100"/>
      <c r="BE261" s="200"/>
      <c r="BF261" s="215"/>
      <c r="BG261" s="215"/>
      <c r="BH261" s="215"/>
      <c r="BI261" s="199"/>
      <c r="BJ261" s="215"/>
      <c r="BK261" s="215"/>
      <c r="BL261" s="215"/>
      <c r="BM261" s="215"/>
      <c r="BN261" s="215"/>
    </row>
    <row r="262" spans="3:76" ht="15" customHeight="1">
      <c r="C262" s="281"/>
      <c r="D262" s="330"/>
      <c r="E262" s="332"/>
      <c r="F262" s="332"/>
      <c r="G262" s="332"/>
      <c r="H262" s="332"/>
      <c r="I262" s="332"/>
      <c r="J262" s="332"/>
      <c r="K262" s="334"/>
      <c r="L262" s="334"/>
      <c r="M262" s="336"/>
      <c r="N262" s="336"/>
      <c r="O262" s="338"/>
      <c r="P262" s="340"/>
      <c r="Q262" s="342"/>
      <c r="R262" s="344"/>
      <c r="S262" s="328"/>
      <c r="T262" s="328"/>
      <c r="U262" s="328"/>
      <c r="V262" s="328"/>
      <c r="W262" s="328"/>
      <c r="X262" s="328"/>
      <c r="Y262" s="328"/>
      <c r="Z262" s="328"/>
      <c r="AA262" s="328"/>
      <c r="AB262" s="328"/>
      <c r="AC262" s="328"/>
      <c r="AD262" s="328"/>
      <c r="AE262" s="328"/>
      <c r="AF262" s="328"/>
      <c r="AG262" s="328"/>
      <c r="AH262" s="171"/>
      <c r="AI262" s="188" t="s">
        <v>241</v>
      </c>
      <c r="AJ262" s="238" t="s">
        <v>198</v>
      </c>
      <c r="AK262" s="275" t="s">
        <v>18</v>
      </c>
      <c r="AL262" s="275"/>
      <c r="AM262" s="275"/>
      <c r="AN262" s="275"/>
      <c r="AO262" s="275"/>
      <c r="AP262" s="275"/>
      <c r="AQ262" s="275"/>
      <c r="AR262" s="275"/>
      <c r="AS262" s="172">
        <v>50912.3489600803</v>
      </c>
      <c r="AT262" s="172">
        <v>0</v>
      </c>
      <c r="AU262" s="172">
        <v>1338.65409</v>
      </c>
      <c r="AV262" s="173">
        <v>56087.325669999998</v>
      </c>
      <c r="AW262" s="172">
        <f>AT262-AV262</f>
        <v>-56087.325669999998</v>
      </c>
      <c r="AX262" s="172">
        <f>AV262-AT262</f>
        <v>56087.325669999998</v>
      </c>
      <c r="AY262" s="173"/>
      <c r="AZ262" s="173"/>
      <c r="BA262" s="223" t="s">
        <v>710</v>
      </c>
      <c r="BB262" s="173">
        <v>56087.325669999998</v>
      </c>
      <c r="BC262" s="224" t="s">
        <v>721</v>
      </c>
      <c r="BD262" s="291" t="s">
        <v>732</v>
      </c>
      <c r="BE262" s="200">
        <v>0</v>
      </c>
      <c r="BF262" s="215"/>
      <c r="BG262" s="215"/>
      <c r="BI262" s="198" t="str">
        <f>AJ262 &amp; BE262</f>
        <v>Амортизационные отчисления0</v>
      </c>
      <c r="BJ262" s="215"/>
      <c r="BK262" s="215"/>
      <c r="BL262" s="215"/>
      <c r="BM262" s="215"/>
      <c r="BX262" s="198" t="str">
        <f>AJ262 &amp; AK262</f>
        <v>Амортизационные отчислениянет</v>
      </c>
    </row>
    <row r="263" spans="3:76" ht="15" customHeight="1" thickBot="1">
      <c r="C263" s="281"/>
      <c r="D263" s="330"/>
      <c r="E263" s="332"/>
      <c r="F263" s="332"/>
      <c r="G263" s="332"/>
      <c r="H263" s="332"/>
      <c r="I263" s="332"/>
      <c r="J263" s="332"/>
      <c r="K263" s="334"/>
      <c r="L263" s="334"/>
      <c r="M263" s="336"/>
      <c r="N263" s="336"/>
      <c r="O263" s="338"/>
      <c r="P263" s="340"/>
      <c r="Q263" s="342"/>
      <c r="R263" s="344"/>
      <c r="S263" s="328"/>
      <c r="T263" s="328"/>
      <c r="U263" s="328"/>
      <c r="V263" s="328"/>
      <c r="W263" s="328"/>
      <c r="X263" s="328"/>
      <c r="Y263" s="328"/>
      <c r="Z263" s="328"/>
      <c r="AA263" s="328"/>
      <c r="AB263" s="328"/>
      <c r="AC263" s="328"/>
      <c r="AD263" s="328"/>
      <c r="AE263" s="328"/>
      <c r="AF263" s="328"/>
      <c r="AG263" s="328"/>
      <c r="AH263" s="171"/>
      <c r="AI263" s="188" t="s">
        <v>115</v>
      </c>
      <c r="AJ263" s="238" t="s">
        <v>200</v>
      </c>
      <c r="AK263" s="275" t="s">
        <v>18</v>
      </c>
      <c r="AL263" s="275"/>
      <c r="AM263" s="275"/>
      <c r="AN263" s="275"/>
      <c r="AO263" s="275"/>
      <c r="AP263" s="275"/>
      <c r="AQ263" s="275"/>
      <c r="AR263" s="275"/>
      <c r="AS263" s="172">
        <v>10182.4697920161</v>
      </c>
      <c r="AT263" s="172">
        <v>0</v>
      </c>
      <c r="AU263" s="172">
        <v>219.05081999999999</v>
      </c>
      <c r="AV263" s="173">
        <v>7000.3982200000009</v>
      </c>
      <c r="AW263" s="172">
        <f>AT263-AV263</f>
        <v>-7000.3982200000009</v>
      </c>
      <c r="AX263" s="172">
        <f>AV263-AT263</f>
        <v>7000.3982200000009</v>
      </c>
      <c r="AY263" s="173"/>
      <c r="AZ263" s="173"/>
      <c r="BA263" s="223" t="s">
        <v>710</v>
      </c>
      <c r="BB263" s="173">
        <v>7000.3982200000009</v>
      </c>
      <c r="BC263" s="224" t="s">
        <v>721</v>
      </c>
      <c r="BD263" s="225"/>
      <c r="BE263" s="200">
        <v>0</v>
      </c>
      <c r="BF263" s="215"/>
      <c r="BG263" s="215"/>
      <c r="BI263" s="198" t="str">
        <f>AJ263 &amp; BE263</f>
        <v>Прочие собственные средства0</v>
      </c>
      <c r="BJ263" s="215"/>
      <c r="BK263" s="215"/>
      <c r="BL263" s="215"/>
      <c r="BM263" s="215"/>
      <c r="BX263" s="198" t="str">
        <f>AJ263 &amp; AK263</f>
        <v>Прочие собственные средстванет</v>
      </c>
    </row>
    <row r="264" spans="3:76" ht="11.25" customHeight="1">
      <c r="C264" s="281"/>
      <c r="D264" s="329">
        <v>35</v>
      </c>
      <c r="E264" s="331" t="s">
        <v>560</v>
      </c>
      <c r="F264" s="331" t="s">
        <v>611</v>
      </c>
      <c r="G264" s="331" t="s">
        <v>628</v>
      </c>
      <c r="H264" s="331" t="s">
        <v>563</v>
      </c>
      <c r="I264" s="331" t="s">
        <v>563</v>
      </c>
      <c r="J264" s="331" t="s">
        <v>564</v>
      </c>
      <c r="K264" s="333">
        <v>1</v>
      </c>
      <c r="L264" s="333">
        <v>2020</v>
      </c>
      <c r="M264" s="335" t="s">
        <v>190</v>
      </c>
      <c r="N264" s="335">
        <v>2023</v>
      </c>
      <c r="O264" s="337">
        <v>0</v>
      </c>
      <c r="P264" s="339">
        <v>0</v>
      </c>
      <c r="Q264" s="147"/>
      <c r="R264" s="146"/>
      <c r="S264" s="146"/>
      <c r="T264" s="146"/>
      <c r="U264" s="146"/>
      <c r="V264" s="146"/>
      <c r="W264" s="146"/>
      <c r="X264" s="146"/>
      <c r="Y264" s="146"/>
      <c r="Z264" s="146"/>
      <c r="AA264" s="146"/>
      <c r="AB264" s="146"/>
      <c r="AC264" s="146"/>
      <c r="AD264" s="146"/>
      <c r="AE264" s="146"/>
      <c r="AF264" s="146"/>
      <c r="AG264" s="146"/>
      <c r="AH264" s="146"/>
      <c r="AI264" s="146"/>
      <c r="AJ264" s="146"/>
      <c r="AK264" s="146"/>
      <c r="AL264" s="146"/>
      <c r="AM264" s="146"/>
      <c r="AN264" s="146"/>
      <c r="AO264" s="146"/>
      <c r="AP264" s="146"/>
      <c r="AQ264" s="146"/>
      <c r="AR264" s="146"/>
      <c r="AS264" s="146"/>
      <c r="AT264" s="146"/>
      <c r="AU264" s="146"/>
      <c r="AV264" s="146"/>
      <c r="AW264" s="146"/>
      <c r="AX264" s="146"/>
      <c r="AY264" s="146"/>
      <c r="AZ264" s="146"/>
      <c r="BA264" s="146"/>
      <c r="BB264" s="146"/>
      <c r="BC264" s="146"/>
      <c r="BD264" s="146"/>
      <c r="BE264" s="200"/>
      <c r="BF264" s="199"/>
      <c r="BG264" s="199"/>
      <c r="BH264" s="199"/>
      <c r="BI264" s="199"/>
      <c r="BJ264" s="199"/>
      <c r="BK264" s="199"/>
    </row>
    <row r="265" spans="3:76" ht="11.25" customHeight="1">
      <c r="C265" s="281"/>
      <c r="D265" s="330"/>
      <c r="E265" s="332"/>
      <c r="F265" s="332"/>
      <c r="G265" s="332"/>
      <c r="H265" s="332"/>
      <c r="I265" s="332"/>
      <c r="J265" s="332"/>
      <c r="K265" s="334"/>
      <c r="L265" s="334"/>
      <c r="M265" s="336"/>
      <c r="N265" s="336"/>
      <c r="O265" s="338"/>
      <c r="P265" s="340"/>
      <c r="Q265" s="341"/>
      <c r="R265" s="343">
        <v>1</v>
      </c>
      <c r="S265" s="327" t="s">
        <v>588</v>
      </c>
      <c r="T265" s="327"/>
      <c r="U265" s="327"/>
      <c r="V265" s="327"/>
      <c r="W265" s="327"/>
      <c r="X265" s="327"/>
      <c r="Y265" s="327"/>
      <c r="Z265" s="327"/>
      <c r="AA265" s="327"/>
      <c r="AB265" s="327"/>
      <c r="AC265" s="327"/>
      <c r="AD265" s="327"/>
      <c r="AE265" s="327"/>
      <c r="AF265" s="327"/>
      <c r="AG265" s="327"/>
      <c r="AH265" s="183"/>
      <c r="AI265" s="190"/>
      <c r="AJ265" s="189"/>
      <c r="AK265" s="189"/>
      <c r="AL265" s="189"/>
      <c r="AM265" s="189"/>
      <c r="AN265" s="189"/>
      <c r="AO265" s="189"/>
      <c r="AP265" s="189"/>
      <c r="AQ265" s="189"/>
      <c r="AR265" s="189"/>
      <c r="AS265" s="148"/>
      <c r="AT265" s="148"/>
      <c r="AU265" s="148"/>
      <c r="AV265" s="148"/>
      <c r="AW265" s="148"/>
      <c r="AX265" s="148"/>
      <c r="AY265" s="100"/>
      <c r="AZ265" s="100"/>
      <c r="BA265" s="100"/>
      <c r="BB265" s="100"/>
      <c r="BC265" s="100"/>
      <c r="BD265" s="100"/>
      <c r="BE265" s="200"/>
      <c r="BF265" s="215"/>
      <c r="BG265" s="215"/>
      <c r="BH265" s="215"/>
      <c r="BI265" s="199"/>
      <c r="BJ265" s="215"/>
      <c r="BK265" s="215"/>
      <c r="BL265" s="215"/>
      <c r="BM265" s="215"/>
      <c r="BN265" s="215"/>
    </row>
    <row r="266" spans="3:76" ht="15" customHeight="1">
      <c r="C266" s="281"/>
      <c r="D266" s="330"/>
      <c r="E266" s="332"/>
      <c r="F266" s="332"/>
      <c r="G266" s="332"/>
      <c r="H266" s="332"/>
      <c r="I266" s="332"/>
      <c r="J266" s="332"/>
      <c r="K266" s="334"/>
      <c r="L266" s="334"/>
      <c r="M266" s="336"/>
      <c r="N266" s="336"/>
      <c r="O266" s="338"/>
      <c r="P266" s="340"/>
      <c r="Q266" s="342"/>
      <c r="R266" s="344"/>
      <c r="S266" s="328"/>
      <c r="T266" s="328"/>
      <c r="U266" s="328"/>
      <c r="V266" s="328"/>
      <c r="W266" s="328"/>
      <c r="X266" s="328"/>
      <c r="Y266" s="328"/>
      <c r="Z266" s="328"/>
      <c r="AA266" s="328"/>
      <c r="AB266" s="328"/>
      <c r="AC266" s="328"/>
      <c r="AD266" s="328"/>
      <c r="AE266" s="328"/>
      <c r="AF266" s="328"/>
      <c r="AG266" s="328"/>
      <c r="AH266" s="171"/>
      <c r="AI266" s="188" t="s">
        <v>241</v>
      </c>
      <c r="AJ266" s="238" t="s">
        <v>198</v>
      </c>
      <c r="AK266" s="275" t="s">
        <v>18</v>
      </c>
      <c r="AL266" s="275"/>
      <c r="AM266" s="275"/>
      <c r="AN266" s="275"/>
      <c r="AO266" s="275"/>
      <c r="AP266" s="275"/>
      <c r="AQ266" s="275"/>
      <c r="AR266" s="275"/>
      <c r="AS266" s="172">
        <v>2732.2475060400998</v>
      </c>
      <c r="AT266" s="172">
        <v>2732.2475060400998</v>
      </c>
      <c r="AU266" s="172">
        <v>0</v>
      </c>
      <c r="AV266" s="173">
        <v>0</v>
      </c>
      <c r="AW266" s="172">
        <f>AT266-AV266</f>
        <v>2732.2475060400998</v>
      </c>
      <c r="AX266" s="172">
        <f>AV266-AT266</f>
        <v>-2732.2475060400998</v>
      </c>
      <c r="AY266" s="173"/>
      <c r="AZ266" s="173"/>
      <c r="BA266" s="223" t="s">
        <v>712</v>
      </c>
      <c r="BB266" s="173">
        <v>2732.2475060400998</v>
      </c>
      <c r="BC266" s="223" t="s">
        <v>720</v>
      </c>
      <c r="BD266" s="290" t="s">
        <v>151</v>
      </c>
      <c r="BE266" s="200">
        <v>0</v>
      </c>
      <c r="BF266" s="215"/>
      <c r="BG266" s="215"/>
      <c r="BI266" s="198" t="str">
        <f>AJ266 &amp; BE266</f>
        <v>Амортизационные отчисления0</v>
      </c>
      <c r="BJ266" s="215"/>
      <c r="BK266" s="215"/>
      <c r="BL266" s="215"/>
      <c r="BM266" s="215"/>
      <c r="BX266" s="198" t="str">
        <f>AJ266 &amp; AK266</f>
        <v>Амортизационные отчислениянет</v>
      </c>
    </row>
    <row r="267" spans="3:76" ht="15" customHeight="1" thickBot="1">
      <c r="C267" s="281"/>
      <c r="D267" s="330"/>
      <c r="E267" s="332"/>
      <c r="F267" s="332"/>
      <c r="G267" s="332"/>
      <c r="H267" s="332"/>
      <c r="I267" s="332"/>
      <c r="J267" s="332"/>
      <c r="K267" s="334"/>
      <c r="L267" s="334"/>
      <c r="M267" s="336"/>
      <c r="N267" s="336"/>
      <c r="O267" s="338"/>
      <c r="P267" s="340"/>
      <c r="Q267" s="342"/>
      <c r="R267" s="344"/>
      <c r="S267" s="328"/>
      <c r="T267" s="328"/>
      <c r="U267" s="328"/>
      <c r="V267" s="328"/>
      <c r="W267" s="328"/>
      <c r="X267" s="328"/>
      <c r="Y267" s="328"/>
      <c r="Z267" s="328"/>
      <c r="AA267" s="328"/>
      <c r="AB267" s="328"/>
      <c r="AC267" s="328"/>
      <c r="AD267" s="328"/>
      <c r="AE267" s="328"/>
      <c r="AF267" s="328"/>
      <c r="AG267" s="328"/>
      <c r="AH267" s="171"/>
      <c r="AI267" s="188" t="s">
        <v>115</v>
      </c>
      <c r="AJ267" s="238" t="s">
        <v>200</v>
      </c>
      <c r="AK267" s="275" t="s">
        <v>18</v>
      </c>
      <c r="AL267" s="275"/>
      <c r="AM267" s="275"/>
      <c r="AN267" s="275"/>
      <c r="AO267" s="275"/>
      <c r="AP267" s="275"/>
      <c r="AQ267" s="275"/>
      <c r="AR267" s="275"/>
      <c r="AS267" s="172">
        <v>546.44950120800002</v>
      </c>
      <c r="AT267" s="172">
        <v>546.44950120800002</v>
      </c>
      <c r="AU267" s="172">
        <v>0</v>
      </c>
      <c r="AV267" s="173">
        <v>0</v>
      </c>
      <c r="AW267" s="172">
        <f>AT267-AV267</f>
        <v>546.44950120800002</v>
      </c>
      <c r="AX267" s="172">
        <f>AV267-AT267</f>
        <v>-546.44950120800002</v>
      </c>
      <c r="AY267" s="173"/>
      <c r="AZ267" s="173"/>
      <c r="BA267" s="223" t="s">
        <v>712</v>
      </c>
      <c r="BB267" s="173">
        <v>546.44950120800002</v>
      </c>
      <c r="BC267" s="223" t="s">
        <v>720</v>
      </c>
      <c r="BD267" s="225"/>
      <c r="BE267" s="200">
        <v>0</v>
      </c>
      <c r="BF267" s="215"/>
      <c r="BG267" s="215"/>
      <c r="BI267" s="198" t="str">
        <f>AJ267 &amp; BE267</f>
        <v>Прочие собственные средства0</v>
      </c>
      <c r="BJ267" s="215"/>
      <c r="BK267" s="215"/>
      <c r="BL267" s="215"/>
      <c r="BM267" s="215"/>
      <c r="BX267" s="198" t="str">
        <f>AJ267 &amp; AK267</f>
        <v>Прочие собственные средстванет</v>
      </c>
    </row>
    <row r="268" spans="3:76" ht="11.25" customHeight="1">
      <c r="C268" s="281"/>
      <c r="D268" s="329">
        <v>36</v>
      </c>
      <c r="E268" s="331" t="s">
        <v>560</v>
      </c>
      <c r="F268" s="331" t="s">
        <v>611</v>
      </c>
      <c r="G268" s="331" t="s">
        <v>629</v>
      </c>
      <c r="H268" s="331" t="s">
        <v>563</v>
      </c>
      <c r="I268" s="331" t="s">
        <v>563</v>
      </c>
      <c r="J268" s="331" t="s">
        <v>564</v>
      </c>
      <c r="K268" s="333">
        <v>2</v>
      </c>
      <c r="L268" s="333">
        <v>2022</v>
      </c>
      <c r="M268" s="335" t="s">
        <v>190</v>
      </c>
      <c r="N268" s="335">
        <v>2022</v>
      </c>
      <c r="O268" s="337">
        <v>0</v>
      </c>
      <c r="P268" s="339">
        <v>5</v>
      </c>
      <c r="Q268" s="147"/>
      <c r="R268" s="146"/>
      <c r="S268" s="146"/>
      <c r="T268" s="146"/>
      <c r="U268" s="146"/>
      <c r="V268" s="146"/>
      <c r="W268" s="146"/>
      <c r="X268" s="146"/>
      <c r="Y268" s="146"/>
      <c r="Z268" s="146"/>
      <c r="AA268" s="146"/>
      <c r="AB268" s="146"/>
      <c r="AC268" s="146"/>
      <c r="AD268" s="146"/>
      <c r="AE268" s="146"/>
      <c r="AF268" s="146"/>
      <c r="AG268" s="146"/>
      <c r="AH268" s="146"/>
      <c r="AI268" s="146"/>
      <c r="AJ268" s="146"/>
      <c r="AK268" s="146"/>
      <c r="AL268" s="146"/>
      <c r="AM268" s="146"/>
      <c r="AN268" s="146"/>
      <c r="AO268" s="146"/>
      <c r="AP268" s="146"/>
      <c r="AQ268" s="146"/>
      <c r="AR268" s="146"/>
      <c r="AS268" s="146"/>
      <c r="AT268" s="146"/>
      <c r="AU268" s="146"/>
      <c r="AV268" s="146"/>
      <c r="AW268" s="146"/>
      <c r="AX268" s="146"/>
      <c r="AY268" s="146"/>
      <c r="AZ268" s="146"/>
      <c r="BA268" s="146"/>
      <c r="BB268" s="146"/>
      <c r="BC268" s="146"/>
      <c r="BD268" s="146"/>
      <c r="BE268" s="200"/>
      <c r="BF268" s="199"/>
      <c r="BG268" s="199"/>
      <c r="BH268" s="199"/>
      <c r="BI268" s="199"/>
      <c r="BJ268" s="199"/>
      <c r="BK268" s="199"/>
    </row>
    <row r="269" spans="3:76" ht="11.25" customHeight="1">
      <c r="C269" s="281"/>
      <c r="D269" s="330"/>
      <c r="E269" s="332"/>
      <c r="F269" s="332"/>
      <c r="G269" s="332"/>
      <c r="H269" s="332"/>
      <c r="I269" s="332"/>
      <c r="J269" s="332"/>
      <c r="K269" s="334"/>
      <c r="L269" s="334"/>
      <c r="M269" s="336"/>
      <c r="N269" s="336"/>
      <c r="O269" s="338"/>
      <c r="P269" s="340"/>
      <c r="Q269" s="341"/>
      <c r="R269" s="343">
        <v>1</v>
      </c>
      <c r="S269" s="327" t="s">
        <v>588</v>
      </c>
      <c r="T269" s="327"/>
      <c r="U269" s="327"/>
      <c r="V269" s="327"/>
      <c r="W269" s="327"/>
      <c r="X269" s="327"/>
      <c r="Y269" s="327"/>
      <c r="Z269" s="327"/>
      <c r="AA269" s="327"/>
      <c r="AB269" s="327"/>
      <c r="AC269" s="327"/>
      <c r="AD269" s="327"/>
      <c r="AE269" s="327"/>
      <c r="AF269" s="327"/>
      <c r="AG269" s="327"/>
      <c r="AH269" s="183"/>
      <c r="AI269" s="190"/>
      <c r="AJ269" s="189"/>
      <c r="AK269" s="189"/>
      <c r="AL269" s="189"/>
      <c r="AM269" s="189"/>
      <c r="AN269" s="189"/>
      <c r="AO269" s="189"/>
      <c r="AP269" s="189"/>
      <c r="AQ269" s="189"/>
      <c r="AR269" s="189"/>
      <c r="AS269" s="148"/>
      <c r="AT269" s="148"/>
      <c r="AU269" s="148"/>
      <c r="AV269" s="148"/>
      <c r="AW269" s="148"/>
      <c r="AX269" s="148"/>
      <c r="AY269" s="100"/>
      <c r="AZ269" s="100"/>
      <c r="BA269" s="100"/>
      <c r="BB269" s="100"/>
      <c r="BC269" s="100"/>
      <c r="BD269" s="100"/>
      <c r="BE269" s="200"/>
      <c r="BF269" s="215"/>
      <c r="BG269" s="215"/>
      <c r="BH269" s="215"/>
      <c r="BI269" s="199"/>
      <c r="BJ269" s="215"/>
      <c r="BK269" s="215"/>
      <c r="BL269" s="215"/>
      <c r="BM269" s="215"/>
      <c r="BN269" s="215"/>
    </row>
    <row r="270" spans="3:76" ht="15" customHeight="1">
      <c r="C270" s="281"/>
      <c r="D270" s="330"/>
      <c r="E270" s="332"/>
      <c r="F270" s="332"/>
      <c r="G270" s="332"/>
      <c r="H270" s="332"/>
      <c r="I270" s="332"/>
      <c r="J270" s="332"/>
      <c r="K270" s="334"/>
      <c r="L270" s="334"/>
      <c r="M270" s="336"/>
      <c r="N270" s="336"/>
      <c r="O270" s="338"/>
      <c r="P270" s="340"/>
      <c r="Q270" s="342"/>
      <c r="R270" s="344"/>
      <c r="S270" s="328"/>
      <c r="T270" s="328"/>
      <c r="U270" s="328"/>
      <c r="V270" s="328"/>
      <c r="W270" s="328"/>
      <c r="X270" s="328"/>
      <c r="Y270" s="328"/>
      <c r="Z270" s="328"/>
      <c r="AA270" s="328"/>
      <c r="AB270" s="328"/>
      <c r="AC270" s="328"/>
      <c r="AD270" s="328"/>
      <c r="AE270" s="328"/>
      <c r="AF270" s="328"/>
      <c r="AG270" s="328"/>
      <c r="AH270" s="171"/>
      <c r="AI270" s="188" t="s">
        <v>241</v>
      </c>
      <c r="AJ270" s="238" t="s">
        <v>198</v>
      </c>
      <c r="AK270" s="275" t="s">
        <v>18</v>
      </c>
      <c r="AL270" s="275"/>
      <c r="AM270" s="275"/>
      <c r="AN270" s="275"/>
      <c r="AO270" s="275"/>
      <c r="AP270" s="275"/>
      <c r="AQ270" s="275"/>
      <c r="AR270" s="275"/>
      <c r="AS270" s="172">
        <v>99062.537522468396</v>
      </c>
      <c r="AT270" s="172">
        <v>2358.5150328817999</v>
      </c>
      <c r="AU270" s="172">
        <v>0</v>
      </c>
      <c r="AV270" s="173">
        <v>2122.67</v>
      </c>
      <c r="AW270" s="172">
        <f>AT270-AV270</f>
        <v>235.84503288179985</v>
      </c>
      <c r="AX270" s="172">
        <f>AV270-AT270</f>
        <v>-235.84503288179985</v>
      </c>
      <c r="AY270" s="173"/>
      <c r="AZ270" s="173"/>
      <c r="BA270" s="223" t="s">
        <v>712</v>
      </c>
      <c r="BB270" s="173">
        <v>235.84503288179985</v>
      </c>
      <c r="BC270" s="224" t="s">
        <v>713</v>
      </c>
      <c r="BD270" s="290" t="s">
        <v>151</v>
      </c>
      <c r="BE270" s="200">
        <v>0</v>
      </c>
      <c r="BF270" s="215"/>
      <c r="BG270" s="215"/>
      <c r="BI270" s="198" t="str">
        <f>AJ270 &amp; BE270</f>
        <v>Амортизационные отчисления0</v>
      </c>
      <c r="BJ270" s="215"/>
      <c r="BK270" s="215"/>
      <c r="BL270" s="215"/>
      <c r="BM270" s="215"/>
      <c r="BX270" s="198" t="str">
        <f>AJ270 &amp; AK270</f>
        <v>Амортизационные отчислениянет</v>
      </c>
    </row>
    <row r="271" spans="3:76" ht="15" customHeight="1" thickBot="1">
      <c r="C271" s="281"/>
      <c r="D271" s="330"/>
      <c r="E271" s="332"/>
      <c r="F271" s="332"/>
      <c r="G271" s="332"/>
      <c r="H271" s="332"/>
      <c r="I271" s="332"/>
      <c r="J271" s="332"/>
      <c r="K271" s="334"/>
      <c r="L271" s="334"/>
      <c r="M271" s="336"/>
      <c r="N271" s="336"/>
      <c r="O271" s="338"/>
      <c r="P271" s="340"/>
      <c r="Q271" s="342"/>
      <c r="R271" s="344"/>
      <c r="S271" s="328"/>
      <c r="T271" s="328"/>
      <c r="U271" s="328"/>
      <c r="V271" s="328"/>
      <c r="W271" s="328"/>
      <c r="X271" s="328"/>
      <c r="Y271" s="328"/>
      <c r="Z271" s="328"/>
      <c r="AA271" s="328"/>
      <c r="AB271" s="328"/>
      <c r="AC271" s="328"/>
      <c r="AD271" s="328"/>
      <c r="AE271" s="328"/>
      <c r="AF271" s="328"/>
      <c r="AG271" s="328"/>
      <c r="AH271" s="171"/>
      <c r="AI271" s="188" t="s">
        <v>115</v>
      </c>
      <c r="AJ271" s="238" t="s">
        <v>200</v>
      </c>
      <c r="AK271" s="275" t="s">
        <v>18</v>
      </c>
      <c r="AL271" s="275"/>
      <c r="AM271" s="275"/>
      <c r="AN271" s="275"/>
      <c r="AO271" s="275"/>
      <c r="AP271" s="275"/>
      <c r="AQ271" s="275"/>
      <c r="AR271" s="275"/>
      <c r="AS271" s="172">
        <v>19812.5075044937</v>
      </c>
      <c r="AT271" s="172">
        <v>471.70300657640001</v>
      </c>
      <c r="AU271" s="172">
        <v>0</v>
      </c>
      <c r="AV271" s="173">
        <v>424.53399999999999</v>
      </c>
      <c r="AW271" s="172">
        <f>AT271-AV271</f>
        <v>47.169006576400022</v>
      </c>
      <c r="AX271" s="172">
        <f>AV271-AT271</f>
        <v>-47.169006576400022</v>
      </c>
      <c r="AY271" s="173"/>
      <c r="AZ271" s="173"/>
      <c r="BA271" s="223" t="s">
        <v>712</v>
      </c>
      <c r="BB271" s="173">
        <v>47.169006576399966</v>
      </c>
      <c r="BC271" s="224" t="s">
        <v>713</v>
      </c>
      <c r="BD271" s="225"/>
      <c r="BE271" s="200">
        <v>0</v>
      </c>
      <c r="BF271" s="215"/>
      <c r="BG271" s="215"/>
      <c r="BI271" s="198" t="str">
        <f>AJ271 &amp; BE271</f>
        <v>Прочие собственные средства0</v>
      </c>
      <c r="BJ271" s="215"/>
      <c r="BK271" s="215"/>
      <c r="BL271" s="215"/>
      <c r="BM271" s="215"/>
      <c r="BX271" s="198" t="str">
        <f>AJ271 &amp; AK271</f>
        <v>Прочие собственные средстванет</v>
      </c>
    </row>
    <row r="272" spans="3:76" ht="11.25" customHeight="1">
      <c r="C272" s="281"/>
      <c r="D272" s="329">
        <v>37</v>
      </c>
      <c r="E272" s="331" t="s">
        <v>560</v>
      </c>
      <c r="F272" s="331" t="s">
        <v>611</v>
      </c>
      <c r="G272" s="331" t="s">
        <v>630</v>
      </c>
      <c r="H272" s="331" t="s">
        <v>563</v>
      </c>
      <c r="I272" s="331" t="s">
        <v>563</v>
      </c>
      <c r="J272" s="331" t="s">
        <v>564</v>
      </c>
      <c r="K272" s="333">
        <v>1</v>
      </c>
      <c r="L272" s="333">
        <v>2020</v>
      </c>
      <c r="M272" s="335" t="s">
        <v>190</v>
      </c>
      <c r="N272" s="335">
        <v>2023</v>
      </c>
      <c r="O272" s="337">
        <v>0</v>
      </c>
      <c r="P272" s="339">
        <v>0</v>
      </c>
      <c r="Q272" s="147"/>
      <c r="R272" s="146"/>
      <c r="S272" s="146"/>
      <c r="T272" s="146"/>
      <c r="U272" s="146"/>
      <c r="V272" s="146"/>
      <c r="W272" s="146"/>
      <c r="X272" s="146"/>
      <c r="Y272" s="146"/>
      <c r="Z272" s="146"/>
      <c r="AA272" s="146"/>
      <c r="AB272" s="146"/>
      <c r="AC272" s="146"/>
      <c r="AD272" s="146"/>
      <c r="AE272" s="146"/>
      <c r="AF272" s="146"/>
      <c r="AG272" s="146"/>
      <c r="AH272" s="146"/>
      <c r="AI272" s="146"/>
      <c r="AJ272" s="146"/>
      <c r="AK272" s="146"/>
      <c r="AL272" s="146"/>
      <c r="AM272" s="146"/>
      <c r="AN272" s="146"/>
      <c r="AO272" s="146"/>
      <c r="AP272" s="146"/>
      <c r="AQ272" s="146"/>
      <c r="AR272" s="146"/>
      <c r="AS272" s="146"/>
      <c r="AT272" s="146"/>
      <c r="AU272" s="146"/>
      <c r="AV272" s="146"/>
      <c r="AW272" s="146"/>
      <c r="AX272" s="146"/>
      <c r="AY272" s="146"/>
      <c r="AZ272" s="146"/>
      <c r="BA272" s="146"/>
      <c r="BB272" s="146"/>
      <c r="BC272" s="146"/>
      <c r="BD272" s="146"/>
      <c r="BE272" s="200"/>
      <c r="BF272" s="199"/>
      <c r="BG272" s="199"/>
      <c r="BH272" s="199"/>
      <c r="BI272" s="199"/>
      <c r="BJ272" s="199"/>
      <c r="BK272" s="199"/>
    </row>
    <row r="273" spans="3:76" ht="11.25" customHeight="1">
      <c r="C273" s="281"/>
      <c r="D273" s="330"/>
      <c r="E273" s="332"/>
      <c r="F273" s="332"/>
      <c r="G273" s="332"/>
      <c r="H273" s="332"/>
      <c r="I273" s="332"/>
      <c r="J273" s="332"/>
      <c r="K273" s="334"/>
      <c r="L273" s="334"/>
      <c r="M273" s="336"/>
      <c r="N273" s="336"/>
      <c r="O273" s="338"/>
      <c r="P273" s="340"/>
      <c r="Q273" s="341"/>
      <c r="R273" s="343">
        <v>1</v>
      </c>
      <c r="S273" s="327" t="s">
        <v>588</v>
      </c>
      <c r="T273" s="327"/>
      <c r="U273" s="327"/>
      <c r="V273" s="327"/>
      <c r="W273" s="327"/>
      <c r="X273" s="327"/>
      <c r="Y273" s="327"/>
      <c r="Z273" s="327"/>
      <c r="AA273" s="327"/>
      <c r="AB273" s="327"/>
      <c r="AC273" s="327"/>
      <c r="AD273" s="327"/>
      <c r="AE273" s="327"/>
      <c r="AF273" s="327"/>
      <c r="AG273" s="327"/>
      <c r="AH273" s="183"/>
      <c r="AI273" s="190"/>
      <c r="AJ273" s="189"/>
      <c r="AK273" s="189"/>
      <c r="AL273" s="189"/>
      <c r="AM273" s="189"/>
      <c r="AN273" s="189"/>
      <c r="AO273" s="189"/>
      <c r="AP273" s="189"/>
      <c r="AQ273" s="189"/>
      <c r="AR273" s="189"/>
      <c r="AS273" s="148"/>
      <c r="AT273" s="148"/>
      <c r="AU273" s="148"/>
      <c r="AV273" s="148"/>
      <c r="AW273" s="148"/>
      <c r="AX273" s="148"/>
      <c r="AY273" s="100"/>
      <c r="AZ273" s="100"/>
      <c r="BA273" s="100"/>
      <c r="BB273" s="100"/>
      <c r="BC273" s="100"/>
      <c r="BD273" s="100"/>
      <c r="BE273" s="200"/>
      <c r="BF273" s="215"/>
      <c r="BG273" s="215"/>
      <c r="BH273" s="215"/>
      <c r="BI273" s="199"/>
      <c r="BJ273" s="215"/>
      <c r="BK273" s="215"/>
      <c r="BL273" s="215"/>
      <c r="BM273" s="215"/>
      <c r="BN273" s="215"/>
    </row>
    <row r="274" spans="3:76" ht="15" customHeight="1">
      <c r="C274" s="281"/>
      <c r="D274" s="330"/>
      <c r="E274" s="332"/>
      <c r="F274" s="332"/>
      <c r="G274" s="332"/>
      <c r="H274" s="332"/>
      <c r="I274" s="332"/>
      <c r="J274" s="332"/>
      <c r="K274" s="334"/>
      <c r="L274" s="334"/>
      <c r="M274" s="336"/>
      <c r="N274" s="336"/>
      <c r="O274" s="338"/>
      <c r="P274" s="340"/>
      <c r="Q274" s="342"/>
      <c r="R274" s="344"/>
      <c r="S274" s="328"/>
      <c r="T274" s="328"/>
      <c r="U274" s="328"/>
      <c r="V274" s="328"/>
      <c r="W274" s="328"/>
      <c r="X274" s="328"/>
      <c r="Y274" s="328"/>
      <c r="Z274" s="328"/>
      <c r="AA274" s="328"/>
      <c r="AB274" s="328"/>
      <c r="AC274" s="328"/>
      <c r="AD274" s="328"/>
      <c r="AE274" s="328"/>
      <c r="AF274" s="328"/>
      <c r="AG274" s="328"/>
      <c r="AH274" s="171"/>
      <c r="AI274" s="188" t="s">
        <v>241</v>
      </c>
      <c r="AJ274" s="238" t="s">
        <v>198</v>
      </c>
      <c r="AK274" s="275" t="s">
        <v>18</v>
      </c>
      <c r="AL274" s="275"/>
      <c r="AM274" s="275"/>
      <c r="AN274" s="275"/>
      <c r="AO274" s="275"/>
      <c r="AP274" s="275"/>
      <c r="AQ274" s="275"/>
      <c r="AR274" s="275"/>
      <c r="AS274" s="172">
        <v>3866.0816089338</v>
      </c>
      <c r="AT274" s="172">
        <v>3866.0816089338</v>
      </c>
      <c r="AU274" s="172">
        <v>0</v>
      </c>
      <c r="AV274" s="173">
        <v>0</v>
      </c>
      <c r="AW274" s="172">
        <f>AT274-AV274</f>
        <v>3866.0816089338</v>
      </c>
      <c r="AX274" s="172">
        <f>AV274-AT274</f>
        <v>-3866.0816089338</v>
      </c>
      <c r="AY274" s="173"/>
      <c r="AZ274" s="173"/>
      <c r="BA274" s="223" t="s">
        <v>712</v>
      </c>
      <c r="BB274" s="173">
        <v>3866.0816089338</v>
      </c>
      <c r="BC274" s="223" t="s">
        <v>720</v>
      </c>
      <c r="BD274" s="290" t="s">
        <v>151</v>
      </c>
      <c r="BE274" s="200">
        <v>0</v>
      </c>
      <c r="BF274" s="215"/>
      <c r="BG274" s="215"/>
      <c r="BI274" s="198" t="str">
        <f>AJ274 &amp; BE274</f>
        <v>Амортизационные отчисления0</v>
      </c>
      <c r="BJ274" s="215"/>
      <c r="BK274" s="215"/>
      <c r="BL274" s="215"/>
      <c r="BM274" s="215"/>
      <c r="BX274" s="198" t="str">
        <f>AJ274 &amp; AK274</f>
        <v>Амортизационные отчислениянет</v>
      </c>
    </row>
    <row r="275" spans="3:76" ht="15" customHeight="1" thickBot="1">
      <c r="C275" s="281"/>
      <c r="D275" s="330"/>
      <c r="E275" s="332"/>
      <c r="F275" s="332"/>
      <c r="G275" s="332"/>
      <c r="H275" s="332"/>
      <c r="I275" s="332"/>
      <c r="J275" s="332"/>
      <c r="K275" s="334"/>
      <c r="L275" s="334"/>
      <c r="M275" s="336"/>
      <c r="N275" s="336"/>
      <c r="O275" s="338"/>
      <c r="P275" s="340"/>
      <c r="Q275" s="342"/>
      <c r="R275" s="344"/>
      <c r="S275" s="328"/>
      <c r="T275" s="328"/>
      <c r="U275" s="328"/>
      <c r="V275" s="328"/>
      <c r="W275" s="328"/>
      <c r="X275" s="328"/>
      <c r="Y275" s="328"/>
      <c r="Z275" s="328"/>
      <c r="AA275" s="328"/>
      <c r="AB275" s="328"/>
      <c r="AC275" s="328"/>
      <c r="AD275" s="328"/>
      <c r="AE275" s="328"/>
      <c r="AF275" s="328"/>
      <c r="AG275" s="328"/>
      <c r="AH275" s="171"/>
      <c r="AI275" s="188" t="s">
        <v>115</v>
      </c>
      <c r="AJ275" s="238" t="s">
        <v>200</v>
      </c>
      <c r="AK275" s="275" t="s">
        <v>18</v>
      </c>
      <c r="AL275" s="275"/>
      <c r="AM275" s="275"/>
      <c r="AN275" s="275"/>
      <c r="AO275" s="275"/>
      <c r="AP275" s="275"/>
      <c r="AQ275" s="275"/>
      <c r="AR275" s="275"/>
      <c r="AS275" s="172">
        <v>773.21632178679999</v>
      </c>
      <c r="AT275" s="172">
        <v>773.21632178679999</v>
      </c>
      <c r="AU275" s="172">
        <v>0</v>
      </c>
      <c r="AV275" s="173">
        <v>0</v>
      </c>
      <c r="AW275" s="172">
        <f>AT275-AV275</f>
        <v>773.21632178679999</v>
      </c>
      <c r="AX275" s="172">
        <f>AV275-AT275</f>
        <v>-773.21632178679999</v>
      </c>
      <c r="AY275" s="173"/>
      <c r="AZ275" s="173"/>
      <c r="BA275" s="223" t="s">
        <v>712</v>
      </c>
      <c r="BB275" s="173">
        <v>773.21632178679999</v>
      </c>
      <c r="BC275" s="223" t="s">
        <v>720</v>
      </c>
      <c r="BD275" s="225"/>
      <c r="BE275" s="200">
        <v>0</v>
      </c>
      <c r="BF275" s="215"/>
      <c r="BG275" s="215"/>
      <c r="BI275" s="198" t="str">
        <f>AJ275 &amp; BE275</f>
        <v>Прочие собственные средства0</v>
      </c>
      <c r="BJ275" s="215"/>
      <c r="BK275" s="215"/>
      <c r="BL275" s="215"/>
      <c r="BM275" s="215"/>
      <c r="BX275" s="198" t="str">
        <f>AJ275 &amp; AK275</f>
        <v>Прочие собственные средстванет</v>
      </c>
    </row>
    <row r="276" spans="3:76" ht="11.25" customHeight="1">
      <c r="C276" s="281"/>
      <c r="D276" s="329">
        <v>38</v>
      </c>
      <c r="E276" s="331" t="s">
        <v>560</v>
      </c>
      <c r="F276" s="331" t="s">
        <v>611</v>
      </c>
      <c r="G276" s="331" t="s">
        <v>631</v>
      </c>
      <c r="H276" s="331" t="s">
        <v>563</v>
      </c>
      <c r="I276" s="331" t="s">
        <v>563</v>
      </c>
      <c r="J276" s="331" t="s">
        <v>564</v>
      </c>
      <c r="K276" s="333">
        <v>1</v>
      </c>
      <c r="L276" s="333">
        <v>2020</v>
      </c>
      <c r="M276" s="335" t="s">
        <v>189</v>
      </c>
      <c r="N276" s="335">
        <v>2020</v>
      </c>
      <c r="O276" s="337">
        <v>0</v>
      </c>
      <c r="P276" s="339">
        <v>100</v>
      </c>
      <c r="Q276" s="147"/>
      <c r="R276" s="146"/>
      <c r="S276" s="146"/>
      <c r="T276" s="146"/>
      <c r="U276" s="146"/>
      <c r="V276" s="146"/>
      <c r="W276" s="146"/>
      <c r="X276" s="146"/>
      <c r="Y276" s="146"/>
      <c r="Z276" s="146"/>
      <c r="AA276" s="146"/>
      <c r="AB276" s="146"/>
      <c r="AC276" s="146"/>
      <c r="AD276" s="146"/>
      <c r="AE276" s="146"/>
      <c r="AF276" s="146"/>
      <c r="AG276" s="146"/>
      <c r="AH276" s="146"/>
      <c r="AI276" s="146"/>
      <c r="AJ276" s="146"/>
      <c r="AK276" s="146"/>
      <c r="AL276" s="146"/>
      <c r="AM276" s="146"/>
      <c r="AN276" s="146"/>
      <c r="AO276" s="146"/>
      <c r="AP276" s="146"/>
      <c r="AQ276" s="146"/>
      <c r="AR276" s="146"/>
      <c r="AS276" s="146"/>
      <c r="AT276" s="146"/>
      <c r="AU276" s="146"/>
      <c r="AV276" s="146"/>
      <c r="AW276" s="146"/>
      <c r="AX276" s="146"/>
      <c r="AY276" s="146"/>
      <c r="AZ276" s="146"/>
      <c r="BA276" s="146"/>
      <c r="BB276" s="146"/>
      <c r="BC276" s="146"/>
      <c r="BD276" s="146"/>
      <c r="BE276" s="200"/>
      <c r="BF276" s="199"/>
      <c r="BG276" s="199"/>
      <c r="BH276" s="199"/>
      <c r="BI276" s="199"/>
      <c r="BJ276" s="199"/>
      <c r="BK276" s="199"/>
    </row>
    <row r="277" spans="3:76" ht="11.25" customHeight="1">
      <c r="C277" s="281"/>
      <c r="D277" s="330"/>
      <c r="E277" s="332"/>
      <c r="F277" s="332"/>
      <c r="G277" s="332"/>
      <c r="H277" s="332"/>
      <c r="I277" s="332"/>
      <c r="J277" s="332"/>
      <c r="K277" s="334"/>
      <c r="L277" s="334"/>
      <c r="M277" s="336"/>
      <c r="N277" s="336"/>
      <c r="O277" s="338"/>
      <c r="P277" s="340"/>
      <c r="Q277" s="341"/>
      <c r="R277" s="343">
        <v>1</v>
      </c>
      <c r="S277" s="327" t="s">
        <v>588</v>
      </c>
      <c r="T277" s="327"/>
      <c r="U277" s="327"/>
      <c r="V277" s="327"/>
      <c r="W277" s="327"/>
      <c r="X277" s="327"/>
      <c r="Y277" s="327"/>
      <c r="Z277" s="327"/>
      <c r="AA277" s="327"/>
      <c r="AB277" s="327"/>
      <c r="AC277" s="327"/>
      <c r="AD277" s="327"/>
      <c r="AE277" s="327"/>
      <c r="AF277" s="327"/>
      <c r="AG277" s="327"/>
      <c r="AH277" s="183"/>
      <c r="AI277" s="190"/>
      <c r="AJ277" s="189"/>
      <c r="AK277" s="189"/>
      <c r="AL277" s="189"/>
      <c r="AM277" s="189"/>
      <c r="AN277" s="189"/>
      <c r="AO277" s="189"/>
      <c r="AP277" s="189"/>
      <c r="AQ277" s="189"/>
      <c r="AR277" s="189"/>
      <c r="AS277" s="148"/>
      <c r="AT277" s="148"/>
      <c r="AU277" s="148"/>
      <c r="AV277" s="148"/>
      <c r="AW277" s="148"/>
      <c r="AX277" s="148"/>
      <c r="AY277" s="100"/>
      <c r="AZ277" s="100"/>
      <c r="BA277" s="100"/>
      <c r="BB277" s="100"/>
      <c r="BC277" s="100"/>
      <c r="BD277" s="100"/>
      <c r="BE277" s="200"/>
      <c r="BF277" s="215"/>
      <c r="BG277" s="215"/>
      <c r="BH277" s="215"/>
      <c r="BI277" s="199"/>
      <c r="BJ277" s="215"/>
      <c r="BK277" s="215"/>
      <c r="BL277" s="215"/>
      <c r="BM277" s="215"/>
      <c r="BN277" s="215"/>
    </row>
    <row r="278" spans="3:76" ht="15" customHeight="1">
      <c r="C278" s="281"/>
      <c r="D278" s="330"/>
      <c r="E278" s="332"/>
      <c r="F278" s="332"/>
      <c r="G278" s="332"/>
      <c r="H278" s="332"/>
      <c r="I278" s="332"/>
      <c r="J278" s="332"/>
      <c r="K278" s="334"/>
      <c r="L278" s="334"/>
      <c r="M278" s="336"/>
      <c r="N278" s="336"/>
      <c r="O278" s="338"/>
      <c r="P278" s="340"/>
      <c r="Q278" s="342"/>
      <c r="R278" s="344"/>
      <c r="S278" s="328"/>
      <c r="T278" s="328"/>
      <c r="U278" s="328"/>
      <c r="V278" s="328"/>
      <c r="W278" s="328"/>
      <c r="X278" s="328"/>
      <c r="Y278" s="328"/>
      <c r="Z278" s="328"/>
      <c r="AA278" s="328"/>
      <c r="AB278" s="328"/>
      <c r="AC278" s="328"/>
      <c r="AD278" s="328"/>
      <c r="AE278" s="328"/>
      <c r="AF278" s="328"/>
      <c r="AG278" s="328"/>
      <c r="AH278" s="171"/>
      <c r="AI278" s="188" t="s">
        <v>241</v>
      </c>
      <c r="AJ278" s="238" t="s">
        <v>198</v>
      </c>
      <c r="AK278" s="275" t="s">
        <v>18</v>
      </c>
      <c r="AL278" s="275"/>
      <c r="AM278" s="275"/>
      <c r="AN278" s="275"/>
      <c r="AO278" s="275"/>
      <c r="AP278" s="275"/>
      <c r="AQ278" s="275"/>
      <c r="AR278" s="275"/>
      <c r="AS278" s="172">
        <v>30676.6737376948</v>
      </c>
      <c r="AT278" s="172">
        <v>30676.6737376948</v>
      </c>
      <c r="AU278" s="172">
        <v>0</v>
      </c>
      <c r="AV278" s="173">
        <v>21816.513870000002</v>
      </c>
      <c r="AW278" s="172">
        <f>AT278-AV278</f>
        <v>8860.1598676947979</v>
      </c>
      <c r="AX278" s="172">
        <f>AV278-AT278</f>
        <v>-8860.1598676947979</v>
      </c>
      <c r="AY278" s="173"/>
      <c r="AZ278" s="173">
        <v>8860.1598676948015</v>
      </c>
      <c r="BA278" s="223"/>
      <c r="BB278" s="173"/>
      <c r="BC278" s="224" t="s">
        <v>707</v>
      </c>
      <c r="BD278" s="290" t="s">
        <v>151</v>
      </c>
      <c r="BE278" s="200">
        <v>0</v>
      </c>
      <c r="BF278" s="215"/>
      <c r="BG278" s="215"/>
      <c r="BI278" s="198" t="str">
        <f>AJ278 &amp; BE278</f>
        <v>Амортизационные отчисления0</v>
      </c>
      <c r="BJ278" s="215"/>
      <c r="BK278" s="215"/>
      <c r="BL278" s="215"/>
      <c r="BM278" s="215"/>
      <c r="BX278" s="198" t="str">
        <f>AJ278 &amp; AK278</f>
        <v>Амортизационные отчислениянет</v>
      </c>
    </row>
    <row r="279" spans="3:76" ht="15" customHeight="1" thickBot="1">
      <c r="C279" s="281"/>
      <c r="D279" s="330"/>
      <c r="E279" s="332"/>
      <c r="F279" s="332"/>
      <c r="G279" s="332"/>
      <c r="H279" s="332"/>
      <c r="I279" s="332"/>
      <c r="J279" s="332"/>
      <c r="K279" s="334"/>
      <c r="L279" s="334"/>
      <c r="M279" s="336"/>
      <c r="N279" s="336"/>
      <c r="O279" s="338"/>
      <c r="P279" s="340"/>
      <c r="Q279" s="342"/>
      <c r="R279" s="344"/>
      <c r="S279" s="328"/>
      <c r="T279" s="328"/>
      <c r="U279" s="328"/>
      <c r="V279" s="328"/>
      <c r="W279" s="328"/>
      <c r="X279" s="328"/>
      <c r="Y279" s="328"/>
      <c r="Z279" s="328"/>
      <c r="AA279" s="328"/>
      <c r="AB279" s="328"/>
      <c r="AC279" s="328"/>
      <c r="AD279" s="328"/>
      <c r="AE279" s="328"/>
      <c r="AF279" s="328"/>
      <c r="AG279" s="328"/>
      <c r="AH279" s="171"/>
      <c r="AI279" s="188" t="s">
        <v>115</v>
      </c>
      <c r="AJ279" s="238" t="s">
        <v>200</v>
      </c>
      <c r="AK279" s="275" t="s">
        <v>18</v>
      </c>
      <c r="AL279" s="275"/>
      <c r="AM279" s="275"/>
      <c r="AN279" s="275"/>
      <c r="AO279" s="275"/>
      <c r="AP279" s="275"/>
      <c r="AQ279" s="275"/>
      <c r="AR279" s="275"/>
      <c r="AS279" s="172">
        <v>6135.3347475390001</v>
      </c>
      <c r="AT279" s="172">
        <v>6135.3347475390001</v>
      </c>
      <c r="AU279" s="172">
        <v>0</v>
      </c>
      <c r="AV279" s="173">
        <v>2686.0496000000003</v>
      </c>
      <c r="AW279" s="172">
        <f>AT279-AV279</f>
        <v>3449.2851475389998</v>
      </c>
      <c r="AX279" s="172">
        <f>AV279-AT279</f>
        <v>-3449.2851475389998</v>
      </c>
      <c r="AY279" s="173"/>
      <c r="AZ279" s="173">
        <v>3449.2851475390003</v>
      </c>
      <c r="BA279" s="223"/>
      <c r="BB279" s="173"/>
      <c r="BC279" s="224" t="s">
        <v>707</v>
      </c>
      <c r="BD279" s="225"/>
      <c r="BE279" s="200">
        <v>0</v>
      </c>
      <c r="BF279" s="215"/>
      <c r="BG279" s="215"/>
      <c r="BI279" s="198" t="str">
        <f>AJ279 &amp; BE279</f>
        <v>Прочие собственные средства0</v>
      </c>
      <c r="BJ279" s="215"/>
      <c r="BK279" s="215"/>
      <c r="BL279" s="215"/>
      <c r="BM279" s="215"/>
      <c r="BX279" s="198" t="str">
        <f>AJ279 &amp; AK279</f>
        <v>Прочие собственные средстванет</v>
      </c>
    </row>
    <row r="280" spans="3:76" ht="11.25" customHeight="1">
      <c r="C280" s="281"/>
      <c r="D280" s="329">
        <v>39</v>
      </c>
      <c r="E280" s="331" t="s">
        <v>560</v>
      </c>
      <c r="F280" s="331" t="s">
        <v>611</v>
      </c>
      <c r="G280" s="331" t="s">
        <v>632</v>
      </c>
      <c r="H280" s="331" t="s">
        <v>563</v>
      </c>
      <c r="I280" s="331" t="s">
        <v>563</v>
      </c>
      <c r="J280" s="331" t="s">
        <v>564</v>
      </c>
      <c r="K280" s="333">
        <v>1</v>
      </c>
      <c r="L280" s="333">
        <v>2021</v>
      </c>
      <c r="M280" s="335" t="s">
        <v>190</v>
      </c>
      <c r="N280" s="335">
        <v>2021</v>
      </c>
      <c r="O280" s="337">
        <v>0</v>
      </c>
      <c r="P280" s="339">
        <v>0</v>
      </c>
      <c r="Q280" s="147"/>
      <c r="R280" s="146"/>
      <c r="S280" s="146"/>
      <c r="T280" s="146"/>
      <c r="U280" s="146"/>
      <c r="V280" s="146"/>
      <c r="W280" s="146"/>
      <c r="X280" s="146"/>
      <c r="Y280" s="146"/>
      <c r="Z280" s="146"/>
      <c r="AA280" s="146"/>
      <c r="AB280" s="146"/>
      <c r="AC280" s="146"/>
      <c r="AD280" s="146"/>
      <c r="AE280" s="146"/>
      <c r="AF280" s="146"/>
      <c r="AG280" s="146"/>
      <c r="AH280" s="146"/>
      <c r="AI280" s="146"/>
      <c r="AJ280" s="146"/>
      <c r="AK280" s="146"/>
      <c r="AL280" s="146"/>
      <c r="AM280" s="146"/>
      <c r="AN280" s="146"/>
      <c r="AO280" s="146"/>
      <c r="AP280" s="146"/>
      <c r="AQ280" s="146"/>
      <c r="AR280" s="146"/>
      <c r="AS280" s="146"/>
      <c r="AT280" s="146"/>
      <c r="AU280" s="146"/>
      <c r="AV280" s="146"/>
      <c r="AW280" s="146"/>
      <c r="AX280" s="146"/>
      <c r="AY280" s="146"/>
      <c r="AZ280" s="146"/>
      <c r="BA280" s="146"/>
      <c r="BB280" s="146"/>
      <c r="BC280" s="146"/>
      <c r="BD280" s="146"/>
      <c r="BE280" s="200"/>
      <c r="BF280" s="199"/>
      <c r="BG280" s="199"/>
      <c r="BH280" s="199"/>
      <c r="BI280" s="199"/>
      <c r="BJ280" s="199"/>
      <c r="BK280" s="199"/>
    </row>
    <row r="281" spans="3:76" ht="11.25" customHeight="1">
      <c r="C281" s="281"/>
      <c r="D281" s="330"/>
      <c r="E281" s="332"/>
      <c r="F281" s="332"/>
      <c r="G281" s="332"/>
      <c r="H281" s="332"/>
      <c r="I281" s="332"/>
      <c r="J281" s="332"/>
      <c r="K281" s="334"/>
      <c r="L281" s="334"/>
      <c r="M281" s="336"/>
      <c r="N281" s="336"/>
      <c r="O281" s="338"/>
      <c r="P281" s="340"/>
      <c r="Q281" s="341"/>
      <c r="R281" s="343">
        <v>1</v>
      </c>
      <c r="S281" s="327" t="s">
        <v>588</v>
      </c>
      <c r="T281" s="327"/>
      <c r="U281" s="327"/>
      <c r="V281" s="327"/>
      <c r="W281" s="327"/>
      <c r="X281" s="327"/>
      <c r="Y281" s="327"/>
      <c r="Z281" s="327"/>
      <c r="AA281" s="327"/>
      <c r="AB281" s="327"/>
      <c r="AC281" s="327"/>
      <c r="AD281" s="327"/>
      <c r="AE281" s="327"/>
      <c r="AF281" s="327"/>
      <c r="AG281" s="327"/>
      <c r="AH281" s="183"/>
      <c r="AI281" s="190"/>
      <c r="AJ281" s="189"/>
      <c r="AK281" s="189"/>
      <c r="AL281" s="189"/>
      <c r="AM281" s="189"/>
      <c r="AN281" s="189"/>
      <c r="AO281" s="189"/>
      <c r="AP281" s="189"/>
      <c r="AQ281" s="189"/>
      <c r="AR281" s="189"/>
      <c r="AS281" s="148"/>
      <c r="AT281" s="148"/>
      <c r="AU281" s="148"/>
      <c r="AV281" s="148"/>
      <c r="AW281" s="148"/>
      <c r="AX281" s="148"/>
      <c r="AY281" s="100"/>
      <c r="AZ281" s="100"/>
      <c r="BA281" s="100"/>
      <c r="BB281" s="100"/>
      <c r="BC281" s="100"/>
      <c r="BD281" s="100"/>
      <c r="BE281" s="200"/>
      <c r="BF281" s="215"/>
      <c r="BG281" s="215"/>
      <c r="BH281" s="215"/>
      <c r="BI281" s="199"/>
      <c r="BJ281" s="215"/>
      <c r="BK281" s="215"/>
      <c r="BL281" s="215"/>
      <c r="BM281" s="215"/>
      <c r="BN281" s="215"/>
    </row>
    <row r="282" spans="3:76" ht="15" customHeight="1">
      <c r="C282" s="281"/>
      <c r="D282" s="330"/>
      <c r="E282" s="332"/>
      <c r="F282" s="332"/>
      <c r="G282" s="332"/>
      <c r="H282" s="332"/>
      <c r="I282" s="332"/>
      <c r="J282" s="332"/>
      <c r="K282" s="334"/>
      <c r="L282" s="334"/>
      <c r="M282" s="336"/>
      <c r="N282" s="336"/>
      <c r="O282" s="338"/>
      <c r="P282" s="340"/>
      <c r="Q282" s="342"/>
      <c r="R282" s="344"/>
      <c r="S282" s="328"/>
      <c r="T282" s="328"/>
      <c r="U282" s="328"/>
      <c r="V282" s="328"/>
      <c r="W282" s="328"/>
      <c r="X282" s="328"/>
      <c r="Y282" s="328"/>
      <c r="Z282" s="328"/>
      <c r="AA282" s="328"/>
      <c r="AB282" s="328"/>
      <c r="AC282" s="328"/>
      <c r="AD282" s="328"/>
      <c r="AE282" s="328"/>
      <c r="AF282" s="328"/>
      <c r="AG282" s="328"/>
      <c r="AH282" s="171"/>
      <c r="AI282" s="188" t="s">
        <v>241</v>
      </c>
      <c r="AJ282" s="238" t="s">
        <v>198</v>
      </c>
      <c r="AK282" s="275" t="s">
        <v>18</v>
      </c>
      <c r="AL282" s="275"/>
      <c r="AM282" s="275"/>
      <c r="AN282" s="275"/>
      <c r="AO282" s="275"/>
      <c r="AP282" s="275"/>
      <c r="AQ282" s="275"/>
      <c r="AR282" s="275"/>
      <c r="AS282" s="172">
        <v>1221.1235236980001</v>
      </c>
      <c r="AT282" s="172">
        <v>0</v>
      </c>
      <c r="AU282" s="172">
        <v>0</v>
      </c>
      <c r="AV282" s="173">
        <v>0</v>
      </c>
      <c r="AW282" s="172">
        <f>AT282-AV282</f>
        <v>0</v>
      </c>
      <c r="AX282" s="172">
        <f>AV282-AT282</f>
        <v>0</v>
      </c>
      <c r="AY282" s="173"/>
      <c r="AZ282" s="173"/>
      <c r="BA282" s="223"/>
      <c r="BB282" s="173"/>
      <c r="BC282" s="224"/>
      <c r="BD282" s="290" t="s">
        <v>151</v>
      </c>
      <c r="BE282" s="200">
        <v>0</v>
      </c>
      <c r="BF282" s="215"/>
      <c r="BG282" s="215"/>
      <c r="BI282" s="198" t="str">
        <f>AJ282 &amp; BE282</f>
        <v>Амортизационные отчисления0</v>
      </c>
      <c r="BJ282" s="215"/>
      <c r="BK282" s="215"/>
      <c r="BL282" s="215"/>
      <c r="BM282" s="215"/>
      <c r="BX282" s="198" t="str">
        <f>AJ282 &amp; AK282</f>
        <v>Амортизационные отчислениянет</v>
      </c>
    </row>
    <row r="283" spans="3:76" ht="15" customHeight="1" thickBot="1">
      <c r="C283" s="281"/>
      <c r="D283" s="330"/>
      <c r="E283" s="332"/>
      <c r="F283" s="332"/>
      <c r="G283" s="332"/>
      <c r="H283" s="332"/>
      <c r="I283" s="332"/>
      <c r="J283" s="332"/>
      <c r="K283" s="334"/>
      <c r="L283" s="334"/>
      <c r="M283" s="336"/>
      <c r="N283" s="336"/>
      <c r="O283" s="338"/>
      <c r="P283" s="340"/>
      <c r="Q283" s="342"/>
      <c r="R283" s="344"/>
      <c r="S283" s="328"/>
      <c r="T283" s="328"/>
      <c r="U283" s="328"/>
      <c r="V283" s="328"/>
      <c r="W283" s="328"/>
      <c r="X283" s="328"/>
      <c r="Y283" s="328"/>
      <c r="Z283" s="328"/>
      <c r="AA283" s="328"/>
      <c r="AB283" s="328"/>
      <c r="AC283" s="328"/>
      <c r="AD283" s="328"/>
      <c r="AE283" s="328"/>
      <c r="AF283" s="328"/>
      <c r="AG283" s="328"/>
      <c r="AH283" s="171"/>
      <c r="AI283" s="188" t="s">
        <v>115</v>
      </c>
      <c r="AJ283" s="238" t="s">
        <v>200</v>
      </c>
      <c r="AK283" s="275" t="s">
        <v>18</v>
      </c>
      <c r="AL283" s="275"/>
      <c r="AM283" s="275"/>
      <c r="AN283" s="275"/>
      <c r="AO283" s="275"/>
      <c r="AP283" s="275"/>
      <c r="AQ283" s="275"/>
      <c r="AR283" s="275"/>
      <c r="AS283" s="172">
        <v>244.22470473960001</v>
      </c>
      <c r="AT283" s="172">
        <v>0</v>
      </c>
      <c r="AU283" s="172">
        <v>0</v>
      </c>
      <c r="AV283" s="173">
        <v>0</v>
      </c>
      <c r="AW283" s="172">
        <f>AT283-AV283</f>
        <v>0</v>
      </c>
      <c r="AX283" s="172">
        <f>AV283-AT283</f>
        <v>0</v>
      </c>
      <c r="AY283" s="173"/>
      <c r="AZ283" s="173"/>
      <c r="BA283" s="223"/>
      <c r="BB283" s="173"/>
      <c r="BC283" s="224"/>
      <c r="BD283" s="225"/>
      <c r="BE283" s="200">
        <v>0</v>
      </c>
      <c r="BF283" s="215"/>
      <c r="BG283" s="215"/>
      <c r="BI283" s="198" t="str">
        <f>AJ283 &amp; BE283</f>
        <v>Прочие собственные средства0</v>
      </c>
      <c r="BJ283" s="215"/>
      <c r="BK283" s="215"/>
      <c r="BL283" s="215"/>
      <c r="BM283" s="215"/>
      <c r="BX283" s="198" t="str">
        <f>AJ283 &amp; AK283</f>
        <v>Прочие собственные средстванет</v>
      </c>
    </row>
    <row r="284" spans="3:76" ht="11.25" customHeight="1">
      <c r="C284" s="281"/>
      <c r="D284" s="329">
        <v>40</v>
      </c>
      <c r="E284" s="331" t="s">
        <v>560</v>
      </c>
      <c r="F284" s="331" t="s">
        <v>611</v>
      </c>
      <c r="G284" s="331" t="s">
        <v>633</v>
      </c>
      <c r="H284" s="331" t="s">
        <v>563</v>
      </c>
      <c r="I284" s="331" t="s">
        <v>563</v>
      </c>
      <c r="J284" s="331" t="s">
        <v>564</v>
      </c>
      <c r="K284" s="333">
        <v>1</v>
      </c>
      <c r="L284" s="333">
        <v>2020</v>
      </c>
      <c r="M284" s="335" t="s">
        <v>190</v>
      </c>
      <c r="N284" s="335">
        <v>2023</v>
      </c>
      <c r="O284" s="337">
        <v>0</v>
      </c>
      <c r="P284" s="339">
        <v>0</v>
      </c>
      <c r="Q284" s="147"/>
      <c r="R284" s="146"/>
      <c r="S284" s="146"/>
      <c r="T284" s="146"/>
      <c r="U284" s="146"/>
      <c r="V284" s="146"/>
      <c r="W284" s="146"/>
      <c r="X284" s="146"/>
      <c r="Y284" s="146"/>
      <c r="Z284" s="146"/>
      <c r="AA284" s="146"/>
      <c r="AB284" s="146"/>
      <c r="AC284" s="146"/>
      <c r="AD284" s="146"/>
      <c r="AE284" s="146"/>
      <c r="AF284" s="146"/>
      <c r="AG284" s="146"/>
      <c r="AH284" s="146"/>
      <c r="AI284" s="146"/>
      <c r="AJ284" s="146"/>
      <c r="AK284" s="146"/>
      <c r="AL284" s="146"/>
      <c r="AM284" s="146"/>
      <c r="AN284" s="146"/>
      <c r="AO284" s="146"/>
      <c r="AP284" s="146"/>
      <c r="AQ284" s="146"/>
      <c r="AR284" s="146"/>
      <c r="AS284" s="146"/>
      <c r="AT284" s="146"/>
      <c r="AU284" s="146"/>
      <c r="AV284" s="146"/>
      <c r="AW284" s="146"/>
      <c r="AX284" s="146"/>
      <c r="AY284" s="146"/>
      <c r="AZ284" s="146"/>
      <c r="BA284" s="146"/>
      <c r="BB284" s="146"/>
      <c r="BC284" s="146"/>
      <c r="BD284" s="146"/>
      <c r="BE284" s="200"/>
      <c r="BF284" s="199"/>
      <c r="BG284" s="199"/>
      <c r="BH284" s="199"/>
      <c r="BI284" s="199"/>
      <c r="BJ284" s="199"/>
      <c r="BK284" s="199"/>
    </row>
    <row r="285" spans="3:76" ht="11.25" customHeight="1">
      <c r="C285" s="281"/>
      <c r="D285" s="330"/>
      <c r="E285" s="332"/>
      <c r="F285" s="332"/>
      <c r="G285" s="332"/>
      <c r="H285" s="332"/>
      <c r="I285" s="332"/>
      <c r="J285" s="332"/>
      <c r="K285" s="334"/>
      <c r="L285" s="334"/>
      <c r="M285" s="336"/>
      <c r="N285" s="336"/>
      <c r="O285" s="338"/>
      <c r="P285" s="340"/>
      <c r="Q285" s="341"/>
      <c r="R285" s="343">
        <v>1</v>
      </c>
      <c r="S285" s="327" t="s">
        <v>588</v>
      </c>
      <c r="T285" s="327"/>
      <c r="U285" s="327"/>
      <c r="V285" s="327"/>
      <c r="W285" s="327"/>
      <c r="X285" s="327"/>
      <c r="Y285" s="327"/>
      <c r="Z285" s="327"/>
      <c r="AA285" s="327"/>
      <c r="AB285" s="327"/>
      <c r="AC285" s="327"/>
      <c r="AD285" s="327"/>
      <c r="AE285" s="327"/>
      <c r="AF285" s="327"/>
      <c r="AG285" s="327"/>
      <c r="AH285" s="183"/>
      <c r="AI285" s="190"/>
      <c r="AJ285" s="189"/>
      <c r="AK285" s="189"/>
      <c r="AL285" s="189"/>
      <c r="AM285" s="189"/>
      <c r="AN285" s="189"/>
      <c r="AO285" s="189"/>
      <c r="AP285" s="189"/>
      <c r="AQ285" s="189"/>
      <c r="AR285" s="189"/>
      <c r="AS285" s="148"/>
      <c r="AT285" s="148"/>
      <c r="AU285" s="148"/>
      <c r="AV285" s="148"/>
      <c r="AW285" s="148"/>
      <c r="AX285" s="148"/>
      <c r="AY285" s="100"/>
      <c r="AZ285" s="100"/>
      <c r="BA285" s="100"/>
      <c r="BB285" s="100"/>
      <c r="BC285" s="100"/>
      <c r="BD285" s="100"/>
      <c r="BE285" s="200"/>
      <c r="BF285" s="215"/>
      <c r="BG285" s="215"/>
      <c r="BH285" s="215"/>
      <c r="BI285" s="199"/>
      <c r="BJ285" s="215"/>
      <c r="BK285" s="215"/>
      <c r="BL285" s="215"/>
      <c r="BM285" s="215"/>
      <c r="BN285" s="215"/>
    </row>
    <row r="286" spans="3:76" ht="15" customHeight="1">
      <c r="C286" s="281"/>
      <c r="D286" s="330"/>
      <c r="E286" s="332"/>
      <c r="F286" s="332"/>
      <c r="G286" s="332"/>
      <c r="H286" s="332"/>
      <c r="I286" s="332"/>
      <c r="J286" s="332"/>
      <c r="K286" s="334"/>
      <c r="L286" s="334"/>
      <c r="M286" s="336"/>
      <c r="N286" s="336"/>
      <c r="O286" s="338"/>
      <c r="P286" s="340"/>
      <c r="Q286" s="342"/>
      <c r="R286" s="344"/>
      <c r="S286" s="328"/>
      <c r="T286" s="328"/>
      <c r="U286" s="328"/>
      <c r="V286" s="328"/>
      <c r="W286" s="328"/>
      <c r="X286" s="328"/>
      <c r="Y286" s="328"/>
      <c r="Z286" s="328"/>
      <c r="AA286" s="328"/>
      <c r="AB286" s="328"/>
      <c r="AC286" s="328"/>
      <c r="AD286" s="328"/>
      <c r="AE286" s="328"/>
      <c r="AF286" s="328"/>
      <c r="AG286" s="328"/>
      <c r="AH286" s="171"/>
      <c r="AI286" s="188" t="s">
        <v>241</v>
      </c>
      <c r="AJ286" s="238" t="s">
        <v>198</v>
      </c>
      <c r="AK286" s="275" t="s">
        <v>18</v>
      </c>
      <c r="AL286" s="275"/>
      <c r="AM286" s="275"/>
      <c r="AN286" s="275"/>
      <c r="AO286" s="275"/>
      <c r="AP286" s="275"/>
      <c r="AQ286" s="275"/>
      <c r="AR286" s="275"/>
      <c r="AS286" s="172">
        <v>1290.35846745</v>
      </c>
      <c r="AT286" s="172">
        <v>1290.35846745</v>
      </c>
      <c r="AU286" s="172">
        <v>0</v>
      </c>
      <c r="AV286" s="173">
        <v>0</v>
      </c>
      <c r="AW286" s="172">
        <f>AT286-AV286</f>
        <v>1290.35846745</v>
      </c>
      <c r="AX286" s="172">
        <f>AV286-AT286</f>
        <v>-1290.35846745</v>
      </c>
      <c r="AY286" s="173"/>
      <c r="AZ286" s="173"/>
      <c r="BA286" s="223" t="s">
        <v>712</v>
      </c>
      <c r="BB286" s="173">
        <v>1290.35846745</v>
      </c>
      <c r="BC286" s="223" t="s">
        <v>720</v>
      </c>
      <c r="BD286" s="290" t="s">
        <v>151</v>
      </c>
      <c r="BE286" s="200">
        <v>0</v>
      </c>
      <c r="BF286" s="215"/>
      <c r="BG286" s="215"/>
      <c r="BI286" s="198" t="str">
        <f>AJ286 &amp; BE286</f>
        <v>Амортизационные отчисления0</v>
      </c>
      <c r="BJ286" s="215"/>
      <c r="BK286" s="215"/>
      <c r="BL286" s="215"/>
      <c r="BM286" s="215"/>
      <c r="BX286" s="198" t="str">
        <f>AJ286 &amp; AK286</f>
        <v>Амортизационные отчислениянет</v>
      </c>
    </row>
    <row r="287" spans="3:76" ht="15" customHeight="1" thickBot="1">
      <c r="C287" s="281"/>
      <c r="D287" s="330"/>
      <c r="E287" s="332"/>
      <c r="F287" s="332"/>
      <c r="G287" s="332"/>
      <c r="H287" s="332"/>
      <c r="I287" s="332"/>
      <c r="J287" s="332"/>
      <c r="K287" s="334"/>
      <c r="L287" s="334"/>
      <c r="M287" s="336"/>
      <c r="N287" s="336"/>
      <c r="O287" s="338"/>
      <c r="P287" s="340"/>
      <c r="Q287" s="342"/>
      <c r="R287" s="344"/>
      <c r="S287" s="328"/>
      <c r="T287" s="328"/>
      <c r="U287" s="328"/>
      <c r="V287" s="328"/>
      <c r="W287" s="328"/>
      <c r="X287" s="328"/>
      <c r="Y287" s="328"/>
      <c r="Z287" s="328"/>
      <c r="AA287" s="328"/>
      <c r="AB287" s="328"/>
      <c r="AC287" s="328"/>
      <c r="AD287" s="328"/>
      <c r="AE287" s="328"/>
      <c r="AF287" s="328"/>
      <c r="AG287" s="328"/>
      <c r="AH287" s="171"/>
      <c r="AI287" s="188" t="s">
        <v>115</v>
      </c>
      <c r="AJ287" s="238" t="s">
        <v>200</v>
      </c>
      <c r="AK287" s="275" t="s">
        <v>18</v>
      </c>
      <c r="AL287" s="275"/>
      <c r="AM287" s="275"/>
      <c r="AN287" s="275"/>
      <c r="AO287" s="275"/>
      <c r="AP287" s="275"/>
      <c r="AQ287" s="275"/>
      <c r="AR287" s="275"/>
      <c r="AS287" s="172">
        <v>258.07169348999997</v>
      </c>
      <c r="AT287" s="172">
        <v>258.07169348999997</v>
      </c>
      <c r="AU287" s="172">
        <v>0</v>
      </c>
      <c r="AV287" s="173">
        <v>0</v>
      </c>
      <c r="AW287" s="172">
        <f>AT287-AV287</f>
        <v>258.07169348999997</v>
      </c>
      <c r="AX287" s="172">
        <f>AV287-AT287</f>
        <v>-258.07169348999997</v>
      </c>
      <c r="AY287" s="173"/>
      <c r="AZ287" s="173"/>
      <c r="BA287" s="223" t="s">
        <v>712</v>
      </c>
      <c r="BB287" s="173">
        <v>258.07169348999997</v>
      </c>
      <c r="BC287" s="223" t="s">
        <v>720</v>
      </c>
      <c r="BD287" s="225"/>
      <c r="BE287" s="200">
        <v>0</v>
      </c>
      <c r="BF287" s="215"/>
      <c r="BG287" s="215"/>
      <c r="BI287" s="198" t="str">
        <f>AJ287 &amp; BE287</f>
        <v>Прочие собственные средства0</v>
      </c>
      <c r="BJ287" s="215"/>
      <c r="BK287" s="215"/>
      <c r="BL287" s="215"/>
      <c r="BM287" s="215"/>
      <c r="BX287" s="198" t="str">
        <f>AJ287 &amp; AK287</f>
        <v>Прочие собственные средстванет</v>
      </c>
    </row>
    <row r="288" spans="3:76" ht="11.25" customHeight="1">
      <c r="C288" s="281"/>
      <c r="D288" s="329">
        <v>41</v>
      </c>
      <c r="E288" s="331" t="s">
        <v>560</v>
      </c>
      <c r="F288" s="331" t="s">
        <v>611</v>
      </c>
      <c r="G288" s="331" t="s">
        <v>634</v>
      </c>
      <c r="H288" s="331" t="s">
        <v>563</v>
      </c>
      <c r="I288" s="331" t="s">
        <v>563</v>
      </c>
      <c r="J288" s="331" t="s">
        <v>564</v>
      </c>
      <c r="K288" s="333">
        <v>1</v>
      </c>
      <c r="L288" s="333">
        <v>2020</v>
      </c>
      <c r="M288" s="335" t="s">
        <v>190</v>
      </c>
      <c r="N288" s="335">
        <v>2023</v>
      </c>
      <c r="O288" s="337">
        <v>0</v>
      </c>
      <c r="P288" s="339">
        <v>0</v>
      </c>
      <c r="Q288" s="147"/>
      <c r="R288" s="146"/>
      <c r="S288" s="146"/>
      <c r="T288" s="146"/>
      <c r="U288" s="146"/>
      <c r="V288" s="146"/>
      <c r="W288" s="146"/>
      <c r="X288" s="146"/>
      <c r="Y288" s="146"/>
      <c r="Z288" s="146"/>
      <c r="AA288" s="146"/>
      <c r="AB288" s="146"/>
      <c r="AC288" s="146"/>
      <c r="AD288" s="146"/>
      <c r="AE288" s="146"/>
      <c r="AF288" s="146"/>
      <c r="AG288" s="146"/>
      <c r="AH288" s="146"/>
      <c r="AI288" s="146"/>
      <c r="AJ288" s="146"/>
      <c r="AK288" s="146"/>
      <c r="AL288" s="146"/>
      <c r="AM288" s="146"/>
      <c r="AN288" s="146"/>
      <c r="AO288" s="146"/>
      <c r="AP288" s="146"/>
      <c r="AQ288" s="146"/>
      <c r="AR288" s="146"/>
      <c r="AS288" s="146"/>
      <c r="AT288" s="146"/>
      <c r="AU288" s="146"/>
      <c r="AV288" s="146"/>
      <c r="AW288" s="146"/>
      <c r="AX288" s="146"/>
      <c r="AY288" s="146"/>
      <c r="AZ288" s="146"/>
      <c r="BA288" s="146"/>
      <c r="BB288" s="146"/>
      <c r="BC288" s="146"/>
      <c r="BD288" s="146"/>
      <c r="BE288" s="200"/>
      <c r="BF288" s="199"/>
      <c r="BG288" s="199"/>
      <c r="BH288" s="199"/>
      <c r="BI288" s="199"/>
      <c r="BJ288" s="199"/>
      <c r="BK288" s="199"/>
    </row>
    <row r="289" spans="3:76" ht="11.25" customHeight="1">
      <c r="C289" s="281"/>
      <c r="D289" s="330"/>
      <c r="E289" s="332"/>
      <c r="F289" s="332"/>
      <c r="G289" s="332"/>
      <c r="H289" s="332"/>
      <c r="I289" s="332"/>
      <c r="J289" s="332"/>
      <c r="K289" s="334"/>
      <c r="L289" s="334"/>
      <c r="M289" s="336"/>
      <c r="N289" s="336"/>
      <c r="O289" s="338"/>
      <c r="P289" s="340"/>
      <c r="Q289" s="341"/>
      <c r="R289" s="343">
        <v>1</v>
      </c>
      <c r="S289" s="327" t="s">
        <v>588</v>
      </c>
      <c r="T289" s="327"/>
      <c r="U289" s="327"/>
      <c r="V289" s="327"/>
      <c r="W289" s="327"/>
      <c r="X289" s="327"/>
      <c r="Y289" s="327"/>
      <c r="Z289" s="327"/>
      <c r="AA289" s="327"/>
      <c r="AB289" s="327"/>
      <c r="AC289" s="327"/>
      <c r="AD289" s="327"/>
      <c r="AE289" s="327"/>
      <c r="AF289" s="327"/>
      <c r="AG289" s="327"/>
      <c r="AH289" s="183"/>
      <c r="AI289" s="190"/>
      <c r="AJ289" s="189"/>
      <c r="AK289" s="189"/>
      <c r="AL289" s="189"/>
      <c r="AM289" s="189"/>
      <c r="AN289" s="189"/>
      <c r="AO289" s="189"/>
      <c r="AP289" s="189"/>
      <c r="AQ289" s="189"/>
      <c r="AR289" s="189"/>
      <c r="AS289" s="148"/>
      <c r="AT289" s="148"/>
      <c r="AU289" s="148"/>
      <c r="AV289" s="148"/>
      <c r="AW289" s="148"/>
      <c r="AX289" s="148"/>
      <c r="AY289" s="100"/>
      <c r="AZ289" s="100"/>
      <c r="BA289" s="100"/>
      <c r="BB289" s="100"/>
      <c r="BC289" s="100"/>
      <c r="BD289" s="100"/>
      <c r="BE289" s="200"/>
      <c r="BF289" s="215"/>
      <c r="BG289" s="215"/>
      <c r="BH289" s="215"/>
      <c r="BI289" s="199"/>
      <c r="BJ289" s="215"/>
      <c r="BK289" s="215"/>
      <c r="BL289" s="215"/>
      <c r="BM289" s="215"/>
      <c r="BN289" s="215"/>
    </row>
    <row r="290" spans="3:76" ht="15" customHeight="1">
      <c r="C290" s="281"/>
      <c r="D290" s="330"/>
      <c r="E290" s="332"/>
      <c r="F290" s="332"/>
      <c r="G290" s="332"/>
      <c r="H290" s="332"/>
      <c r="I290" s="332"/>
      <c r="J290" s="332"/>
      <c r="K290" s="334"/>
      <c r="L290" s="334"/>
      <c r="M290" s="336"/>
      <c r="N290" s="336"/>
      <c r="O290" s="338"/>
      <c r="P290" s="340"/>
      <c r="Q290" s="342"/>
      <c r="R290" s="344"/>
      <c r="S290" s="328"/>
      <c r="T290" s="328"/>
      <c r="U290" s="328"/>
      <c r="V290" s="328"/>
      <c r="W290" s="328"/>
      <c r="X290" s="328"/>
      <c r="Y290" s="328"/>
      <c r="Z290" s="328"/>
      <c r="AA290" s="328"/>
      <c r="AB290" s="328"/>
      <c r="AC290" s="328"/>
      <c r="AD290" s="328"/>
      <c r="AE290" s="328"/>
      <c r="AF290" s="328"/>
      <c r="AG290" s="328"/>
      <c r="AH290" s="171"/>
      <c r="AI290" s="188" t="s">
        <v>241</v>
      </c>
      <c r="AJ290" s="238" t="s">
        <v>198</v>
      </c>
      <c r="AK290" s="275" t="s">
        <v>18</v>
      </c>
      <c r="AL290" s="275"/>
      <c r="AM290" s="275"/>
      <c r="AN290" s="275"/>
      <c r="AO290" s="275"/>
      <c r="AP290" s="275"/>
      <c r="AQ290" s="275"/>
      <c r="AR290" s="275"/>
      <c r="AS290" s="172">
        <v>2337.1808165561001</v>
      </c>
      <c r="AT290" s="172">
        <v>2337.1808165561001</v>
      </c>
      <c r="AU290" s="172">
        <v>0</v>
      </c>
      <c r="AV290" s="173">
        <v>0</v>
      </c>
      <c r="AW290" s="172">
        <f>AT290-AV290</f>
        <v>2337.1808165561001</v>
      </c>
      <c r="AX290" s="172">
        <f>AV290-AT290</f>
        <v>-2337.1808165561001</v>
      </c>
      <c r="AY290" s="173"/>
      <c r="AZ290" s="173"/>
      <c r="BA290" s="223" t="s">
        <v>712</v>
      </c>
      <c r="BB290" s="173">
        <v>2337.1808165561001</v>
      </c>
      <c r="BC290" s="223" t="s">
        <v>720</v>
      </c>
      <c r="BD290" s="290" t="s">
        <v>151</v>
      </c>
      <c r="BE290" s="200">
        <v>0</v>
      </c>
      <c r="BF290" s="215"/>
      <c r="BG290" s="215"/>
      <c r="BI290" s="198" t="str">
        <f>AJ290 &amp; BE290</f>
        <v>Амортизационные отчисления0</v>
      </c>
      <c r="BJ290" s="215"/>
      <c r="BK290" s="215"/>
      <c r="BL290" s="215"/>
      <c r="BM290" s="215"/>
      <c r="BX290" s="198" t="str">
        <f>AJ290 &amp; AK290</f>
        <v>Амортизационные отчислениянет</v>
      </c>
    </row>
    <row r="291" spans="3:76" ht="15" customHeight="1" thickBot="1">
      <c r="C291" s="281"/>
      <c r="D291" s="330"/>
      <c r="E291" s="332"/>
      <c r="F291" s="332"/>
      <c r="G291" s="332"/>
      <c r="H291" s="332"/>
      <c r="I291" s="332"/>
      <c r="J291" s="332"/>
      <c r="K291" s="334"/>
      <c r="L291" s="334"/>
      <c r="M291" s="336"/>
      <c r="N291" s="336"/>
      <c r="O291" s="338"/>
      <c r="P291" s="340"/>
      <c r="Q291" s="342"/>
      <c r="R291" s="344"/>
      <c r="S291" s="328"/>
      <c r="T291" s="328"/>
      <c r="U291" s="328"/>
      <c r="V291" s="328"/>
      <c r="W291" s="328"/>
      <c r="X291" s="328"/>
      <c r="Y291" s="328"/>
      <c r="Z291" s="328"/>
      <c r="AA291" s="328"/>
      <c r="AB291" s="328"/>
      <c r="AC291" s="328"/>
      <c r="AD291" s="328"/>
      <c r="AE291" s="328"/>
      <c r="AF291" s="328"/>
      <c r="AG291" s="328"/>
      <c r="AH291" s="171"/>
      <c r="AI291" s="188" t="s">
        <v>115</v>
      </c>
      <c r="AJ291" s="238" t="s">
        <v>200</v>
      </c>
      <c r="AK291" s="275" t="s">
        <v>18</v>
      </c>
      <c r="AL291" s="275"/>
      <c r="AM291" s="275"/>
      <c r="AN291" s="275"/>
      <c r="AO291" s="275"/>
      <c r="AP291" s="275"/>
      <c r="AQ291" s="275"/>
      <c r="AR291" s="275"/>
      <c r="AS291" s="172">
        <v>467.4361633112</v>
      </c>
      <c r="AT291" s="172">
        <v>467.4361633112</v>
      </c>
      <c r="AU291" s="172">
        <v>0</v>
      </c>
      <c r="AV291" s="173">
        <v>0</v>
      </c>
      <c r="AW291" s="172">
        <f>AT291-AV291</f>
        <v>467.4361633112</v>
      </c>
      <c r="AX291" s="172">
        <f>AV291-AT291</f>
        <v>-467.4361633112</v>
      </c>
      <c r="AY291" s="173"/>
      <c r="AZ291" s="173"/>
      <c r="BA291" s="223" t="s">
        <v>712</v>
      </c>
      <c r="BB291" s="173">
        <v>467.4361633112</v>
      </c>
      <c r="BC291" s="223" t="s">
        <v>720</v>
      </c>
      <c r="BD291" s="225"/>
      <c r="BE291" s="200">
        <v>0</v>
      </c>
      <c r="BF291" s="215"/>
      <c r="BG291" s="215"/>
      <c r="BI291" s="198" t="str">
        <f>AJ291 &amp; BE291</f>
        <v>Прочие собственные средства0</v>
      </c>
      <c r="BJ291" s="215"/>
      <c r="BK291" s="215"/>
      <c r="BL291" s="215"/>
      <c r="BM291" s="215"/>
      <c r="BX291" s="198" t="str">
        <f>AJ291 &amp; AK291</f>
        <v>Прочие собственные средстванет</v>
      </c>
    </row>
    <row r="292" spans="3:76" ht="11.25" customHeight="1">
      <c r="C292" s="281"/>
      <c r="D292" s="329">
        <v>42</v>
      </c>
      <c r="E292" s="331" t="s">
        <v>560</v>
      </c>
      <c r="F292" s="331" t="s">
        <v>611</v>
      </c>
      <c r="G292" s="331" t="s">
        <v>635</v>
      </c>
      <c r="H292" s="331" t="s">
        <v>563</v>
      </c>
      <c r="I292" s="331" t="s">
        <v>563</v>
      </c>
      <c r="J292" s="331" t="s">
        <v>564</v>
      </c>
      <c r="K292" s="333">
        <v>1</v>
      </c>
      <c r="L292" s="333">
        <v>2020</v>
      </c>
      <c r="M292" s="335" t="s">
        <v>190</v>
      </c>
      <c r="N292" s="335">
        <v>2023</v>
      </c>
      <c r="O292" s="337">
        <v>0</v>
      </c>
      <c r="P292" s="339">
        <v>0</v>
      </c>
      <c r="Q292" s="147"/>
      <c r="R292" s="146"/>
      <c r="S292" s="146"/>
      <c r="T292" s="146"/>
      <c r="U292" s="146"/>
      <c r="V292" s="146"/>
      <c r="W292" s="146"/>
      <c r="X292" s="146"/>
      <c r="Y292" s="146"/>
      <c r="Z292" s="146"/>
      <c r="AA292" s="146"/>
      <c r="AB292" s="146"/>
      <c r="AC292" s="146"/>
      <c r="AD292" s="146"/>
      <c r="AE292" s="146"/>
      <c r="AF292" s="146"/>
      <c r="AG292" s="146"/>
      <c r="AH292" s="146"/>
      <c r="AI292" s="146"/>
      <c r="AJ292" s="146"/>
      <c r="AK292" s="146"/>
      <c r="AL292" s="146"/>
      <c r="AM292" s="146"/>
      <c r="AN292" s="146"/>
      <c r="AO292" s="146"/>
      <c r="AP292" s="146"/>
      <c r="AQ292" s="146"/>
      <c r="AR292" s="146"/>
      <c r="AS292" s="146"/>
      <c r="AT292" s="146"/>
      <c r="AU292" s="146"/>
      <c r="AV292" s="146"/>
      <c r="AW292" s="146"/>
      <c r="AX292" s="146"/>
      <c r="AY292" s="146"/>
      <c r="AZ292" s="146"/>
      <c r="BA292" s="146"/>
      <c r="BB292" s="146"/>
      <c r="BC292" s="146"/>
      <c r="BD292" s="146"/>
      <c r="BE292" s="200"/>
      <c r="BF292" s="199"/>
      <c r="BG292" s="199"/>
      <c r="BH292" s="199"/>
      <c r="BI292" s="199"/>
      <c r="BJ292" s="199"/>
      <c r="BK292" s="199"/>
    </row>
    <row r="293" spans="3:76" ht="11.25" customHeight="1">
      <c r="C293" s="281"/>
      <c r="D293" s="330"/>
      <c r="E293" s="332"/>
      <c r="F293" s="332"/>
      <c r="G293" s="332"/>
      <c r="H293" s="332"/>
      <c r="I293" s="332"/>
      <c r="J293" s="332"/>
      <c r="K293" s="334"/>
      <c r="L293" s="334"/>
      <c r="M293" s="336"/>
      <c r="N293" s="336"/>
      <c r="O293" s="338"/>
      <c r="P293" s="340"/>
      <c r="Q293" s="341"/>
      <c r="R293" s="343">
        <v>1</v>
      </c>
      <c r="S293" s="327" t="s">
        <v>588</v>
      </c>
      <c r="T293" s="327"/>
      <c r="U293" s="327"/>
      <c r="V293" s="327"/>
      <c r="W293" s="327"/>
      <c r="X293" s="327"/>
      <c r="Y293" s="327"/>
      <c r="Z293" s="327"/>
      <c r="AA293" s="327"/>
      <c r="AB293" s="327"/>
      <c r="AC293" s="327"/>
      <c r="AD293" s="327"/>
      <c r="AE293" s="327"/>
      <c r="AF293" s="327"/>
      <c r="AG293" s="327"/>
      <c r="AH293" s="183"/>
      <c r="AI293" s="190"/>
      <c r="AJ293" s="189"/>
      <c r="AK293" s="189"/>
      <c r="AL293" s="189"/>
      <c r="AM293" s="189"/>
      <c r="AN293" s="189"/>
      <c r="AO293" s="189"/>
      <c r="AP293" s="189"/>
      <c r="AQ293" s="189"/>
      <c r="AR293" s="189"/>
      <c r="AS293" s="148"/>
      <c r="AT293" s="148"/>
      <c r="AU293" s="148"/>
      <c r="AV293" s="148"/>
      <c r="AW293" s="148"/>
      <c r="AX293" s="148"/>
      <c r="AY293" s="100"/>
      <c r="AZ293" s="100"/>
      <c r="BA293" s="100"/>
      <c r="BB293" s="100"/>
      <c r="BC293" s="100"/>
      <c r="BD293" s="100"/>
      <c r="BE293" s="200"/>
      <c r="BF293" s="215"/>
      <c r="BG293" s="215"/>
      <c r="BH293" s="215"/>
      <c r="BI293" s="199"/>
      <c r="BJ293" s="215"/>
      <c r="BK293" s="215"/>
      <c r="BL293" s="215"/>
      <c r="BM293" s="215"/>
      <c r="BN293" s="215"/>
    </row>
    <row r="294" spans="3:76" ht="15" customHeight="1">
      <c r="C294" s="281"/>
      <c r="D294" s="330"/>
      <c r="E294" s="332"/>
      <c r="F294" s="332"/>
      <c r="G294" s="332"/>
      <c r="H294" s="332"/>
      <c r="I294" s="332"/>
      <c r="J294" s="332"/>
      <c r="K294" s="334"/>
      <c r="L294" s="334"/>
      <c r="M294" s="336"/>
      <c r="N294" s="336"/>
      <c r="O294" s="338"/>
      <c r="P294" s="340"/>
      <c r="Q294" s="342"/>
      <c r="R294" s="344"/>
      <c r="S294" s="328"/>
      <c r="T294" s="328"/>
      <c r="U294" s="328"/>
      <c r="V294" s="328"/>
      <c r="W294" s="328"/>
      <c r="X294" s="328"/>
      <c r="Y294" s="328"/>
      <c r="Z294" s="328"/>
      <c r="AA294" s="328"/>
      <c r="AB294" s="328"/>
      <c r="AC294" s="328"/>
      <c r="AD294" s="328"/>
      <c r="AE294" s="328"/>
      <c r="AF294" s="328"/>
      <c r="AG294" s="328"/>
      <c r="AH294" s="171"/>
      <c r="AI294" s="188" t="s">
        <v>241</v>
      </c>
      <c r="AJ294" s="238" t="s">
        <v>198</v>
      </c>
      <c r="AK294" s="275" t="s">
        <v>18</v>
      </c>
      <c r="AL294" s="275"/>
      <c r="AM294" s="275"/>
      <c r="AN294" s="275"/>
      <c r="AO294" s="275"/>
      <c r="AP294" s="275"/>
      <c r="AQ294" s="275"/>
      <c r="AR294" s="275"/>
      <c r="AS294" s="172">
        <v>1205.9783797523</v>
      </c>
      <c r="AT294" s="172">
        <v>1205.9783797523</v>
      </c>
      <c r="AU294" s="172">
        <v>0</v>
      </c>
      <c r="AV294" s="173">
        <v>0</v>
      </c>
      <c r="AW294" s="172">
        <f>AT294-AV294</f>
        <v>1205.9783797523</v>
      </c>
      <c r="AX294" s="172">
        <f>AV294-AT294</f>
        <v>-1205.9783797523</v>
      </c>
      <c r="AY294" s="173"/>
      <c r="AZ294" s="173"/>
      <c r="BA294" s="223" t="s">
        <v>712</v>
      </c>
      <c r="BB294" s="173">
        <v>1205.9783797523</v>
      </c>
      <c r="BC294" s="223" t="s">
        <v>720</v>
      </c>
      <c r="BD294" s="290" t="s">
        <v>151</v>
      </c>
      <c r="BE294" s="200">
        <v>0</v>
      </c>
      <c r="BF294" s="215"/>
      <c r="BG294" s="215"/>
      <c r="BI294" s="198" t="str">
        <f>AJ294 &amp; BE294</f>
        <v>Амортизационные отчисления0</v>
      </c>
      <c r="BJ294" s="215"/>
      <c r="BK294" s="215"/>
      <c r="BL294" s="215"/>
      <c r="BM294" s="215"/>
      <c r="BX294" s="198" t="str">
        <f>AJ294 &amp; AK294</f>
        <v>Амортизационные отчислениянет</v>
      </c>
    </row>
    <row r="295" spans="3:76" ht="15" customHeight="1" thickBot="1">
      <c r="C295" s="281"/>
      <c r="D295" s="330"/>
      <c r="E295" s="332"/>
      <c r="F295" s="332"/>
      <c r="G295" s="332"/>
      <c r="H295" s="332"/>
      <c r="I295" s="332"/>
      <c r="J295" s="332"/>
      <c r="K295" s="334"/>
      <c r="L295" s="334"/>
      <c r="M295" s="336"/>
      <c r="N295" s="336"/>
      <c r="O295" s="338"/>
      <c r="P295" s="340"/>
      <c r="Q295" s="342"/>
      <c r="R295" s="344"/>
      <c r="S295" s="328"/>
      <c r="T295" s="328"/>
      <c r="U295" s="328"/>
      <c r="V295" s="328"/>
      <c r="W295" s="328"/>
      <c r="X295" s="328"/>
      <c r="Y295" s="328"/>
      <c r="Z295" s="328"/>
      <c r="AA295" s="328"/>
      <c r="AB295" s="328"/>
      <c r="AC295" s="328"/>
      <c r="AD295" s="328"/>
      <c r="AE295" s="328"/>
      <c r="AF295" s="328"/>
      <c r="AG295" s="328"/>
      <c r="AH295" s="171"/>
      <c r="AI295" s="188" t="s">
        <v>115</v>
      </c>
      <c r="AJ295" s="238" t="s">
        <v>200</v>
      </c>
      <c r="AK295" s="275" t="s">
        <v>18</v>
      </c>
      <c r="AL295" s="275"/>
      <c r="AM295" s="275"/>
      <c r="AN295" s="275"/>
      <c r="AO295" s="275"/>
      <c r="AP295" s="275"/>
      <c r="AQ295" s="275"/>
      <c r="AR295" s="275"/>
      <c r="AS295" s="172">
        <v>241.1956759505</v>
      </c>
      <c r="AT295" s="172">
        <v>241.1956759505</v>
      </c>
      <c r="AU295" s="172">
        <v>0</v>
      </c>
      <c r="AV295" s="173">
        <v>0</v>
      </c>
      <c r="AW295" s="172">
        <f>AT295-AV295</f>
        <v>241.1956759505</v>
      </c>
      <c r="AX295" s="172">
        <f>AV295-AT295</f>
        <v>-241.1956759505</v>
      </c>
      <c r="AY295" s="173"/>
      <c r="AZ295" s="173"/>
      <c r="BA295" s="223" t="s">
        <v>712</v>
      </c>
      <c r="BB295" s="173">
        <v>241.1956759505</v>
      </c>
      <c r="BC295" s="223" t="s">
        <v>720</v>
      </c>
      <c r="BD295" s="225"/>
      <c r="BE295" s="200">
        <v>0</v>
      </c>
      <c r="BF295" s="215"/>
      <c r="BG295" s="215"/>
      <c r="BI295" s="198" t="str">
        <f>AJ295 &amp; BE295</f>
        <v>Прочие собственные средства0</v>
      </c>
      <c r="BJ295" s="215"/>
      <c r="BK295" s="215"/>
      <c r="BL295" s="215"/>
      <c r="BM295" s="215"/>
      <c r="BX295" s="198" t="str">
        <f>AJ295 &amp; AK295</f>
        <v>Прочие собственные средстванет</v>
      </c>
    </row>
    <row r="296" spans="3:76" ht="11.25" customHeight="1">
      <c r="C296" s="281"/>
      <c r="D296" s="329">
        <v>43</v>
      </c>
      <c r="E296" s="331" t="s">
        <v>560</v>
      </c>
      <c r="F296" s="331" t="s">
        <v>611</v>
      </c>
      <c r="G296" s="331" t="s">
        <v>636</v>
      </c>
      <c r="H296" s="331" t="s">
        <v>563</v>
      </c>
      <c r="I296" s="331" t="s">
        <v>563</v>
      </c>
      <c r="J296" s="331" t="s">
        <v>564</v>
      </c>
      <c r="K296" s="333">
        <v>1</v>
      </c>
      <c r="L296" s="333">
        <v>2021</v>
      </c>
      <c r="M296" s="335" t="s">
        <v>190</v>
      </c>
      <c r="N296" s="335">
        <v>2021</v>
      </c>
      <c r="O296" s="337">
        <v>0</v>
      </c>
      <c r="P296" s="339">
        <v>0</v>
      </c>
      <c r="Q296" s="147"/>
      <c r="R296" s="146"/>
      <c r="S296" s="146"/>
      <c r="T296" s="146"/>
      <c r="U296" s="146"/>
      <c r="V296" s="146"/>
      <c r="W296" s="146"/>
      <c r="X296" s="146"/>
      <c r="Y296" s="146"/>
      <c r="Z296" s="146"/>
      <c r="AA296" s="146"/>
      <c r="AB296" s="146"/>
      <c r="AC296" s="146"/>
      <c r="AD296" s="146"/>
      <c r="AE296" s="146"/>
      <c r="AF296" s="146"/>
      <c r="AG296" s="146"/>
      <c r="AH296" s="146"/>
      <c r="AI296" s="146"/>
      <c r="AJ296" s="146"/>
      <c r="AK296" s="146"/>
      <c r="AL296" s="146"/>
      <c r="AM296" s="146"/>
      <c r="AN296" s="146"/>
      <c r="AO296" s="146"/>
      <c r="AP296" s="146"/>
      <c r="AQ296" s="146"/>
      <c r="AR296" s="146"/>
      <c r="AS296" s="146"/>
      <c r="AT296" s="146"/>
      <c r="AU296" s="146"/>
      <c r="AV296" s="146"/>
      <c r="AW296" s="146"/>
      <c r="AX296" s="146"/>
      <c r="AY296" s="146"/>
      <c r="AZ296" s="146"/>
      <c r="BA296" s="146"/>
      <c r="BB296" s="146"/>
      <c r="BC296" s="146"/>
      <c r="BD296" s="146"/>
      <c r="BE296" s="200"/>
      <c r="BF296" s="199"/>
      <c r="BG296" s="199"/>
      <c r="BH296" s="199"/>
      <c r="BI296" s="199"/>
      <c r="BJ296" s="199"/>
      <c r="BK296" s="199"/>
    </row>
    <row r="297" spans="3:76" ht="11.25" customHeight="1">
      <c r="C297" s="281"/>
      <c r="D297" s="330"/>
      <c r="E297" s="332"/>
      <c r="F297" s="332"/>
      <c r="G297" s="332"/>
      <c r="H297" s="332"/>
      <c r="I297" s="332"/>
      <c r="J297" s="332"/>
      <c r="K297" s="334"/>
      <c r="L297" s="334"/>
      <c r="M297" s="336"/>
      <c r="N297" s="336"/>
      <c r="O297" s="338"/>
      <c r="P297" s="340"/>
      <c r="Q297" s="341"/>
      <c r="R297" s="343">
        <v>1</v>
      </c>
      <c r="S297" s="327" t="s">
        <v>588</v>
      </c>
      <c r="T297" s="327"/>
      <c r="U297" s="327"/>
      <c r="V297" s="327"/>
      <c r="W297" s="327"/>
      <c r="X297" s="327"/>
      <c r="Y297" s="327"/>
      <c r="Z297" s="327"/>
      <c r="AA297" s="327"/>
      <c r="AB297" s="327"/>
      <c r="AC297" s="327"/>
      <c r="AD297" s="327"/>
      <c r="AE297" s="327"/>
      <c r="AF297" s="327"/>
      <c r="AG297" s="327"/>
      <c r="AH297" s="183"/>
      <c r="AI297" s="190"/>
      <c r="AJ297" s="189"/>
      <c r="AK297" s="189"/>
      <c r="AL297" s="189"/>
      <c r="AM297" s="189"/>
      <c r="AN297" s="189"/>
      <c r="AO297" s="189"/>
      <c r="AP297" s="189"/>
      <c r="AQ297" s="189"/>
      <c r="AR297" s="189"/>
      <c r="AS297" s="148"/>
      <c r="AT297" s="148"/>
      <c r="AU297" s="148"/>
      <c r="AV297" s="148"/>
      <c r="AW297" s="148"/>
      <c r="AX297" s="148"/>
      <c r="AY297" s="100"/>
      <c r="AZ297" s="100"/>
      <c r="BA297" s="100"/>
      <c r="BB297" s="100"/>
      <c r="BC297" s="100"/>
      <c r="BD297" s="100"/>
      <c r="BE297" s="200"/>
      <c r="BF297" s="215"/>
      <c r="BG297" s="215"/>
      <c r="BH297" s="215"/>
      <c r="BI297" s="199"/>
      <c r="BJ297" s="215"/>
      <c r="BK297" s="215"/>
      <c r="BL297" s="215"/>
      <c r="BM297" s="215"/>
      <c r="BN297" s="215"/>
    </row>
    <row r="298" spans="3:76" ht="15" customHeight="1">
      <c r="C298" s="281"/>
      <c r="D298" s="330"/>
      <c r="E298" s="332"/>
      <c r="F298" s="332"/>
      <c r="G298" s="332"/>
      <c r="H298" s="332"/>
      <c r="I298" s="332"/>
      <c r="J298" s="332"/>
      <c r="K298" s="334"/>
      <c r="L298" s="334"/>
      <c r="M298" s="336"/>
      <c r="N298" s="336"/>
      <c r="O298" s="338"/>
      <c r="P298" s="340"/>
      <c r="Q298" s="342"/>
      <c r="R298" s="344"/>
      <c r="S298" s="328"/>
      <c r="T298" s="328"/>
      <c r="U298" s="328"/>
      <c r="V298" s="328"/>
      <c r="W298" s="328"/>
      <c r="X298" s="328"/>
      <c r="Y298" s="328"/>
      <c r="Z298" s="328"/>
      <c r="AA298" s="328"/>
      <c r="AB298" s="328"/>
      <c r="AC298" s="328"/>
      <c r="AD298" s="328"/>
      <c r="AE298" s="328"/>
      <c r="AF298" s="328"/>
      <c r="AG298" s="328"/>
      <c r="AH298" s="171"/>
      <c r="AI298" s="188" t="s">
        <v>241</v>
      </c>
      <c r="AJ298" s="238" t="s">
        <v>198</v>
      </c>
      <c r="AK298" s="275" t="s">
        <v>18</v>
      </c>
      <c r="AL298" s="275"/>
      <c r="AM298" s="275"/>
      <c r="AN298" s="275"/>
      <c r="AO298" s="275"/>
      <c r="AP298" s="275"/>
      <c r="AQ298" s="275"/>
      <c r="AR298" s="275"/>
      <c r="AS298" s="172">
        <v>2036.8759554796</v>
      </c>
      <c r="AT298" s="172">
        <v>0</v>
      </c>
      <c r="AU298" s="172">
        <v>0</v>
      </c>
      <c r="AV298" s="173">
        <v>0</v>
      </c>
      <c r="AW298" s="172">
        <f>AT298-AV298</f>
        <v>0</v>
      </c>
      <c r="AX298" s="172">
        <f>AV298-AT298</f>
        <v>0</v>
      </c>
      <c r="AY298" s="173"/>
      <c r="AZ298" s="173"/>
      <c r="BA298" s="223"/>
      <c r="BB298" s="173"/>
      <c r="BC298" s="224"/>
      <c r="BD298" s="290" t="s">
        <v>151</v>
      </c>
      <c r="BE298" s="200">
        <v>0</v>
      </c>
      <c r="BF298" s="215"/>
      <c r="BG298" s="215"/>
      <c r="BI298" s="198" t="str">
        <f>AJ298 &amp; BE298</f>
        <v>Амортизационные отчисления0</v>
      </c>
      <c r="BJ298" s="215"/>
      <c r="BK298" s="215"/>
      <c r="BL298" s="215"/>
      <c r="BM298" s="215"/>
      <c r="BX298" s="198" t="str">
        <f>AJ298 &amp; AK298</f>
        <v>Амортизационные отчислениянет</v>
      </c>
    </row>
    <row r="299" spans="3:76" ht="15" customHeight="1" thickBot="1">
      <c r="C299" s="281"/>
      <c r="D299" s="330"/>
      <c r="E299" s="332"/>
      <c r="F299" s="332"/>
      <c r="G299" s="332"/>
      <c r="H299" s="332"/>
      <c r="I299" s="332"/>
      <c r="J299" s="332"/>
      <c r="K299" s="334"/>
      <c r="L299" s="334"/>
      <c r="M299" s="336"/>
      <c r="N299" s="336"/>
      <c r="O299" s="338"/>
      <c r="P299" s="340"/>
      <c r="Q299" s="342"/>
      <c r="R299" s="344"/>
      <c r="S299" s="328"/>
      <c r="T299" s="328"/>
      <c r="U299" s="328"/>
      <c r="V299" s="328"/>
      <c r="W299" s="328"/>
      <c r="X299" s="328"/>
      <c r="Y299" s="328"/>
      <c r="Z299" s="328"/>
      <c r="AA299" s="328"/>
      <c r="AB299" s="328"/>
      <c r="AC299" s="328"/>
      <c r="AD299" s="328"/>
      <c r="AE299" s="328"/>
      <c r="AF299" s="328"/>
      <c r="AG299" s="328"/>
      <c r="AH299" s="171"/>
      <c r="AI299" s="188" t="s">
        <v>115</v>
      </c>
      <c r="AJ299" s="238" t="s">
        <v>200</v>
      </c>
      <c r="AK299" s="275" t="s">
        <v>18</v>
      </c>
      <c r="AL299" s="275"/>
      <c r="AM299" s="275"/>
      <c r="AN299" s="275"/>
      <c r="AO299" s="275"/>
      <c r="AP299" s="275"/>
      <c r="AQ299" s="275"/>
      <c r="AR299" s="275"/>
      <c r="AS299" s="172">
        <v>407.37519109589999</v>
      </c>
      <c r="AT299" s="172">
        <v>0</v>
      </c>
      <c r="AU299" s="172">
        <v>0</v>
      </c>
      <c r="AV299" s="173">
        <v>0</v>
      </c>
      <c r="AW299" s="172">
        <f>AT299-AV299</f>
        <v>0</v>
      </c>
      <c r="AX299" s="172">
        <f>AV299-AT299</f>
        <v>0</v>
      </c>
      <c r="AY299" s="173"/>
      <c r="AZ299" s="173"/>
      <c r="BA299" s="223"/>
      <c r="BB299" s="173"/>
      <c r="BC299" s="224"/>
      <c r="BD299" s="225"/>
      <c r="BE299" s="200">
        <v>0</v>
      </c>
      <c r="BF299" s="215"/>
      <c r="BG299" s="215"/>
      <c r="BI299" s="198" t="str">
        <f>AJ299 &amp; BE299</f>
        <v>Прочие собственные средства0</v>
      </c>
      <c r="BJ299" s="215"/>
      <c r="BK299" s="215"/>
      <c r="BL299" s="215"/>
      <c r="BM299" s="215"/>
      <c r="BX299" s="198" t="str">
        <f>AJ299 &amp; AK299</f>
        <v>Прочие собственные средстванет</v>
      </c>
    </row>
    <row r="300" spans="3:76" ht="11.25" customHeight="1">
      <c r="C300" s="281"/>
      <c r="D300" s="329">
        <v>44</v>
      </c>
      <c r="E300" s="331" t="s">
        <v>560</v>
      </c>
      <c r="F300" s="331" t="s">
        <v>611</v>
      </c>
      <c r="G300" s="331" t="s">
        <v>637</v>
      </c>
      <c r="H300" s="331" t="s">
        <v>563</v>
      </c>
      <c r="I300" s="331" t="s">
        <v>563</v>
      </c>
      <c r="J300" s="331" t="s">
        <v>564</v>
      </c>
      <c r="K300" s="333">
        <v>1</v>
      </c>
      <c r="L300" s="333">
        <v>2021</v>
      </c>
      <c r="M300" s="335" t="s">
        <v>190</v>
      </c>
      <c r="N300" s="335">
        <v>2021</v>
      </c>
      <c r="O300" s="337">
        <v>0</v>
      </c>
      <c r="P300" s="339">
        <v>0</v>
      </c>
      <c r="Q300" s="147"/>
      <c r="R300" s="146"/>
      <c r="S300" s="146"/>
      <c r="T300" s="146"/>
      <c r="U300" s="146"/>
      <c r="V300" s="146"/>
      <c r="W300" s="146"/>
      <c r="X300" s="146"/>
      <c r="Y300" s="146"/>
      <c r="Z300" s="146"/>
      <c r="AA300" s="146"/>
      <c r="AB300" s="146"/>
      <c r="AC300" s="146"/>
      <c r="AD300" s="146"/>
      <c r="AE300" s="146"/>
      <c r="AF300" s="146"/>
      <c r="AG300" s="146"/>
      <c r="AH300" s="146"/>
      <c r="AI300" s="146"/>
      <c r="AJ300" s="146"/>
      <c r="AK300" s="146"/>
      <c r="AL300" s="146"/>
      <c r="AM300" s="146"/>
      <c r="AN300" s="146"/>
      <c r="AO300" s="146"/>
      <c r="AP300" s="146"/>
      <c r="AQ300" s="146"/>
      <c r="AR300" s="146"/>
      <c r="AS300" s="146"/>
      <c r="AT300" s="146"/>
      <c r="AU300" s="146"/>
      <c r="AV300" s="146"/>
      <c r="AW300" s="146"/>
      <c r="AX300" s="146"/>
      <c r="AY300" s="146"/>
      <c r="AZ300" s="146"/>
      <c r="BA300" s="146"/>
      <c r="BB300" s="146"/>
      <c r="BC300" s="146"/>
      <c r="BD300" s="146"/>
      <c r="BE300" s="200"/>
      <c r="BF300" s="199"/>
      <c r="BG300" s="199"/>
      <c r="BH300" s="199"/>
      <c r="BI300" s="199"/>
      <c r="BJ300" s="199"/>
      <c r="BK300" s="199"/>
    </row>
    <row r="301" spans="3:76" ht="11.25" customHeight="1">
      <c r="C301" s="281"/>
      <c r="D301" s="330"/>
      <c r="E301" s="332"/>
      <c r="F301" s="332"/>
      <c r="G301" s="332"/>
      <c r="H301" s="332"/>
      <c r="I301" s="332"/>
      <c r="J301" s="332"/>
      <c r="K301" s="334"/>
      <c r="L301" s="334"/>
      <c r="M301" s="336"/>
      <c r="N301" s="336"/>
      <c r="O301" s="338"/>
      <c r="P301" s="340"/>
      <c r="Q301" s="341"/>
      <c r="R301" s="343">
        <v>1</v>
      </c>
      <c r="S301" s="327" t="s">
        <v>588</v>
      </c>
      <c r="T301" s="327"/>
      <c r="U301" s="327"/>
      <c r="V301" s="327"/>
      <c r="W301" s="327"/>
      <c r="X301" s="327"/>
      <c r="Y301" s="327"/>
      <c r="Z301" s="327"/>
      <c r="AA301" s="327"/>
      <c r="AB301" s="327"/>
      <c r="AC301" s="327"/>
      <c r="AD301" s="327"/>
      <c r="AE301" s="327"/>
      <c r="AF301" s="327"/>
      <c r="AG301" s="327"/>
      <c r="AH301" s="183"/>
      <c r="AI301" s="190"/>
      <c r="AJ301" s="189"/>
      <c r="AK301" s="189"/>
      <c r="AL301" s="189"/>
      <c r="AM301" s="189"/>
      <c r="AN301" s="189"/>
      <c r="AO301" s="189"/>
      <c r="AP301" s="189"/>
      <c r="AQ301" s="189"/>
      <c r="AR301" s="189"/>
      <c r="AS301" s="148"/>
      <c r="AT301" s="148"/>
      <c r="AU301" s="148"/>
      <c r="AV301" s="148"/>
      <c r="AW301" s="148"/>
      <c r="AX301" s="148"/>
      <c r="AY301" s="100"/>
      <c r="AZ301" s="100"/>
      <c r="BA301" s="100"/>
      <c r="BB301" s="100"/>
      <c r="BC301" s="100"/>
      <c r="BD301" s="100"/>
      <c r="BE301" s="200"/>
      <c r="BF301" s="215"/>
      <c r="BG301" s="215"/>
      <c r="BH301" s="215"/>
      <c r="BI301" s="199"/>
      <c r="BJ301" s="215"/>
      <c r="BK301" s="215"/>
      <c r="BL301" s="215"/>
      <c r="BM301" s="215"/>
      <c r="BN301" s="215"/>
    </row>
    <row r="302" spans="3:76" ht="15" customHeight="1">
      <c r="C302" s="281"/>
      <c r="D302" s="330"/>
      <c r="E302" s="332"/>
      <c r="F302" s="332"/>
      <c r="G302" s="332"/>
      <c r="H302" s="332"/>
      <c r="I302" s="332"/>
      <c r="J302" s="332"/>
      <c r="K302" s="334"/>
      <c r="L302" s="334"/>
      <c r="M302" s="336"/>
      <c r="N302" s="336"/>
      <c r="O302" s="338"/>
      <c r="P302" s="340"/>
      <c r="Q302" s="342"/>
      <c r="R302" s="344"/>
      <c r="S302" s="328"/>
      <c r="T302" s="328"/>
      <c r="U302" s="328"/>
      <c r="V302" s="328"/>
      <c r="W302" s="328"/>
      <c r="X302" s="328"/>
      <c r="Y302" s="328"/>
      <c r="Z302" s="328"/>
      <c r="AA302" s="328"/>
      <c r="AB302" s="328"/>
      <c r="AC302" s="328"/>
      <c r="AD302" s="328"/>
      <c r="AE302" s="328"/>
      <c r="AF302" s="328"/>
      <c r="AG302" s="328"/>
      <c r="AH302" s="171"/>
      <c r="AI302" s="188" t="s">
        <v>241</v>
      </c>
      <c r="AJ302" s="238" t="s">
        <v>198</v>
      </c>
      <c r="AK302" s="275" t="s">
        <v>18</v>
      </c>
      <c r="AL302" s="275"/>
      <c r="AM302" s="275"/>
      <c r="AN302" s="275"/>
      <c r="AO302" s="275"/>
      <c r="AP302" s="275"/>
      <c r="AQ302" s="275"/>
      <c r="AR302" s="275"/>
      <c r="AS302" s="172">
        <v>1697.9122370989001</v>
      </c>
      <c r="AT302" s="172">
        <v>0</v>
      </c>
      <c r="AU302" s="172">
        <v>0</v>
      </c>
      <c r="AV302" s="173">
        <v>0</v>
      </c>
      <c r="AW302" s="172">
        <f>AT302-AV302</f>
        <v>0</v>
      </c>
      <c r="AX302" s="172">
        <f>AV302-AT302</f>
        <v>0</v>
      </c>
      <c r="AY302" s="173"/>
      <c r="AZ302" s="173"/>
      <c r="BA302" s="223"/>
      <c r="BB302" s="173"/>
      <c r="BC302" s="224"/>
      <c r="BD302" s="290" t="s">
        <v>151</v>
      </c>
      <c r="BE302" s="200">
        <v>0</v>
      </c>
      <c r="BF302" s="215"/>
      <c r="BG302" s="215"/>
      <c r="BI302" s="198" t="str">
        <f>AJ302 &amp; BE302</f>
        <v>Амортизационные отчисления0</v>
      </c>
      <c r="BJ302" s="215"/>
      <c r="BK302" s="215"/>
      <c r="BL302" s="215"/>
      <c r="BM302" s="215"/>
      <c r="BX302" s="198" t="str">
        <f>AJ302 &amp; AK302</f>
        <v>Амортизационные отчислениянет</v>
      </c>
    </row>
    <row r="303" spans="3:76" ht="15" customHeight="1" thickBot="1">
      <c r="C303" s="281"/>
      <c r="D303" s="330"/>
      <c r="E303" s="332"/>
      <c r="F303" s="332"/>
      <c r="G303" s="332"/>
      <c r="H303" s="332"/>
      <c r="I303" s="332"/>
      <c r="J303" s="332"/>
      <c r="K303" s="334"/>
      <c r="L303" s="334"/>
      <c r="M303" s="336"/>
      <c r="N303" s="336"/>
      <c r="O303" s="338"/>
      <c r="P303" s="340"/>
      <c r="Q303" s="342"/>
      <c r="R303" s="344"/>
      <c r="S303" s="328"/>
      <c r="T303" s="328"/>
      <c r="U303" s="328"/>
      <c r="V303" s="328"/>
      <c r="W303" s="328"/>
      <c r="X303" s="328"/>
      <c r="Y303" s="328"/>
      <c r="Z303" s="328"/>
      <c r="AA303" s="328"/>
      <c r="AB303" s="328"/>
      <c r="AC303" s="328"/>
      <c r="AD303" s="328"/>
      <c r="AE303" s="328"/>
      <c r="AF303" s="328"/>
      <c r="AG303" s="328"/>
      <c r="AH303" s="171"/>
      <c r="AI303" s="188" t="s">
        <v>115</v>
      </c>
      <c r="AJ303" s="238" t="s">
        <v>200</v>
      </c>
      <c r="AK303" s="275" t="s">
        <v>18</v>
      </c>
      <c r="AL303" s="275"/>
      <c r="AM303" s="275"/>
      <c r="AN303" s="275"/>
      <c r="AO303" s="275"/>
      <c r="AP303" s="275"/>
      <c r="AQ303" s="275"/>
      <c r="AR303" s="275"/>
      <c r="AS303" s="172">
        <v>339.58244741980002</v>
      </c>
      <c r="AT303" s="172">
        <v>0</v>
      </c>
      <c r="AU303" s="172">
        <v>0</v>
      </c>
      <c r="AV303" s="173">
        <v>0</v>
      </c>
      <c r="AW303" s="172">
        <f>AT303-AV303</f>
        <v>0</v>
      </c>
      <c r="AX303" s="172">
        <f>AV303-AT303</f>
        <v>0</v>
      </c>
      <c r="AY303" s="173"/>
      <c r="AZ303" s="173"/>
      <c r="BA303" s="223"/>
      <c r="BB303" s="173"/>
      <c r="BC303" s="224"/>
      <c r="BD303" s="225"/>
      <c r="BE303" s="200">
        <v>0</v>
      </c>
      <c r="BF303" s="215"/>
      <c r="BG303" s="215"/>
      <c r="BI303" s="198" t="str">
        <f>AJ303 &amp; BE303</f>
        <v>Прочие собственные средства0</v>
      </c>
      <c r="BJ303" s="215"/>
      <c r="BK303" s="215"/>
      <c r="BL303" s="215"/>
      <c r="BM303" s="215"/>
      <c r="BX303" s="198" t="str">
        <f>AJ303 &amp; AK303</f>
        <v>Прочие собственные средстванет</v>
      </c>
    </row>
    <row r="304" spans="3:76" ht="11.25" customHeight="1">
      <c r="C304" s="281"/>
      <c r="D304" s="329">
        <v>45</v>
      </c>
      <c r="E304" s="331" t="s">
        <v>560</v>
      </c>
      <c r="F304" s="331" t="s">
        <v>611</v>
      </c>
      <c r="G304" s="331" t="s">
        <v>638</v>
      </c>
      <c r="H304" s="331" t="s">
        <v>563</v>
      </c>
      <c r="I304" s="331" t="s">
        <v>563</v>
      </c>
      <c r="J304" s="331" t="s">
        <v>564</v>
      </c>
      <c r="K304" s="333">
        <v>1</v>
      </c>
      <c r="L304" s="333">
        <v>2021</v>
      </c>
      <c r="M304" s="335" t="s">
        <v>190</v>
      </c>
      <c r="N304" s="335">
        <v>2021</v>
      </c>
      <c r="O304" s="337">
        <v>0</v>
      </c>
      <c r="P304" s="339">
        <v>0</v>
      </c>
      <c r="Q304" s="147"/>
      <c r="R304" s="146"/>
      <c r="S304" s="146"/>
      <c r="T304" s="146"/>
      <c r="U304" s="146"/>
      <c r="V304" s="146"/>
      <c r="W304" s="146"/>
      <c r="X304" s="146"/>
      <c r="Y304" s="146"/>
      <c r="Z304" s="146"/>
      <c r="AA304" s="146"/>
      <c r="AB304" s="146"/>
      <c r="AC304" s="146"/>
      <c r="AD304" s="146"/>
      <c r="AE304" s="146"/>
      <c r="AF304" s="146"/>
      <c r="AG304" s="146"/>
      <c r="AH304" s="146"/>
      <c r="AI304" s="146"/>
      <c r="AJ304" s="146"/>
      <c r="AK304" s="146"/>
      <c r="AL304" s="146"/>
      <c r="AM304" s="146"/>
      <c r="AN304" s="146"/>
      <c r="AO304" s="146"/>
      <c r="AP304" s="146"/>
      <c r="AQ304" s="146"/>
      <c r="AR304" s="146"/>
      <c r="AS304" s="146"/>
      <c r="AT304" s="146"/>
      <c r="AU304" s="146"/>
      <c r="AV304" s="146"/>
      <c r="AW304" s="146"/>
      <c r="AX304" s="146"/>
      <c r="AY304" s="146"/>
      <c r="AZ304" s="146"/>
      <c r="BA304" s="146"/>
      <c r="BB304" s="146"/>
      <c r="BC304" s="146"/>
      <c r="BD304" s="146"/>
      <c r="BE304" s="200"/>
      <c r="BF304" s="199"/>
      <c r="BG304" s="199"/>
      <c r="BH304" s="199"/>
      <c r="BI304" s="199"/>
      <c r="BJ304" s="199"/>
      <c r="BK304" s="199"/>
    </row>
    <row r="305" spans="3:76" ht="11.25" customHeight="1">
      <c r="C305" s="281"/>
      <c r="D305" s="330"/>
      <c r="E305" s="332"/>
      <c r="F305" s="332"/>
      <c r="G305" s="332"/>
      <c r="H305" s="332"/>
      <c r="I305" s="332"/>
      <c r="J305" s="332"/>
      <c r="K305" s="334"/>
      <c r="L305" s="334"/>
      <c r="M305" s="336"/>
      <c r="N305" s="336"/>
      <c r="O305" s="338"/>
      <c r="P305" s="340"/>
      <c r="Q305" s="341"/>
      <c r="R305" s="343">
        <v>1</v>
      </c>
      <c r="S305" s="327" t="s">
        <v>588</v>
      </c>
      <c r="T305" s="327"/>
      <c r="U305" s="327"/>
      <c r="V305" s="327"/>
      <c r="W305" s="327"/>
      <c r="X305" s="327"/>
      <c r="Y305" s="327"/>
      <c r="Z305" s="327"/>
      <c r="AA305" s="327"/>
      <c r="AB305" s="327"/>
      <c r="AC305" s="327"/>
      <c r="AD305" s="327"/>
      <c r="AE305" s="327"/>
      <c r="AF305" s="327"/>
      <c r="AG305" s="327"/>
      <c r="AH305" s="183"/>
      <c r="AI305" s="190"/>
      <c r="AJ305" s="189"/>
      <c r="AK305" s="189"/>
      <c r="AL305" s="189"/>
      <c r="AM305" s="189"/>
      <c r="AN305" s="189"/>
      <c r="AO305" s="189"/>
      <c r="AP305" s="189"/>
      <c r="AQ305" s="189"/>
      <c r="AR305" s="189"/>
      <c r="AS305" s="148"/>
      <c r="AT305" s="148"/>
      <c r="AU305" s="148"/>
      <c r="AV305" s="148"/>
      <c r="AW305" s="148"/>
      <c r="AX305" s="148"/>
      <c r="AY305" s="100"/>
      <c r="AZ305" s="100"/>
      <c r="BA305" s="100"/>
      <c r="BB305" s="100"/>
      <c r="BC305" s="100"/>
      <c r="BD305" s="100"/>
      <c r="BE305" s="200"/>
      <c r="BF305" s="215"/>
      <c r="BG305" s="215"/>
      <c r="BH305" s="215"/>
      <c r="BI305" s="199"/>
      <c r="BJ305" s="215"/>
      <c r="BK305" s="215"/>
      <c r="BL305" s="215"/>
      <c r="BM305" s="215"/>
      <c r="BN305" s="215"/>
    </row>
    <row r="306" spans="3:76" ht="15" customHeight="1">
      <c r="C306" s="281"/>
      <c r="D306" s="330"/>
      <c r="E306" s="332"/>
      <c r="F306" s="332"/>
      <c r="G306" s="332"/>
      <c r="H306" s="332"/>
      <c r="I306" s="332"/>
      <c r="J306" s="332"/>
      <c r="K306" s="334"/>
      <c r="L306" s="334"/>
      <c r="M306" s="336"/>
      <c r="N306" s="336"/>
      <c r="O306" s="338"/>
      <c r="P306" s="340"/>
      <c r="Q306" s="342"/>
      <c r="R306" s="344"/>
      <c r="S306" s="328"/>
      <c r="T306" s="328"/>
      <c r="U306" s="328"/>
      <c r="V306" s="328"/>
      <c r="W306" s="328"/>
      <c r="X306" s="328"/>
      <c r="Y306" s="328"/>
      <c r="Z306" s="328"/>
      <c r="AA306" s="328"/>
      <c r="AB306" s="328"/>
      <c r="AC306" s="328"/>
      <c r="AD306" s="328"/>
      <c r="AE306" s="328"/>
      <c r="AF306" s="328"/>
      <c r="AG306" s="328"/>
      <c r="AH306" s="171"/>
      <c r="AI306" s="188" t="s">
        <v>241</v>
      </c>
      <c r="AJ306" s="238" t="s">
        <v>198</v>
      </c>
      <c r="AK306" s="275" t="s">
        <v>18</v>
      </c>
      <c r="AL306" s="275"/>
      <c r="AM306" s="275"/>
      <c r="AN306" s="275"/>
      <c r="AO306" s="275"/>
      <c r="AP306" s="275"/>
      <c r="AQ306" s="275"/>
      <c r="AR306" s="275"/>
      <c r="AS306" s="172">
        <v>1726.9510870055999</v>
      </c>
      <c r="AT306" s="172">
        <v>0</v>
      </c>
      <c r="AU306" s="172">
        <v>0</v>
      </c>
      <c r="AV306" s="173">
        <v>0</v>
      </c>
      <c r="AW306" s="172">
        <f>AT306-AV306</f>
        <v>0</v>
      </c>
      <c r="AX306" s="172">
        <f>AV306-AT306</f>
        <v>0</v>
      </c>
      <c r="AY306" s="173"/>
      <c r="AZ306" s="173"/>
      <c r="BA306" s="223"/>
      <c r="BB306" s="173"/>
      <c r="BC306" s="224"/>
      <c r="BD306" s="290" t="s">
        <v>151</v>
      </c>
      <c r="BE306" s="200">
        <v>0</v>
      </c>
      <c r="BF306" s="215"/>
      <c r="BG306" s="215"/>
      <c r="BI306" s="198" t="str">
        <f>AJ306 &amp; BE306</f>
        <v>Амортизационные отчисления0</v>
      </c>
      <c r="BJ306" s="215"/>
      <c r="BK306" s="215"/>
      <c r="BL306" s="215"/>
      <c r="BM306" s="215"/>
      <c r="BX306" s="198" t="str">
        <f>AJ306 &amp; AK306</f>
        <v>Амортизационные отчислениянет</v>
      </c>
    </row>
    <row r="307" spans="3:76" ht="15" customHeight="1" thickBot="1">
      <c r="C307" s="281"/>
      <c r="D307" s="330"/>
      <c r="E307" s="332"/>
      <c r="F307" s="332"/>
      <c r="G307" s="332"/>
      <c r="H307" s="332"/>
      <c r="I307" s="332"/>
      <c r="J307" s="332"/>
      <c r="K307" s="334"/>
      <c r="L307" s="334"/>
      <c r="M307" s="336"/>
      <c r="N307" s="336"/>
      <c r="O307" s="338"/>
      <c r="P307" s="340"/>
      <c r="Q307" s="342"/>
      <c r="R307" s="344"/>
      <c r="S307" s="328"/>
      <c r="T307" s="328"/>
      <c r="U307" s="328"/>
      <c r="V307" s="328"/>
      <c r="W307" s="328"/>
      <c r="X307" s="328"/>
      <c r="Y307" s="328"/>
      <c r="Z307" s="328"/>
      <c r="AA307" s="328"/>
      <c r="AB307" s="328"/>
      <c r="AC307" s="328"/>
      <c r="AD307" s="328"/>
      <c r="AE307" s="328"/>
      <c r="AF307" s="328"/>
      <c r="AG307" s="328"/>
      <c r="AH307" s="171"/>
      <c r="AI307" s="188" t="s">
        <v>115</v>
      </c>
      <c r="AJ307" s="238" t="s">
        <v>200</v>
      </c>
      <c r="AK307" s="275" t="s">
        <v>18</v>
      </c>
      <c r="AL307" s="275"/>
      <c r="AM307" s="275"/>
      <c r="AN307" s="275"/>
      <c r="AO307" s="275"/>
      <c r="AP307" s="275"/>
      <c r="AQ307" s="275"/>
      <c r="AR307" s="275"/>
      <c r="AS307" s="172">
        <v>345.39021740110002</v>
      </c>
      <c r="AT307" s="172">
        <v>0</v>
      </c>
      <c r="AU307" s="172">
        <v>0</v>
      </c>
      <c r="AV307" s="173">
        <v>0</v>
      </c>
      <c r="AW307" s="172">
        <f>AT307-AV307</f>
        <v>0</v>
      </c>
      <c r="AX307" s="172">
        <f>AV307-AT307</f>
        <v>0</v>
      </c>
      <c r="AY307" s="173"/>
      <c r="AZ307" s="173"/>
      <c r="BA307" s="223"/>
      <c r="BB307" s="173"/>
      <c r="BC307" s="224"/>
      <c r="BD307" s="225"/>
      <c r="BE307" s="200">
        <v>0</v>
      </c>
      <c r="BF307" s="215"/>
      <c r="BG307" s="215"/>
      <c r="BI307" s="198" t="str">
        <f>AJ307 &amp; BE307</f>
        <v>Прочие собственные средства0</v>
      </c>
      <c r="BJ307" s="215"/>
      <c r="BK307" s="215"/>
      <c r="BL307" s="215"/>
      <c r="BM307" s="215"/>
      <c r="BX307" s="198" t="str">
        <f>AJ307 &amp; AK307</f>
        <v>Прочие собственные средстванет</v>
      </c>
    </row>
    <row r="308" spans="3:76" ht="11.25" customHeight="1">
      <c r="C308" s="281"/>
      <c r="D308" s="329">
        <v>46</v>
      </c>
      <c r="E308" s="331" t="s">
        <v>560</v>
      </c>
      <c r="F308" s="331" t="s">
        <v>611</v>
      </c>
      <c r="G308" s="331" t="s">
        <v>639</v>
      </c>
      <c r="H308" s="331" t="s">
        <v>563</v>
      </c>
      <c r="I308" s="331" t="s">
        <v>563</v>
      </c>
      <c r="J308" s="331" t="s">
        <v>564</v>
      </c>
      <c r="K308" s="333">
        <v>1</v>
      </c>
      <c r="L308" s="333">
        <v>2021</v>
      </c>
      <c r="M308" s="335" t="s">
        <v>190</v>
      </c>
      <c r="N308" s="335">
        <v>2021</v>
      </c>
      <c r="O308" s="337">
        <v>0</v>
      </c>
      <c r="P308" s="339">
        <v>0</v>
      </c>
      <c r="Q308" s="147"/>
      <c r="R308" s="146"/>
      <c r="S308" s="146"/>
      <c r="T308" s="146"/>
      <c r="U308" s="146"/>
      <c r="V308" s="146"/>
      <c r="W308" s="146"/>
      <c r="X308" s="146"/>
      <c r="Y308" s="146"/>
      <c r="Z308" s="146"/>
      <c r="AA308" s="146"/>
      <c r="AB308" s="146"/>
      <c r="AC308" s="146"/>
      <c r="AD308" s="146"/>
      <c r="AE308" s="146"/>
      <c r="AF308" s="146"/>
      <c r="AG308" s="146"/>
      <c r="AH308" s="146"/>
      <c r="AI308" s="146"/>
      <c r="AJ308" s="146"/>
      <c r="AK308" s="146"/>
      <c r="AL308" s="146"/>
      <c r="AM308" s="146"/>
      <c r="AN308" s="146"/>
      <c r="AO308" s="146"/>
      <c r="AP308" s="146"/>
      <c r="AQ308" s="146"/>
      <c r="AR308" s="146"/>
      <c r="AS308" s="146"/>
      <c r="AT308" s="146"/>
      <c r="AU308" s="146"/>
      <c r="AV308" s="146"/>
      <c r="AW308" s="146"/>
      <c r="AX308" s="146"/>
      <c r="AY308" s="146"/>
      <c r="AZ308" s="146"/>
      <c r="BA308" s="146"/>
      <c r="BB308" s="146"/>
      <c r="BC308" s="146"/>
      <c r="BD308" s="146"/>
      <c r="BE308" s="200"/>
      <c r="BF308" s="199"/>
      <c r="BG308" s="199"/>
      <c r="BH308" s="199"/>
      <c r="BI308" s="199"/>
      <c r="BJ308" s="199"/>
      <c r="BK308" s="199"/>
    </row>
    <row r="309" spans="3:76" ht="11.25" customHeight="1">
      <c r="C309" s="281"/>
      <c r="D309" s="330"/>
      <c r="E309" s="332"/>
      <c r="F309" s="332"/>
      <c r="G309" s="332"/>
      <c r="H309" s="332"/>
      <c r="I309" s="332"/>
      <c r="J309" s="332"/>
      <c r="K309" s="334"/>
      <c r="L309" s="334"/>
      <c r="M309" s="336"/>
      <c r="N309" s="336"/>
      <c r="O309" s="338"/>
      <c r="P309" s="340"/>
      <c r="Q309" s="341"/>
      <c r="R309" s="343">
        <v>1</v>
      </c>
      <c r="S309" s="327" t="s">
        <v>588</v>
      </c>
      <c r="T309" s="327"/>
      <c r="U309" s="327"/>
      <c r="V309" s="327"/>
      <c r="W309" s="327"/>
      <c r="X309" s="327"/>
      <c r="Y309" s="327"/>
      <c r="Z309" s="327"/>
      <c r="AA309" s="327"/>
      <c r="AB309" s="327"/>
      <c r="AC309" s="327"/>
      <c r="AD309" s="327"/>
      <c r="AE309" s="327"/>
      <c r="AF309" s="327"/>
      <c r="AG309" s="327"/>
      <c r="AH309" s="183"/>
      <c r="AI309" s="190"/>
      <c r="AJ309" s="189"/>
      <c r="AK309" s="189"/>
      <c r="AL309" s="189"/>
      <c r="AM309" s="189"/>
      <c r="AN309" s="189"/>
      <c r="AO309" s="189"/>
      <c r="AP309" s="189"/>
      <c r="AQ309" s="189"/>
      <c r="AR309" s="189"/>
      <c r="AS309" s="148"/>
      <c r="AT309" s="148"/>
      <c r="AU309" s="148"/>
      <c r="AV309" s="148"/>
      <c r="AW309" s="148"/>
      <c r="AX309" s="148"/>
      <c r="AY309" s="100"/>
      <c r="AZ309" s="100"/>
      <c r="BA309" s="100"/>
      <c r="BB309" s="100"/>
      <c r="BC309" s="100"/>
      <c r="BD309" s="100"/>
      <c r="BE309" s="200"/>
      <c r="BF309" s="215"/>
      <c r="BG309" s="215"/>
      <c r="BH309" s="215"/>
      <c r="BI309" s="199"/>
      <c r="BJ309" s="215"/>
      <c r="BK309" s="215"/>
      <c r="BL309" s="215"/>
      <c r="BM309" s="215"/>
      <c r="BN309" s="215"/>
    </row>
    <row r="310" spans="3:76" ht="15" customHeight="1">
      <c r="C310" s="281"/>
      <c r="D310" s="330"/>
      <c r="E310" s="332"/>
      <c r="F310" s="332"/>
      <c r="G310" s="332"/>
      <c r="H310" s="332"/>
      <c r="I310" s="332"/>
      <c r="J310" s="332"/>
      <c r="K310" s="334"/>
      <c r="L310" s="334"/>
      <c r="M310" s="336"/>
      <c r="N310" s="336"/>
      <c r="O310" s="338"/>
      <c r="P310" s="340"/>
      <c r="Q310" s="342"/>
      <c r="R310" s="344"/>
      <c r="S310" s="328"/>
      <c r="T310" s="328"/>
      <c r="U310" s="328"/>
      <c r="V310" s="328"/>
      <c r="W310" s="328"/>
      <c r="X310" s="328"/>
      <c r="Y310" s="328"/>
      <c r="Z310" s="328"/>
      <c r="AA310" s="328"/>
      <c r="AB310" s="328"/>
      <c r="AC310" s="328"/>
      <c r="AD310" s="328"/>
      <c r="AE310" s="328"/>
      <c r="AF310" s="328"/>
      <c r="AG310" s="328"/>
      <c r="AH310" s="171"/>
      <c r="AI310" s="188" t="s">
        <v>241</v>
      </c>
      <c r="AJ310" s="238" t="s">
        <v>198</v>
      </c>
      <c r="AK310" s="275" t="s">
        <v>18</v>
      </c>
      <c r="AL310" s="275"/>
      <c r="AM310" s="275"/>
      <c r="AN310" s="275"/>
      <c r="AO310" s="275"/>
      <c r="AP310" s="275"/>
      <c r="AQ310" s="275"/>
      <c r="AR310" s="275"/>
      <c r="AS310" s="172">
        <v>2491.043029127</v>
      </c>
      <c r="AT310" s="172">
        <v>0</v>
      </c>
      <c r="AU310" s="172">
        <v>0</v>
      </c>
      <c r="AV310" s="173">
        <v>0</v>
      </c>
      <c r="AW310" s="172">
        <f>AT310-AV310</f>
        <v>0</v>
      </c>
      <c r="AX310" s="172">
        <f>AV310-AT310</f>
        <v>0</v>
      </c>
      <c r="AY310" s="173"/>
      <c r="AZ310" s="173"/>
      <c r="BA310" s="223"/>
      <c r="BB310" s="173"/>
      <c r="BC310" s="224"/>
      <c r="BD310" s="290" t="s">
        <v>151</v>
      </c>
      <c r="BE310" s="200">
        <v>0</v>
      </c>
      <c r="BF310" s="215"/>
      <c r="BG310" s="215"/>
      <c r="BI310" s="198" t="str">
        <f>AJ310 &amp; BE310</f>
        <v>Амортизационные отчисления0</v>
      </c>
      <c r="BJ310" s="215"/>
      <c r="BK310" s="215"/>
      <c r="BL310" s="215"/>
      <c r="BM310" s="215"/>
      <c r="BX310" s="198" t="str">
        <f>AJ310 &amp; AK310</f>
        <v>Амортизационные отчислениянет</v>
      </c>
    </row>
    <row r="311" spans="3:76" ht="15" customHeight="1" thickBot="1">
      <c r="C311" s="281"/>
      <c r="D311" s="330"/>
      <c r="E311" s="332"/>
      <c r="F311" s="332"/>
      <c r="G311" s="332"/>
      <c r="H311" s="332"/>
      <c r="I311" s="332"/>
      <c r="J311" s="332"/>
      <c r="K311" s="334"/>
      <c r="L311" s="334"/>
      <c r="M311" s="336"/>
      <c r="N311" s="336"/>
      <c r="O311" s="338"/>
      <c r="P311" s="340"/>
      <c r="Q311" s="342"/>
      <c r="R311" s="344"/>
      <c r="S311" s="328"/>
      <c r="T311" s="328"/>
      <c r="U311" s="328"/>
      <c r="V311" s="328"/>
      <c r="W311" s="328"/>
      <c r="X311" s="328"/>
      <c r="Y311" s="328"/>
      <c r="Z311" s="328"/>
      <c r="AA311" s="328"/>
      <c r="AB311" s="328"/>
      <c r="AC311" s="328"/>
      <c r="AD311" s="328"/>
      <c r="AE311" s="328"/>
      <c r="AF311" s="328"/>
      <c r="AG311" s="328"/>
      <c r="AH311" s="171"/>
      <c r="AI311" s="188" t="s">
        <v>115</v>
      </c>
      <c r="AJ311" s="238" t="s">
        <v>200</v>
      </c>
      <c r="AK311" s="275" t="s">
        <v>18</v>
      </c>
      <c r="AL311" s="275"/>
      <c r="AM311" s="275"/>
      <c r="AN311" s="275"/>
      <c r="AO311" s="275"/>
      <c r="AP311" s="275"/>
      <c r="AQ311" s="275"/>
      <c r="AR311" s="275"/>
      <c r="AS311" s="172">
        <v>498.20860582540001</v>
      </c>
      <c r="AT311" s="172">
        <v>0</v>
      </c>
      <c r="AU311" s="172">
        <v>0</v>
      </c>
      <c r="AV311" s="173">
        <v>0</v>
      </c>
      <c r="AW311" s="172">
        <f>AT311-AV311</f>
        <v>0</v>
      </c>
      <c r="AX311" s="172">
        <f>AV311-AT311</f>
        <v>0</v>
      </c>
      <c r="AY311" s="173"/>
      <c r="AZ311" s="173"/>
      <c r="BA311" s="223"/>
      <c r="BB311" s="173"/>
      <c r="BC311" s="224"/>
      <c r="BD311" s="225"/>
      <c r="BE311" s="200">
        <v>0</v>
      </c>
      <c r="BF311" s="215"/>
      <c r="BG311" s="215"/>
      <c r="BI311" s="198" t="str">
        <f>AJ311 &amp; BE311</f>
        <v>Прочие собственные средства0</v>
      </c>
      <c r="BJ311" s="215"/>
      <c r="BK311" s="215"/>
      <c r="BL311" s="215"/>
      <c r="BM311" s="215"/>
      <c r="BX311" s="198" t="str">
        <f>AJ311 &amp; AK311</f>
        <v>Прочие собственные средстванет</v>
      </c>
    </row>
    <row r="312" spans="3:76" ht="11.25" customHeight="1">
      <c r="C312" s="281"/>
      <c r="D312" s="329">
        <v>47</v>
      </c>
      <c r="E312" s="331" t="s">
        <v>560</v>
      </c>
      <c r="F312" s="331" t="s">
        <v>611</v>
      </c>
      <c r="G312" s="331" t="s">
        <v>640</v>
      </c>
      <c r="H312" s="331" t="s">
        <v>563</v>
      </c>
      <c r="I312" s="331" t="s">
        <v>563</v>
      </c>
      <c r="J312" s="331" t="s">
        <v>564</v>
      </c>
      <c r="K312" s="333">
        <v>1</v>
      </c>
      <c r="L312" s="333">
        <v>2021</v>
      </c>
      <c r="M312" s="335" t="s">
        <v>190</v>
      </c>
      <c r="N312" s="335">
        <v>2021</v>
      </c>
      <c r="O312" s="337">
        <v>0</v>
      </c>
      <c r="P312" s="339">
        <v>0</v>
      </c>
      <c r="Q312" s="147"/>
      <c r="R312" s="146"/>
      <c r="S312" s="146"/>
      <c r="T312" s="146"/>
      <c r="U312" s="146"/>
      <c r="V312" s="146"/>
      <c r="W312" s="146"/>
      <c r="X312" s="146"/>
      <c r="Y312" s="146"/>
      <c r="Z312" s="146"/>
      <c r="AA312" s="146"/>
      <c r="AB312" s="146"/>
      <c r="AC312" s="146"/>
      <c r="AD312" s="146"/>
      <c r="AE312" s="146"/>
      <c r="AF312" s="146"/>
      <c r="AG312" s="146"/>
      <c r="AH312" s="146"/>
      <c r="AI312" s="146"/>
      <c r="AJ312" s="146"/>
      <c r="AK312" s="146"/>
      <c r="AL312" s="146"/>
      <c r="AM312" s="146"/>
      <c r="AN312" s="146"/>
      <c r="AO312" s="146"/>
      <c r="AP312" s="146"/>
      <c r="AQ312" s="146"/>
      <c r="AR312" s="146"/>
      <c r="AS312" s="146"/>
      <c r="AT312" s="146"/>
      <c r="AU312" s="146"/>
      <c r="AV312" s="146"/>
      <c r="AW312" s="146"/>
      <c r="AX312" s="146"/>
      <c r="AY312" s="146"/>
      <c r="AZ312" s="146"/>
      <c r="BA312" s="146"/>
      <c r="BB312" s="146"/>
      <c r="BC312" s="146"/>
      <c r="BD312" s="146"/>
      <c r="BE312" s="200"/>
      <c r="BF312" s="199"/>
      <c r="BG312" s="199"/>
      <c r="BH312" s="199"/>
      <c r="BI312" s="199"/>
      <c r="BJ312" s="199"/>
      <c r="BK312" s="199"/>
    </row>
    <row r="313" spans="3:76" ht="11.25" customHeight="1">
      <c r="C313" s="281"/>
      <c r="D313" s="330"/>
      <c r="E313" s="332"/>
      <c r="F313" s="332"/>
      <c r="G313" s="332"/>
      <c r="H313" s="332"/>
      <c r="I313" s="332"/>
      <c r="J313" s="332"/>
      <c r="K313" s="334"/>
      <c r="L313" s="334"/>
      <c r="M313" s="336"/>
      <c r="N313" s="336"/>
      <c r="O313" s="338"/>
      <c r="P313" s="340"/>
      <c r="Q313" s="341"/>
      <c r="R313" s="343">
        <v>1</v>
      </c>
      <c r="S313" s="327" t="s">
        <v>588</v>
      </c>
      <c r="T313" s="327"/>
      <c r="U313" s="327"/>
      <c r="V313" s="327"/>
      <c r="W313" s="327"/>
      <c r="X313" s="327"/>
      <c r="Y313" s="327"/>
      <c r="Z313" s="327"/>
      <c r="AA313" s="327"/>
      <c r="AB313" s="327"/>
      <c r="AC313" s="327"/>
      <c r="AD313" s="327"/>
      <c r="AE313" s="327"/>
      <c r="AF313" s="327"/>
      <c r="AG313" s="327"/>
      <c r="AH313" s="183"/>
      <c r="AI313" s="190"/>
      <c r="AJ313" s="189"/>
      <c r="AK313" s="189"/>
      <c r="AL313" s="189"/>
      <c r="AM313" s="189"/>
      <c r="AN313" s="189"/>
      <c r="AO313" s="189"/>
      <c r="AP313" s="189"/>
      <c r="AQ313" s="189"/>
      <c r="AR313" s="189"/>
      <c r="AS313" s="148"/>
      <c r="AT313" s="148"/>
      <c r="AU313" s="148"/>
      <c r="AV313" s="148"/>
      <c r="AW313" s="148"/>
      <c r="AX313" s="148"/>
      <c r="AY313" s="100"/>
      <c r="AZ313" s="100"/>
      <c r="BA313" s="100"/>
      <c r="BB313" s="100"/>
      <c r="BC313" s="100"/>
      <c r="BD313" s="100"/>
      <c r="BE313" s="200"/>
      <c r="BF313" s="215"/>
      <c r="BG313" s="215"/>
      <c r="BH313" s="215"/>
      <c r="BI313" s="199"/>
      <c r="BJ313" s="215"/>
      <c r="BK313" s="215"/>
      <c r="BL313" s="215"/>
      <c r="BM313" s="215"/>
      <c r="BN313" s="215"/>
    </row>
    <row r="314" spans="3:76" ht="15" customHeight="1">
      <c r="C314" s="281"/>
      <c r="D314" s="330"/>
      <c r="E314" s="332"/>
      <c r="F314" s="332"/>
      <c r="G314" s="332"/>
      <c r="H314" s="332"/>
      <c r="I314" s="332"/>
      <c r="J314" s="332"/>
      <c r="K314" s="334"/>
      <c r="L314" s="334"/>
      <c r="M314" s="336"/>
      <c r="N314" s="336"/>
      <c r="O314" s="338"/>
      <c r="P314" s="340"/>
      <c r="Q314" s="342"/>
      <c r="R314" s="344"/>
      <c r="S314" s="328"/>
      <c r="T314" s="328"/>
      <c r="U314" s="328"/>
      <c r="V314" s="328"/>
      <c r="W314" s="328"/>
      <c r="X314" s="328"/>
      <c r="Y314" s="328"/>
      <c r="Z314" s="328"/>
      <c r="AA314" s="328"/>
      <c r="AB314" s="328"/>
      <c r="AC314" s="328"/>
      <c r="AD314" s="328"/>
      <c r="AE314" s="328"/>
      <c r="AF314" s="328"/>
      <c r="AG314" s="328"/>
      <c r="AH314" s="171"/>
      <c r="AI314" s="188" t="s">
        <v>241</v>
      </c>
      <c r="AJ314" s="238" t="s">
        <v>198</v>
      </c>
      <c r="AK314" s="275" t="s">
        <v>18</v>
      </c>
      <c r="AL314" s="275"/>
      <c r="AM314" s="275"/>
      <c r="AN314" s="275"/>
      <c r="AO314" s="275"/>
      <c r="AP314" s="275"/>
      <c r="AQ314" s="275"/>
      <c r="AR314" s="275"/>
      <c r="AS314" s="172">
        <v>1990.351523545</v>
      </c>
      <c r="AT314" s="172">
        <v>0</v>
      </c>
      <c r="AU314" s="172">
        <v>0</v>
      </c>
      <c r="AV314" s="173">
        <v>0</v>
      </c>
      <c r="AW314" s="172">
        <f>AT314-AV314</f>
        <v>0</v>
      </c>
      <c r="AX314" s="172">
        <f>AV314-AT314</f>
        <v>0</v>
      </c>
      <c r="AY314" s="173"/>
      <c r="AZ314" s="173"/>
      <c r="BA314" s="223"/>
      <c r="BB314" s="173"/>
      <c r="BC314" s="224"/>
      <c r="BD314" s="290" t="s">
        <v>151</v>
      </c>
      <c r="BE314" s="200">
        <v>0</v>
      </c>
      <c r="BF314" s="215"/>
      <c r="BG314" s="215"/>
      <c r="BI314" s="198" t="str">
        <f>AJ314 &amp; BE314</f>
        <v>Амортизационные отчисления0</v>
      </c>
      <c r="BJ314" s="215"/>
      <c r="BK314" s="215"/>
      <c r="BL314" s="215"/>
      <c r="BM314" s="215"/>
      <c r="BX314" s="198" t="str">
        <f>AJ314 &amp; AK314</f>
        <v>Амортизационные отчислениянет</v>
      </c>
    </row>
    <row r="315" spans="3:76" ht="15" customHeight="1" thickBot="1">
      <c r="C315" s="281"/>
      <c r="D315" s="330"/>
      <c r="E315" s="332"/>
      <c r="F315" s="332"/>
      <c r="G315" s="332"/>
      <c r="H315" s="332"/>
      <c r="I315" s="332"/>
      <c r="J315" s="332"/>
      <c r="K315" s="334"/>
      <c r="L315" s="334"/>
      <c r="M315" s="336"/>
      <c r="N315" s="336"/>
      <c r="O315" s="338"/>
      <c r="P315" s="340"/>
      <c r="Q315" s="342"/>
      <c r="R315" s="344"/>
      <c r="S315" s="328"/>
      <c r="T315" s="328"/>
      <c r="U315" s="328"/>
      <c r="V315" s="328"/>
      <c r="W315" s="328"/>
      <c r="X315" s="328"/>
      <c r="Y315" s="328"/>
      <c r="Z315" s="328"/>
      <c r="AA315" s="328"/>
      <c r="AB315" s="328"/>
      <c r="AC315" s="328"/>
      <c r="AD315" s="328"/>
      <c r="AE315" s="328"/>
      <c r="AF315" s="328"/>
      <c r="AG315" s="328"/>
      <c r="AH315" s="171"/>
      <c r="AI315" s="188" t="s">
        <v>115</v>
      </c>
      <c r="AJ315" s="238" t="s">
        <v>200</v>
      </c>
      <c r="AK315" s="275" t="s">
        <v>18</v>
      </c>
      <c r="AL315" s="275"/>
      <c r="AM315" s="275"/>
      <c r="AN315" s="275"/>
      <c r="AO315" s="275"/>
      <c r="AP315" s="275"/>
      <c r="AQ315" s="275"/>
      <c r="AR315" s="275"/>
      <c r="AS315" s="172">
        <v>398.07030470900003</v>
      </c>
      <c r="AT315" s="172">
        <v>0</v>
      </c>
      <c r="AU315" s="172">
        <v>0</v>
      </c>
      <c r="AV315" s="173">
        <v>0</v>
      </c>
      <c r="AW315" s="172">
        <f>AT315-AV315</f>
        <v>0</v>
      </c>
      <c r="AX315" s="172">
        <f>AV315-AT315</f>
        <v>0</v>
      </c>
      <c r="AY315" s="173"/>
      <c r="AZ315" s="173"/>
      <c r="BA315" s="223"/>
      <c r="BB315" s="173"/>
      <c r="BC315" s="224"/>
      <c r="BD315" s="225"/>
      <c r="BE315" s="200">
        <v>0</v>
      </c>
      <c r="BF315" s="215"/>
      <c r="BG315" s="215"/>
      <c r="BI315" s="198" t="str">
        <f>AJ315 &amp; BE315</f>
        <v>Прочие собственные средства0</v>
      </c>
      <c r="BJ315" s="215"/>
      <c r="BK315" s="215"/>
      <c r="BL315" s="215"/>
      <c r="BM315" s="215"/>
      <c r="BX315" s="198" t="str">
        <f>AJ315 &amp; AK315</f>
        <v>Прочие собственные средстванет</v>
      </c>
    </row>
    <row r="316" spans="3:76" ht="11.25" customHeight="1">
      <c r="C316" s="281"/>
      <c r="D316" s="329">
        <v>48</v>
      </c>
      <c r="E316" s="331" t="s">
        <v>560</v>
      </c>
      <c r="F316" s="331" t="s">
        <v>611</v>
      </c>
      <c r="G316" s="331" t="s">
        <v>641</v>
      </c>
      <c r="H316" s="331" t="s">
        <v>563</v>
      </c>
      <c r="I316" s="331" t="s">
        <v>563</v>
      </c>
      <c r="J316" s="331" t="s">
        <v>564</v>
      </c>
      <c r="K316" s="333">
        <v>1</v>
      </c>
      <c r="L316" s="333">
        <v>2021</v>
      </c>
      <c r="M316" s="335" t="s">
        <v>190</v>
      </c>
      <c r="N316" s="335">
        <v>2021</v>
      </c>
      <c r="O316" s="337">
        <v>0</v>
      </c>
      <c r="P316" s="339">
        <v>0</v>
      </c>
      <c r="Q316" s="147"/>
      <c r="R316" s="146"/>
      <c r="S316" s="146"/>
      <c r="T316" s="146"/>
      <c r="U316" s="146"/>
      <c r="V316" s="146"/>
      <c r="W316" s="146"/>
      <c r="X316" s="146"/>
      <c r="Y316" s="146"/>
      <c r="Z316" s="146"/>
      <c r="AA316" s="146"/>
      <c r="AB316" s="146"/>
      <c r="AC316" s="146"/>
      <c r="AD316" s="146"/>
      <c r="AE316" s="146"/>
      <c r="AF316" s="146"/>
      <c r="AG316" s="146"/>
      <c r="AH316" s="146"/>
      <c r="AI316" s="146"/>
      <c r="AJ316" s="146"/>
      <c r="AK316" s="146"/>
      <c r="AL316" s="146"/>
      <c r="AM316" s="146"/>
      <c r="AN316" s="146"/>
      <c r="AO316" s="146"/>
      <c r="AP316" s="146"/>
      <c r="AQ316" s="146"/>
      <c r="AR316" s="146"/>
      <c r="AS316" s="146"/>
      <c r="AT316" s="146"/>
      <c r="AU316" s="146"/>
      <c r="AV316" s="146"/>
      <c r="AW316" s="146"/>
      <c r="AX316" s="146"/>
      <c r="AY316" s="146"/>
      <c r="AZ316" s="146"/>
      <c r="BA316" s="146"/>
      <c r="BB316" s="146"/>
      <c r="BC316" s="146"/>
      <c r="BD316" s="146"/>
      <c r="BE316" s="200"/>
      <c r="BF316" s="199"/>
      <c r="BG316" s="199"/>
      <c r="BH316" s="199"/>
      <c r="BI316" s="199"/>
      <c r="BJ316" s="199"/>
      <c r="BK316" s="199"/>
    </row>
    <row r="317" spans="3:76" ht="11.25" customHeight="1">
      <c r="C317" s="281"/>
      <c r="D317" s="330"/>
      <c r="E317" s="332"/>
      <c r="F317" s="332"/>
      <c r="G317" s="332"/>
      <c r="H317" s="332"/>
      <c r="I317" s="332"/>
      <c r="J317" s="332"/>
      <c r="K317" s="334"/>
      <c r="L317" s="334"/>
      <c r="M317" s="336"/>
      <c r="N317" s="336"/>
      <c r="O317" s="338"/>
      <c r="P317" s="340"/>
      <c r="Q317" s="341"/>
      <c r="R317" s="343">
        <v>1</v>
      </c>
      <c r="S317" s="327" t="s">
        <v>588</v>
      </c>
      <c r="T317" s="327"/>
      <c r="U317" s="327"/>
      <c r="V317" s="327"/>
      <c r="W317" s="327"/>
      <c r="X317" s="327"/>
      <c r="Y317" s="327"/>
      <c r="Z317" s="327"/>
      <c r="AA317" s="327"/>
      <c r="AB317" s="327"/>
      <c r="AC317" s="327"/>
      <c r="AD317" s="327"/>
      <c r="AE317" s="327"/>
      <c r="AF317" s="327"/>
      <c r="AG317" s="327"/>
      <c r="AH317" s="183"/>
      <c r="AI317" s="190"/>
      <c r="AJ317" s="189"/>
      <c r="AK317" s="189"/>
      <c r="AL317" s="189"/>
      <c r="AM317" s="189"/>
      <c r="AN317" s="189"/>
      <c r="AO317" s="189"/>
      <c r="AP317" s="189"/>
      <c r="AQ317" s="189"/>
      <c r="AR317" s="189"/>
      <c r="AS317" s="148"/>
      <c r="AT317" s="148"/>
      <c r="AU317" s="148"/>
      <c r="AV317" s="148"/>
      <c r="AW317" s="148"/>
      <c r="AX317" s="148"/>
      <c r="AY317" s="100"/>
      <c r="AZ317" s="100"/>
      <c r="BA317" s="100"/>
      <c r="BB317" s="100"/>
      <c r="BC317" s="100"/>
      <c r="BD317" s="100"/>
      <c r="BE317" s="200"/>
      <c r="BF317" s="215"/>
      <c r="BG317" s="215"/>
      <c r="BH317" s="215"/>
      <c r="BI317" s="199"/>
      <c r="BJ317" s="215"/>
      <c r="BK317" s="215"/>
      <c r="BL317" s="215"/>
      <c r="BM317" s="215"/>
      <c r="BN317" s="215"/>
    </row>
    <row r="318" spans="3:76" ht="15" customHeight="1">
      <c r="C318" s="281"/>
      <c r="D318" s="330"/>
      <c r="E318" s="332"/>
      <c r="F318" s="332"/>
      <c r="G318" s="332"/>
      <c r="H318" s="332"/>
      <c r="I318" s="332"/>
      <c r="J318" s="332"/>
      <c r="K318" s="334"/>
      <c r="L318" s="334"/>
      <c r="M318" s="336"/>
      <c r="N318" s="336"/>
      <c r="O318" s="338"/>
      <c r="P318" s="340"/>
      <c r="Q318" s="342"/>
      <c r="R318" s="344"/>
      <c r="S318" s="328"/>
      <c r="T318" s="328"/>
      <c r="U318" s="328"/>
      <c r="V318" s="328"/>
      <c r="W318" s="328"/>
      <c r="X318" s="328"/>
      <c r="Y318" s="328"/>
      <c r="Z318" s="328"/>
      <c r="AA318" s="328"/>
      <c r="AB318" s="328"/>
      <c r="AC318" s="328"/>
      <c r="AD318" s="328"/>
      <c r="AE318" s="328"/>
      <c r="AF318" s="328"/>
      <c r="AG318" s="328"/>
      <c r="AH318" s="171"/>
      <c r="AI318" s="188" t="s">
        <v>241</v>
      </c>
      <c r="AJ318" s="238" t="s">
        <v>198</v>
      </c>
      <c r="AK318" s="275" t="s">
        <v>18</v>
      </c>
      <c r="AL318" s="275"/>
      <c r="AM318" s="275"/>
      <c r="AN318" s="275"/>
      <c r="AO318" s="275"/>
      <c r="AP318" s="275"/>
      <c r="AQ318" s="275"/>
      <c r="AR318" s="275"/>
      <c r="AS318" s="172">
        <v>2148.0709445235002</v>
      </c>
      <c r="AT318" s="172">
        <v>0</v>
      </c>
      <c r="AU318" s="172">
        <v>0</v>
      </c>
      <c r="AV318" s="173">
        <v>0</v>
      </c>
      <c r="AW318" s="172">
        <f>AT318-AV318</f>
        <v>0</v>
      </c>
      <c r="AX318" s="172">
        <f>AV318-AT318</f>
        <v>0</v>
      </c>
      <c r="AY318" s="173"/>
      <c r="AZ318" s="173"/>
      <c r="BA318" s="223"/>
      <c r="BB318" s="173"/>
      <c r="BC318" s="224"/>
      <c r="BD318" s="290" t="s">
        <v>151</v>
      </c>
      <c r="BE318" s="200">
        <v>0</v>
      </c>
      <c r="BF318" s="215"/>
      <c r="BG318" s="215"/>
      <c r="BI318" s="198" t="str">
        <f>AJ318 &amp; BE318</f>
        <v>Амортизационные отчисления0</v>
      </c>
      <c r="BJ318" s="215"/>
      <c r="BK318" s="215"/>
      <c r="BL318" s="215"/>
      <c r="BM318" s="215"/>
      <c r="BX318" s="198" t="str">
        <f>AJ318 &amp; AK318</f>
        <v>Амортизационные отчислениянет</v>
      </c>
    </row>
    <row r="319" spans="3:76" ht="15" customHeight="1" thickBot="1">
      <c r="C319" s="281"/>
      <c r="D319" s="330"/>
      <c r="E319" s="332"/>
      <c r="F319" s="332"/>
      <c r="G319" s="332"/>
      <c r="H319" s="332"/>
      <c r="I319" s="332"/>
      <c r="J319" s="332"/>
      <c r="K319" s="334"/>
      <c r="L319" s="334"/>
      <c r="M319" s="336"/>
      <c r="N319" s="336"/>
      <c r="O319" s="338"/>
      <c r="P319" s="340"/>
      <c r="Q319" s="342"/>
      <c r="R319" s="344"/>
      <c r="S319" s="328"/>
      <c r="T319" s="328"/>
      <c r="U319" s="328"/>
      <c r="V319" s="328"/>
      <c r="W319" s="328"/>
      <c r="X319" s="328"/>
      <c r="Y319" s="328"/>
      <c r="Z319" s="328"/>
      <c r="AA319" s="328"/>
      <c r="AB319" s="328"/>
      <c r="AC319" s="328"/>
      <c r="AD319" s="328"/>
      <c r="AE319" s="328"/>
      <c r="AF319" s="328"/>
      <c r="AG319" s="328"/>
      <c r="AH319" s="171"/>
      <c r="AI319" s="188" t="s">
        <v>115</v>
      </c>
      <c r="AJ319" s="238" t="s">
        <v>200</v>
      </c>
      <c r="AK319" s="275" t="s">
        <v>18</v>
      </c>
      <c r="AL319" s="275"/>
      <c r="AM319" s="275"/>
      <c r="AN319" s="275"/>
      <c r="AO319" s="275"/>
      <c r="AP319" s="275"/>
      <c r="AQ319" s="275"/>
      <c r="AR319" s="275"/>
      <c r="AS319" s="172">
        <v>429.61418890469997</v>
      </c>
      <c r="AT319" s="172">
        <v>0</v>
      </c>
      <c r="AU319" s="172">
        <v>0</v>
      </c>
      <c r="AV319" s="173">
        <v>0</v>
      </c>
      <c r="AW319" s="172">
        <f>AT319-AV319</f>
        <v>0</v>
      </c>
      <c r="AX319" s="172">
        <f>AV319-AT319</f>
        <v>0</v>
      </c>
      <c r="AY319" s="173"/>
      <c r="AZ319" s="173"/>
      <c r="BA319" s="223"/>
      <c r="BB319" s="173"/>
      <c r="BC319" s="224"/>
      <c r="BD319" s="225"/>
      <c r="BE319" s="200">
        <v>0</v>
      </c>
      <c r="BF319" s="215"/>
      <c r="BG319" s="215"/>
      <c r="BI319" s="198" t="str">
        <f>AJ319 &amp; BE319</f>
        <v>Прочие собственные средства0</v>
      </c>
      <c r="BJ319" s="215"/>
      <c r="BK319" s="215"/>
      <c r="BL319" s="215"/>
      <c r="BM319" s="215"/>
      <c r="BX319" s="198" t="str">
        <f>AJ319 &amp; AK319</f>
        <v>Прочие собственные средстванет</v>
      </c>
    </row>
    <row r="320" spans="3:76" ht="11.25" customHeight="1">
      <c r="C320" s="281"/>
      <c r="D320" s="329">
        <v>49</v>
      </c>
      <c r="E320" s="331" t="s">
        <v>560</v>
      </c>
      <c r="F320" s="331" t="s">
        <v>611</v>
      </c>
      <c r="G320" s="331" t="s">
        <v>642</v>
      </c>
      <c r="H320" s="331" t="s">
        <v>563</v>
      </c>
      <c r="I320" s="331" t="s">
        <v>563</v>
      </c>
      <c r="J320" s="331" t="s">
        <v>564</v>
      </c>
      <c r="K320" s="333">
        <v>1</v>
      </c>
      <c r="L320" s="333">
        <v>2021</v>
      </c>
      <c r="M320" s="335" t="s">
        <v>190</v>
      </c>
      <c r="N320" s="335">
        <v>2021</v>
      </c>
      <c r="O320" s="337">
        <v>0</v>
      </c>
      <c r="P320" s="339">
        <v>0</v>
      </c>
      <c r="Q320" s="147"/>
      <c r="R320" s="146"/>
      <c r="S320" s="146"/>
      <c r="T320" s="146"/>
      <c r="U320" s="146"/>
      <c r="V320" s="146"/>
      <c r="W320" s="146"/>
      <c r="X320" s="146"/>
      <c r="Y320" s="146"/>
      <c r="Z320" s="146"/>
      <c r="AA320" s="146"/>
      <c r="AB320" s="146"/>
      <c r="AC320" s="146"/>
      <c r="AD320" s="146"/>
      <c r="AE320" s="146"/>
      <c r="AF320" s="146"/>
      <c r="AG320" s="146"/>
      <c r="AH320" s="146"/>
      <c r="AI320" s="146"/>
      <c r="AJ320" s="146"/>
      <c r="AK320" s="146"/>
      <c r="AL320" s="146"/>
      <c r="AM320" s="146"/>
      <c r="AN320" s="146"/>
      <c r="AO320" s="146"/>
      <c r="AP320" s="146"/>
      <c r="AQ320" s="146"/>
      <c r="AR320" s="146"/>
      <c r="AS320" s="146"/>
      <c r="AT320" s="146"/>
      <c r="AU320" s="146"/>
      <c r="AV320" s="146"/>
      <c r="AW320" s="146"/>
      <c r="AX320" s="146"/>
      <c r="AY320" s="146"/>
      <c r="AZ320" s="146"/>
      <c r="BA320" s="146"/>
      <c r="BB320" s="146"/>
      <c r="BC320" s="146"/>
      <c r="BD320" s="146"/>
      <c r="BE320" s="200"/>
      <c r="BF320" s="199"/>
      <c r="BG320" s="199"/>
      <c r="BH320" s="199"/>
      <c r="BI320" s="199"/>
      <c r="BJ320" s="199"/>
      <c r="BK320" s="199"/>
    </row>
    <row r="321" spans="3:76" ht="11.25" customHeight="1">
      <c r="C321" s="281"/>
      <c r="D321" s="330"/>
      <c r="E321" s="332"/>
      <c r="F321" s="332"/>
      <c r="G321" s="332"/>
      <c r="H321" s="332"/>
      <c r="I321" s="332"/>
      <c r="J321" s="332"/>
      <c r="K321" s="334"/>
      <c r="L321" s="334"/>
      <c r="M321" s="336"/>
      <c r="N321" s="336"/>
      <c r="O321" s="338"/>
      <c r="P321" s="340"/>
      <c r="Q321" s="341"/>
      <c r="R321" s="343">
        <v>1</v>
      </c>
      <c r="S321" s="327" t="s">
        <v>588</v>
      </c>
      <c r="T321" s="327"/>
      <c r="U321" s="327"/>
      <c r="V321" s="327"/>
      <c r="W321" s="327"/>
      <c r="X321" s="327"/>
      <c r="Y321" s="327"/>
      <c r="Z321" s="327"/>
      <c r="AA321" s="327"/>
      <c r="AB321" s="327"/>
      <c r="AC321" s="327"/>
      <c r="AD321" s="327"/>
      <c r="AE321" s="327"/>
      <c r="AF321" s="327"/>
      <c r="AG321" s="327"/>
      <c r="AH321" s="183"/>
      <c r="AI321" s="190"/>
      <c r="AJ321" s="189"/>
      <c r="AK321" s="189"/>
      <c r="AL321" s="189"/>
      <c r="AM321" s="189"/>
      <c r="AN321" s="189"/>
      <c r="AO321" s="189"/>
      <c r="AP321" s="189"/>
      <c r="AQ321" s="189"/>
      <c r="AR321" s="189"/>
      <c r="AS321" s="148"/>
      <c r="AT321" s="148"/>
      <c r="AU321" s="148"/>
      <c r="AV321" s="148"/>
      <c r="AW321" s="148"/>
      <c r="AX321" s="148"/>
      <c r="AY321" s="100"/>
      <c r="AZ321" s="100"/>
      <c r="BA321" s="100"/>
      <c r="BB321" s="100"/>
      <c r="BC321" s="100"/>
      <c r="BD321" s="100"/>
      <c r="BE321" s="200"/>
      <c r="BF321" s="215"/>
      <c r="BG321" s="215"/>
      <c r="BH321" s="215"/>
      <c r="BI321" s="199"/>
      <c r="BJ321" s="215"/>
      <c r="BK321" s="215"/>
      <c r="BL321" s="215"/>
      <c r="BM321" s="215"/>
      <c r="BN321" s="215"/>
    </row>
    <row r="322" spans="3:76" ht="15" customHeight="1">
      <c r="C322" s="281"/>
      <c r="D322" s="330"/>
      <c r="E322" s="332"/>
      <c r="F322" s="332"/>
      <c r="G322" s="332"/>
      <c r="H322" s="332"/>
      <c r="I322" s="332"/>
      <c r="J322" s="332"/>
      <c r="K322" s="334"/>
      <c r="L322" s="334"/>
      <c r="M322" s="336"/>
      <c r="N322" s="336"/>
      <c r="O322" s="338"/>
      <c r="P322" s="340"/>
      <c r="Q322" s="342"/>
      <c r="R322" s="344"/>
      <c r="S322" s="328"/>
      <c r="T322" s="328"/>
      <c r="U322" s="328"/>
      <c r="V322" s="328"/>
      <c r="W322" s="328"/>
      <c r="X322" s="328"/>
      <c r="Y322" s="328"/>
      <c r="Z322" s="328"/>
      <c r="AA322" s="328"/>
      <c r="AB322" s="328"/>
      <c r="AC322" s="328"/>
      <c r="AD322" s="328"/>
      <c r="AE322" s="328"/>
      <c r="AF322" s="328"/>
      <c r="AG322" s="328"/>
      <c r="AH322" s="171"/>
      <c r="AI322" s="188" t="s">
        <v>241</v>
      </c>
      <c r="AJ322" s="238" t="s">
        <v>198</v>
      </c>
      <c r="AK322" s="275" t="s">
        <v>18</v>
      </c>
      <c r="AL322" s="275"/>
      <c r="AM322" s="275"/>
      <c r="AN322" s="275"/>
      <c r="AO322" s="275"/>
      <c r="AP322" s="275"/>
      <c r="AQ322" s="275"/>
      <c r="AR322" s="275"/>
      <c r="AS322" s="172">
        <v>1240.1579511345999</v>
      </c>
      <c r="AT322" s="172">
        <v>0</v>
      </c>
      <c r="AU322" s="172">
        <v>0</v>
      </c>
      <c r="AV322" s="173">
        <v>0</v>
      </c>
      <c r="AW322" s="172">
        <f>AT322-AV322</f>
        <v>0</v>
      </c>
      <c r="AX322" s="172">
        <f>AV322-AT322</f>
        <v>0</v>
      </c>
      <c r="AY322" s="173"/>
      <c r="AZ322" s="173"/>
      <c r="BA322" s="223"/>
      <c r="BB322" s="173"/>
      <c r="BC322" s="224"/>
      <c r="BD322" s="290" t="s">
        <v>151</v>
      </c>
      <c r="BE322" s="200">
        <v>0</v>
      </c>
      <c r="BF322" s="215"/>
      <c r="BG322" s="215"/>
      <c r="BI322" s="198" t="str">
        <f>AJ322 &amp; BE322</f>
        <v>Амортизационные отчисления0</v>
      </c>
      <c r="BJ322" s="215"/>
      <c r="BK322" s="215"/>
      <c r="BL322" s="215"/>
      <c r="BM322" s="215"/>
      <c r="BX322" s="198" t="str">
        <f>AJ322 &amp; AK322</f>
        <v>Амортизационные отчислениянет</v>
      </c>
    </row>
    <row r="323" spans="3:76" ht="15" customHeight="1" thickBot="1">
      <c r="C323" s="281"/>
      <c r="D323" s="330"/>
      <c r="E323" s="332"/>
      <c r="F323" s="332"/>
      <c r="G323" s="332"/>
      <c r="H323" s="332"/>
      <c r="I323" s="332"/>
      <c r="J323" s="332"/>
      <c r="K323" s="334"/>
      <c r="L323" s="334"/>
      <c r="M323" s="336"/>
      <c r="N323" s="336"/>
      <c r="O323" s="338"/>
      <c r="P323" s="340"/>
      <c r="Q323" s="342"/>
      <c r="R323" s="344"/>
      <c r="S323" s="328"/>
      <c r="T323" s="328"/>
      <c r="U323" s="328"/>
      <c r="V323" s="328"/>
      <c r="W323" s="328"/>
      <c r="X323" s="328"/>
      <c r="Y323" s="328"/>
      <c r="Z323" s="328"/>
      <c r="AA323" s="328"/>
      <c r="AB323" s="328"/>
      <c r="AC323" s="328"/>
      <c r="AD323" s="328"/>
      <c r="AE323" s="328"/>
      <c r="AF323" s="328"/>
      <c r="AG323" s="328"/>
      <c r="AH323" s="171"/>
      <c r="AI323" s="188" t="s">
        <v>115</v>
      </c>
      <c r="AJ323" s="238" t="s">
        <v>200</v>
      </c>
      <c r="AK323" s="275" t="s">
        <v>18</v>
      </c>
      <c r="AL323" s="275"/>
      <c r="AM323" s="275"/>
      <c r="AN323" s="275"/>
      <c r="AO323" s="275"/>
      <c r="AP323" s="275"/>
      <c r="AQ323" s="275"/>
      <c r="AR323" s="275"/>
      <c r="AS323" s="172">
        <v>248.03159022689999</v>
      </c>
      <c r="AT323" s="172">
        <v>0</v>
      </c>
      <c r="AU323" s="172">
        <v>0</v>
      </c>
      <c r="AV323" s="173">
        <v>0</v>
      </c>
      <c r="AW323" s="172">
        <f>AT323-AV323</f>
        <v>0</v>
      </c>
      <c r="AX323" s="172">
        <f>AV323-AT323</f>
        <v>0</v>
      </c>
      <c r="AY323" s="173"/>
      <c r="AZ323" s="173"/>
      <c r="BA323" s="223"/>
      <c r="BB323" s="173"/>
      <c r="BC323" s="224"/>
      <c r="BD323" s="225"/>
      <c r="BE323" s="200">
        <v>0</v>
      </c>
      <c r="BF323" s="215"/>
      <c r="BG323" s="215"/>
      <c r="BI323" s="198" t="str">
        <f>AJ323 &amp; BE323</f>
        <v>Прочие собственные средства0</v>
      </c>
      <c r="BJ323" s="215"/>
      <c r="BK323" s="215"/>
      <c r="BL323" s="215"/>
      <c r="BM323" s="215"/>
      <c r="BX323" s="198" t="str">
        <f>AJ323 &amp; AK323</f>
        <v>Прочие собственные средстванет</v>
      </c>
    </row>
    <row r="324" spans="3:76" ht="11.25" customHeight="1">
      <c r="C324" s="281"/>
      <c r="D324" s="329">
        <v>50</v>
      </c>
      <c r="E324" s="331" t="s">
        <v>560</v>
      </c>
      <c r="F324" s="331" t="s">
        <v>611</v>
      </c>
      <c r="G324" s="331" t="s">
        <v>643</v>
      </c>
      <c r="H324" s="331" t="s">
        <v>563</v>
      </c>
      <c r="I324" s="331" t="s">
        <v>563</v>
      </c>
      <c r="J324" s="331" t="s">
        <v>564</v>
      </c>
      <c r="K324" s="333">
        <v>1</v>
      </c>
      <c r="L324" s="333">
        <v>2021</v>
      </c>
      <c r="M324" s="335" t="s">
        <v>190</v>
      </c>
      <c r="N324" s="335">
        <v>2021</v>
      </c>
      <c r="O324" s="337">
        <v>0</v>
      </c>
      <c r="P324" s="339">
        <v>0</v>
      </c>
      <c r="Q324" s="147"/>
      <c r="R324" s="146"/>
      <c r="S324" s="146"/>
      <c r="T324" s="146"/>
      <c r="U324" s="146"/>
      <c r="V324" s="146"/>
      <c r="W324" s="146"/>
      <c r="X324" s="146"/>
      <c r="Y324" s="146"/>
      <c r="Z324" s="146"/>
      <c r="AA324" s="146"/>
      <c r="AB324" s="146"/>
      <c r="AC324" s="146"/>
      <c r="AD324" s="146"/>
      <c r="AE324" s="146"/>
      <c r="AF324" s="146"/>
      <c r="AG324" s="146"/>
      <c r="AH324" s="146"/>
      <c r="AI324" s="146"/>
      <c r="AJ324" s="146"/>
      <c r="AK324" s="146"/>
      <c r="AL324" s="146"/>
      <c r="AM324" s="146"/>
      <c r="AN324" s="146"/>
      <c r="AO324" s="146"/>
      <c r="AP324" s="146"/>
      <c r="AQ324" s="146"/>
      <c r="AR324" s="146"/>
      <c r="AS324" s="146"/>
      <c r="AT324" s="146"/>
      <c r="AU324" s="146"/>
      <c r="AV324" s="146"/>
      <c r="AW324" s="146"/>
      <c r="AX324" s="146"/>
      <c r="AY324" s="146"/>
      <c r="AZ324" s="146"/>
      <c r="BA324" s="146"/>
      <c r="BB324" s="146"/>
      <c r="BC324" s="146"/>
      <c r="BD324" s="146"/>
      <c r="BE324" s="200"/>
      <c r="BF324" s="199"/>
      <c r="BG324" s="199"/>
      <c r="BH324" s="199"/>
      <c r="BI324" s="199"/>
      <c r="BJ324" s="199"/>
      <c r="BK324" s="199"/>
    </row>
    <row r="325" spans="3:76" ht="11.25" customHeight="1">
      <c r="C325" s="281"/>
      <c r="D325" s="330"/>
      <c r="E325" s="332"/>
      <c r="F325" s="332"/>
      <c r="G325" s="332"/>
      <c r="H325" s="332"/>
      <c r="I325" s="332"/>
      <c r="J325" s="332"/>
      <c r="K325" s="334"/>
      <c r="L325" s="334"/>
      <c r="M325" s="336"/>
      <c r="N325" s="336"/>
      <c r="O325" s="338"/>
      <c r="P325" s="340"/>
      <c r="Q325" s="341"/>
      <c r="R325" s="343">
        <v>1</v>
      </c>
      <c r="S325" s="327" t="s">
        <v>588</v>
      </c>
      <c r="T325" s="327"/>
      <c r="U325" s="327"/>
      <c r="V325" s="327"/>
      <c r="W325" s="327"/>
      <c r="X325" s="327"/>
      <c r="Y325" s="327"/>
      <c r="Z325" s="327"/>
      <c r="AA325" s="327"/>
      <c r="AB325" s="327"/>
      <c r="AC325" s="327"/>
      <c r="AD325" s="327"/>
      <c r="AE325" s="327"/>
      <c r="AF325" s="327"/>
      <c r="AG325" s="327"/>
      <c r="AH325" s="183"/>
      <c r="AI325" s="190"/>
      <c r="AJ325" s="189"/>
      <c r="AK325" s="189"/>
      <c r="AL325" s="189"/>
      <c r="AM325" s="189"/>
      <c r="AN325" s="189"/>
      <c r="AO325" s="189"/>
      <c r="AP325" s="189"/>
      <c r="AQ325" s="189"/>
      <c r="AR325" s="189"/>
      <c r="AS325" s="148"/>
      <c r="AT325" s="148"/>
      <c r="AU325" s="148"/>
      <c r="AV325" s="148"/>
      <c r="AW325" s="148"/>
      <c r="AX325" s="148"/>
      <c r="AY325" s="100"/>
      <c r="AZ325" s="100"/>
      <c r="BA325" s="100"/>
      <c r="BB325" s="100"/>
      <c r="BC325" s="100"/>
      <c r="BD325" s="100"/>
      <c r="BE325" s="200"/>
      <c r="BF325" s="215"/>
      <c r="BG325" s="215"/>
      <c r="BH325" s="215"/>
      <c r="BI325" s="199"/>
      <c r="BJ325" s="215"/>
      <c r="BK325" s="215"/>
      <c r="BL325" s="215"/>
      <c r="BM325" s="215"/>
      <c r="BN325" s="215"/>
    </row>
    <row r="326" spans="3:76" ht="15" customHeight="1">
      <c r="C326" s="281"/>
      <c r="D326" s="330"/>
      <c r="E326" s="332"/>
      <c r="F326" s="332"/>
      <c r="G326" s="332"/>
      <c r="H326" s="332"/>
      <c r="I326" s="332"/>
      <c r="J326" s="332"/>
      <c r="K326" s="334"/>
      <c r="L326" s="334"/>
      <c r="M326" s="336"/>
      <c r="N326" s="336"/>
      <c r="O326" s="338"/>
      <c r="P326" s="340"/>
      <c r="Q326" s="342"/>
      <c r="R326" s="344"/>
      <c r="S326" s="328"/>
      <c r="T326" s="328"/>
      <c r="U326" s="328"/>
      <c r="V326" s="328"/>
      <c r="W326" s="328"/>
      <c r="X326" s="328"/>
      <c r="Y326" s="328"/>
      <c r="Z326" s="328"/>
      <c r="AA326" s="328"/>
      <c r="AB326" s="328"/>
      <c r="AC326" s="328"/>
      <c r="AD326" s="328"/>
      <c r="AE326" s="328"/>
      <c r="AF326" s="328"/>
      <c r="AG326" s="328"/>
      <c r="AH326" s="171"/>
      <c r="AI326" s="188" t="s">
        <v>241</v>
      </c>
      <c r="AJ326" s="238" t="s">
        <v>198</v>
      </c>
      <c r="AK326" s="275" t="s">
        <v>18</v>
      </c>
      <c r="AL326" s="275"/>
      <c r="AM326" s="275"/>
      <c r="AN326" s="275"/>
      <c r="AO326" s="275"/>
      <c r="AP326" s="275"/>
      <c r="AQ326" s="275"/>
      <c r="AR326" s="275"/>
      <c r="AS326" s="172">
        <v>1609.2942715091001</v>
      </c>
      <c r="AT326" s="172">
        <v>0</v>
      </c>
      <c r="AU326" s="172">
        <v>0</v>
      </c>
      <c r="AV326" s="173">
        <v>0</v>
      </c>
      <c r="AW326" s="172">
        <f>AT326-AV326</f>
        <v>0</v>
      </c>
      <c r="AX326" s="172">
        <f>AV326-AT326</f>
        <v>0</v>
      </c>
      <c r="AY326" s="173"/>
      <c r="AZ326" s="173"/>
      <c r="BA326" s="223"/>
      <c r="BB326" s="173"/>
      <c r="BC326" s="224"/>
      <c r="BD326" s="290" t="s">
        <v>151</v>
      </c>
      <c r="BE326" s="200">
        <v>0</v>
      </c>
      <c r="BF326" s="215"/>
      <c r="BG326" s="215"/>
      <c r="BI326" s="198" t="str">
        <f>AJ326 &amp; BE326</f>
        <v>Амортизационные отчисления0</v>
      </c>
      <c r="BJ326" s="215"/>
      <c r="BK326" s="215"/>
      <c r="BL326" s="215"/>
      <c r="BM326" s="215"/>
      <c r="BX326" s="198" t="str">
        <f>AJ326 &amp; AK326</f>
        <v>Амортизационные отчислениянет</v>
      </c>
    </row>
    <row r="327" spans="3:76" ht="15" customHeight="1" thickBot="1">
      <c r="C327" s="281"/>
      <c r="D327" s="330"/>
      <c r="E327" s="332"/>
      <c r="F327" s="332"/>
      <c r="G327" s="332"/>
      <c r="H327" s="332"/>
      <c r="I327" s="332"/>
      <c r="J327" s="332"/>
      <c r="K327" s="334"/>
      <c r="L327" s="334"/>
      <c r="M327" s="336"/>
      <c r="N327" s="336"/>
      <c r="O327" s="338"/>
      <c r="P327" s="340"/>
      <c r="Q327" s="342"/>
      <c r="R327" s="344"/>
      <c r="S327" s="328"/>
      <c r="T327" s="328"/>
      <c r="U327" s="328"/>
      <c r="V327" s="328"/>
      <c r="W327" s="328"/>
      <c r="X327" s="328"/>
      <c r="Y327" s="328"/>
      <c r="Z327" s="328"/>
      <c r="AA327" s="328"/>
      <c r="AB327" s="328"/>
      <c r="AC327" s="328"/>
      <c r="AD327" s="328"/>
      <c r="AE327" s="328"/>
      <c r="AF327" s="328"/>
      <c r="AG327" s="328"/>
      <c r="AH327" s="171"/>
      <c r="AI327" s="188" t="s">
        <v>115</v>
      </c>
      <c r="AJ327" s="238" t="s">
        <v>200</v>
      </c>
      <c r="AK327" s="275" t="s">
        <v>18</v>
      </c>
      <c r="AL327" s="275"/>
      <c r="AM327" s="275"/>
      <c r="AN327" s="275"/>
      <c r="AO327" s="275"/>
      <c r="AP327" s="275"/>
      <c r="AQ327" s="275"/>
      <c r="AR327" s="275"/>
      <c r="AS327" s="172">
        <v>321.85885430180002</v>
      </c>
      <c r="AT327" s="172">
        <v>0</v>
      </c>
      <c r="AU327" s="172">
        <v>0</v>
      </c>
      <c r="AV327" s="173">
        <v>0</v>
      </c>
      <c r="AW327" s="172">
        <f>AT327-AV327</f>
        <v>0</v>
      </c>
      <c r="AX327" s="172">
        <f>AV327-AT327</f>
        <v>0</v>
      </c>
      <c r="AY327" s="173"/>
      <c r="AZ327" s="173"/>
      <c r="BA327" s="223"/>
      <c r="BB327" s="173"/>
      <c r="BC327" s="224"/>
      <c r="BD327" s="225"/>
      <c r="BE327" s="200">
        <v>0</v>
      </c>
      <c r="BF327" s="215"/>
      <c r="BG327" s="215"/>
      <c r="BI327" s="198" t="str">
        <f>AJ327 &amp; BE327</f>
        <v>Прочие собственные средства0</v>
      </c>
      <c r="BJ327" s="215"/>
      <c r="BK327" s="215"/>
      <c r="BL327" s="215"/>
      <c r="BM327" s="215"/>
      <c r="BX327" s="198" t="str">
        <f>AJ327 &amp; AK327</f>
        <v>Прочие собственные средстванет</v>
      </c>
    </row>
    <row r="328" spans="3:76" ht="11.25" customHeight="1">
      <c r="C328" s="281"/>
      <c r="D328" s="329">
        <v>51</v>
      </c>
      <c r="E328" s="331" t="s">
        <v>560</v>
      </c>
      <c r="F328" s="331" t="s">
        <v>611</v>
      </c>
      <c r="G328" s="331" t="s">
        <v>644</v>
      </c>
      <c r="H328" s="331" t="s">
        <v>563</v>
      </c>
      <c r="I328" s="331" t="s">
        <v>563</v>
      </c>
      <c r="J328" s="331" t="s">
        <v>564</v>
      </c>
      <c r="K328" s="333">
        <v>1</v>
      </c>
      <c r="L328" s="333">
        <v>2021</v>
      </c>
      <c r="M328" s="335" t="s">
        <v>190</v>
      </c>
      <c r="N328" s="335">
        <v>2021</v>
      </c>
      <c r="O328" s="337">
        <v>0</v>
      </c>
      <c r="P328" s="339">
        <v>0</v>
      </c>
      <c r="Q328" s="147"/>
      <c r="R328" s="146"/>
      <c r="S328" s="146"/>
      <c r="T328" s="146"/>
      <c r="U328" s="146"/>
      <c r="V328" s="146"/>
      <c r="W328" s="146"/>
      <c r="X328" s="146"/>
      <c r="Y328" s="146"/>
      <c r="Z328" s="146"/>
      <c r="AA328" s="146"/>
      <c r="AB328" s="146"/>
      <c r="AC328" s="146"/>
      <c r="AD328" s="146"/>
      <c r="AE328" s="146"/>
      <c r="AF328" s="146"/>
      <c r="AG328" s="146"/>
      <c r="AH328" s="146"/>
      <c r="AI328" s="146"/>
      <c r="AJ328" s="146"/>
      <c r="AK328" s="146"/>
      <c r="AL328" s="146"/>
      <c r="AM328" s="146"/>
      <c r="AN328" s="146"/>
      <c r="AO328" s="146"/>
      <c r="AP328" s="146"/>
      <c r="AQ328" s="146"/>
      <c r="AR328" s="146"/>
      <c r="AS328" s="146"/>
      <c r="AT328" s="146"/>
      <c r="AU328" s="146"/>
      <c r="AV328" s="146"/>
      <c r="AW328" s="146"/>
      <c r="AX328" s="146"/>
      <c r="AY328" s="146"/>
      <c r="AZ328" s="146"/>
      <c r="BA328" s="146"/>
      <c r="BB328" s="146"/>
      <c r="BC328" s="146"/>
      <c r="BD328" s="146"/>
      <c r="BE328" s="200"/>
      <c r="BF328" s="199"/>
      <c r="BG328" s="199"/>
      <c r="BH328" s="199"/>
      <c r="BI328" s="199"/>
      <c r="BJ328" s="199"/>
      <c r="BK328" s="199"/>
    </row>
    <row r="329" spans="3:76" ht="11.25" customHeight="1">
      <c r="C329" s="281"/>
      <c r="D329" s="330"/>
      <c r="E329" s="332"/>
      <c r="F329" s="332"/>
      <c r="G329" s="332"/>
      <c r="H329" s="332"/>
      <c r="I329" s="332"/>
      <c r="J329" s="332"/>
      <c r="K329" s="334"/>
      <c r="L329" s="334"/>
      <c r="M329" s="336"/>
      <c r="N329" s="336"/>
      <c r="O329" s="338"/>
      <c r="P329" s="340"/>
      <c r="Q329" s="341"/>
      <c r="R329" s="343">
        <v>1</v>
      </c>
      <c r="S329" s="327" t="s">
        <v>588</v>
      </c>
      <c r="T329" s="327"/>
      <c r="U329" s="327"/>
      <c r="V329" s="327"/>
      <c r="W329" s="327"/>
      <c r="X329" s="327"/>
      <c r="Y329" s="327"/>
      <c r="Z329" s="327"/>
      <c r="AA329" s="327"/>
      <c r="AB329" s="327"/>
      <c r="AC329" s="327"/>
      <c r="AD329" s="327"/>
      <c r="AE329" s="327"/>
      <c r="AF329" s="327"/>
      <c r="AG329" s="327"/>
      <c r="AH329" s="183"/>
      <c r="AI329" s="190"/>
      <c r="AJ329" s="189"/>
      <c r="AK329" s="189"/>
      <c r="AL329" s="189"/>
      <c r="AM329" s="189"/>
      <c r="AN329" s="189"/>
      <c r="AO329" s="189"/>
      <c r="AP329" s="189"/>
      <c r="AQ329" s="189"/>
      <c r="AR329" s="189"/>
      <c r="AS329" s="148"/>
      <c r="AT329" s="148"/>
      <c r="AU329" s="148"/>
      <c r="AV329" s="148"/>
      <c r="AW329" s="148"/>
      <c r="AX329" s="148"/>
      <c r="AY329" s="100"/>
      <c r="AZ329" s="100"/>
      <c r="BA329" s="100"/>
      <c r="BB329" s="100"/>
      <c r="BC329" s="100"/>
      <c r="BD329" s="100"/>
      <c r="BE329" s="200"/>
      <c r="BF329" s="215"/>
      <c r="BG329" s="215"/>
      <c r="BH329" s="215"/>
      <c r="BI329" s="199"/>
      <c r="BJ329" s="215"/>
      <c r="BK329" s="215"/>
      <c r="BL329" s="215"/>
      <c r="BM329" s="215"/>
      <c r="BN329" s="215"/>
    </row>
    <row r="330" spans="3:76" ht="15" customHeight="1">
      <c r="C330" s="281"/>
      <c r="D330" s="330"/>
      <c r="E330" s="332"/>
      <c r="F330" s="332"/>
      <c r="G330" s="332"/>
      <c r="H330" s="332"/>
      <c r="I330" s="332"/>
      <c r="J330" s="332"/>
      <c r="K330" s="334"/>
      <c r="L330" s="334"/>
      <c r="M330" s="336"/>
      <c r="N330" s="336"/>
      <c r="O330" s="338"/>
      <c r="P330" s="340"/>
      <c r="Q330" s="342"/>
      <c r="R330" s="344"/>
      <c r="S330" s="328"/>
      <c r="T330" s="328"/>
      <c r="U330" s="328"/>
      <c r="V330" s="328"/>
      <c r="W330" s="328"/>
      <c r="X330" s="328"/>
      <c r="Y330" s="328"/>
      <c r="Z330" s="328"/>
      <c r="AA330" s="328"/>
      <c r="AB330" s="328"/>
      <c r="AC330" s="328"/>
      <c r="AD330" s="328"/>
      <c r="AE330" s="328"/>
      <c r="AF330" s="328"/>
      <c r="AG330" s="328"/>
      <c r="AH330" s="171"/>
      <c r="AI330" s="188" t="s">
        <v>241</v>
      </c>
      <c r="AJ330" s="238" t="s">
        <v>198</v>
      </c>
      <c r="AK330" s="275" t="s">
        <v>18</v>
      </c>
      <c r="AL330" s="275"/>
      <c r="AM330" s="275"/>
      <c r="AN330" s="275"/>
      <c r="AO330" s="275"/>
      <c r="AP330" s="275"/>
      <c r="AQ330" s="275"/>
      <c r="AR330" s="275"/>
      <c r="AS330" s="172">
        <v>1558.3370820954001</v>
      </c>
      <c r="AT330" s="172">
        <v>0</v>
      </c>
      <c r="AU330" s="172">
        <v>0</v>
      </c>
      <c r="AV330" s="173">
        <v>0</v>
      </c>
      <c r="AW330" s="172">
        <f>AT330-AV330</f>
        <v>0</v>
      </c>
      <c r="AX330" s="172">
        <f>AV330-AT330</f>
        <v>0</v>
      </c>
      <c r="AY330" s="173"/>
      <c r="AZ330" s="173"/>
      <c r="BA330" s="223"/>
      <c r="BB330" s="173"/>
      <c r="BC330" s="224"/>
      <c r="BD330" s="290" t="s">
        <v>151</v>
      </c>
      <c r="BE330" s="200">
        <v>0</v>
      </c>
      <c r="BF330" s="215"/>
      <c r="BG330" s="215"/>
      <c r="BI330" s="198" t="str">
        <f>AJ330 &amp; BE330</f>
        <v>Амортизационные отчисления0</v>
      </c>
      <c r="BJ330" s="215"/>
      <c r="BK330" s="215"/>
      <c r="BL330" s="215"/>
      <c r="BM330" s="215"/>
      <c r="BX330" s="198" t="str">
        <f>AJ330 &amp; AK330</f>
        <v>Амортизационные отчислениянет</v>
      </c>
    </row>
    <row r="331" spans="3:76" ht="15" customHeight="1" thickBot="1">
      <c r="C331" s="281"/>
      <c r="D331" s="330"/>
      <c r="E331" s="332"/>
      <c r="F331" s="332"/>
      <c r="G331" s="332"/>
      <c r="H331" s="332"/>
      <c r="I331" s="332"/>
      <c r="J331" s="332"/>
      <c r="K331" s="334"/>
      <c r="L331" s="334"/>
      <c r="M331" s="336"/>
      <c r="N331" s="336"/>
      <c r="O331" s="338"/>
      <c r="P331" s="340"/>
      <c r="Q331" s="342"/>
      <c r="R331" s="344"/>
      <c r="S331" s="328"/>
      <c r="T331" s="328"/>
      <c r="U331" s="328"/>
      <c r="V331" s="328"/>
      <c r="W331" s="328"/>
      <c r="X331" s="328"/>
      <c r="Y331" s="328"/>
      <c r="Z331" s="328"/>
      <c r="AA331" s="328"/>
      <c r="AB331" s="328"/>
      <c r="AC331" s="328"/>
      <c r="AD331" s="328"/>
      <c r="AE331" s="328"/>
      <c r="AF331" s="328"/>
      <c r="AG331" s="328"/>
      <c r="AH331" s="171"/>
      <c r="AI331" s="188" t="s">
        <v>115</v>
      </c>
      <c r="AJ331" s="238" t="s">
        <v>200</v>
      </c>
      <c r="AK331" s="275" t="s">
        <v>18</v>
      </c>
      <c r="AL331" s="275"/>
      <c r="AM331" s="275"/>
      <c r="AN331" s="275"/>
      <c r="AO331" s="275"/>
      <c r="AP331" s="275"/>
      <c r="AQ331" s="275"/>
      <c r="AR331" s="275"/>
      <c r="AS331" s="172">
        <v>311.66741641909999</v>
      </c>
      <c r="AT331" s="172">
        <v>0</v>
      </c>
      <c r="AU331" s="172">
        <v>0</v>
      </c>
      <c r="AV331" s="173">
        <v>0</v>
      </c>
      <c r="AW331" s="172">
        <f>AT331-AV331</f>
        <v>0</v>
      </c>
      <c r="AX331" s="172">
        <f>AV331-AT331</f>
        <v>0</v>
      </c>
      <c r="AY331" s="173"/>
      <c r="AZ331" s="173"/>
      <c r="BA331" s="223"/>
      <c r="BB331" s="173"/>
      <c r="BC331" s="224"/>
      <c r="BD331" s="225"/>
      <c r="BE331" s="200">
        <v>0</v>
      </c>
      <c r="BF331" s="215"/>
      <c r="BG331" s="215"/>
      <c r="BI331" s="198" t="str">
        <f>AJ331 &amp; BE331</f>
        <v>Прочие собственные средства0</v>
      </c>
      <c r="BJ331" s="215"/>
      <c r="BK331" s="215"/>
      <c r="BL331" s="215"/>
      <c r="BM331" s="215"/>
      <c r="BX331" s="198" t="str">
        <f>AJ331 &amp; AK331</f>
        <v>Прочие собственные средстванет</v>
      </c>
    </row>
    <row r="332" spans="3:76" ht="11.25" customHeight="1">
      <c r="C332" s="281"/>
      <c r="D332" s="329">
        <v>52</v>
      </c>
      <c r="E332" s="331" t="s">
        <v>560</v>
      </c>
      <c r="F332" s="331" t="s">
        <v>611</v>
      </c>
      <c r="G332" s="331" t="s">
        <v>645</v>
      </c>
      <c r="H332" s="331" t="s">
        <v>563</v>
      </c>
      <c r="I332" s="331" t="s">
        <v>563</v>
      </c>
      <c r="J332" s="331" t="s">
        <v>564</v>
      </c>
      <c r="K332" s="333">
        <v>1</v>
      </c>
      <c r="L332" s="333">
        <v>2021</v>
      </c>
      <c r="M332" s="335" t="s">
        <v>190</v>
      </c>
      <c r="N332" s="335">
        <v>2021</v>
      </c>
      <c r="O332" s="337">
        <v>0</v>
      </c>
      <c r="P332" s="339">
        <v>0</v>
      </c>
      <c r="Q332" s="147"/>
      <c r="R332" s="146"/>
      <c r="S332" s="146"/>
      <c r="T332" s="146"/>
      <c r="U332" s="146"/>
      <c r="V332" s="146"/>
      <c r="W332" s="146"/>
      <c r="X332" s="146"/>
      <c r="Y332" s="146"/>
      <c r="Z332" s="146"/>
      <c r="AA332" s="146"/>
      <c r="AB332" s="146"/>
      <c r="AC332" s="146"/>
      <c r="AD332" s="146"/>
      <c r="AE332" s="146"/>
      <c r="AF332" s="146"/>
      <c r="AG332" s="146"/>
      <c r="AH332" s="146"/>
      <c r="AI332" s="146"/>
      <c r="AJ332" s="146"/>
      <c r="AK332" s="146"/>
      <c r="AL332" s="146"/>
      <c r="AM332" s="146"/>
      <c r="AN332" s="146"/>
      <c r="AO332" s="146"/>
      <c r="AP332" s="146"/>
      <c r="AQ332" s="146"/>
      <c r="AR332" s="146"/>
      <c r="AS332" s="146"/>
      <c r="AT332" s="146"/>
      <c r="AU332" s="146"/>
      <c r="AV332" s="146"/>
      <c r="AW332" s="146"/>
      <c r="AX332" s="146"/>
      <c r="AY332" s="146"/>
      <c r="AZ332" s="146"/>
      <c r="BA332" s="146"/>
      <c r="BB332" s="146"/>
      <c r="BC332" s="146"/>
      <c r="BD332" s="146"/>
      <c r="BE332" s="200"/>
      <c r="BF332" s="199"/>
      <c r="BG332" s="199"/>
      <c r="BH332" s="199"/>
      <c r="BI332" s="199"/>
      <c r="BJ332" s="199"/>
      <c r="BK332" s="199"/>
    </row>
    <row r="333" spans="3:76" ht="11.25" customHeight="1">
      <c r="C333" s="281"/>
      <c r="D333" s="330"/>
      <c r="E333" s="332"/>
      <c r="F333" s="332"/>
      <c r="G333" s="332"/>
      <c r="H333" s="332"/>
      <c r="I333" s="332"/>
      <c r="J333" s="332"/>
      <c r="K333" s="334"/>
      <c r="L333" s="334"/>
      <c r="M333" s="336"/>
      <c r="N333" s="336"/>
      <c r="O333" s="338"/>
      <c r="P333" s="340"/>
      <c r="Q333" s="341"/>
      <c r="R333" s="343">
        <v>1</v>
      </c>
      <c r="S333" s="327" t="s">
        <v>588</v>
      </c>
      <c r="T333" s="327"/>
      <c r="U333" s="327"/>
      <c r="V333" s="327"/>
      <c r="W333" s="327"/>
      <c r="X333" s="327"/>
      <c r="Y333" s="327"/>
      <c r="Z333" s="327"/>
      <c r="AA333" s="327"/>
      <c r="AB333" s="327"/>
      <c r="AC333" s="327"/>
      <c r="AD333" s="327"/>
      <c r="AE333" s="327"/>
      <c r="AF333" s="327"/>
      <c r="AG333" s="327"/>
      <c r="AH333" s="183"/>
      <c r="AI333" s="190"/>
      <c r="AJ333" s="189"/>
      <c r="AK333" s="189"/>
      <c r="AL333" s="189"/>
      <c r="AM333" s="189"/>
      <c r="AN333" s="189"/>
      <c r="AO333" s="189"/>
      <c r="AP333" s="189"/>
      <c r="AQ333" s="189"/>
      <c r="AR333" s="189"/>
      <c r="AS333" s="148"/>
      <c r="AT333" s="148"/>
      <c r="AU333" s="148"/>
      <c r="AV333" s="148"/>
      <c r="AW333" s="148"/>
      <c r="AX333" s="148"/>
      <c r="AY333" s="100"/>
      <c r="AZ333" s="100"/>
      <c r="BA333" s="100"/>
      <c r="BB333" s="100"/>
      <c r="BC333" s="100"/>
      <c r="BD333" s="100"/>
      <c r="BE333" s="200"/>
      <c r="BF333" s="215"/>
      <c r="BG333" s="215"/>
      <c r="BH333" s="215"/>
      <c r="BI333" s="199"/>
      <c r="BJ333" s="215"/>
      <c r="BK333" s="215"/>
      <c r="BL333" s="215"/>
      <c r="BM333" s="215"/>
      <c r="BN333" s="215"/>
    </row>
    <row r="334" spans="3:76" ht="15" customHeight="1">
      <c r="C334" s="281"/>
      <c r="D334" s="330"/>
      <c r="E334" s="332"/>
      <c r="F334" s="332"/>
      <c r="G334" s="332"/>
      <c r="H334" s="332"/>
      <c r="I334" s="332"/>
      <c r="J334" s="332"/>
      <c r="K334" s="334"/>
      <c r="L334" s="334"/>
      <c r="M334" s="336"/>
      <c r="N334" s="336"/>
      <c r="O334" s="338"/>
      <c r="P334" s="340"/>
      <c r="Q334" s="342"/>
      <c r="R334" s="344"/>
      <c r="S334" s="328"/>
      <c r="T334" s="328"/>
      <c r="U334" s="328"/>
      <c r="V334" s="328"/>
      <c r="W334" s="328"/>
      <c r="X334" s="328"/>
      <c r="Y334" s="328"/>
      <c r="Z334" s="328"/>
      <c r="AA334" s="328"/>
      <c r="AB334" s="328"/>
      <c r="AC334" s="328"/>
      <c r="AD334" s="328"/>
      <c r="AE334" s="328"/>
      <c r="AF334" s="328"/>
      <c r="AG334" s="328"/>
      <c r="AH334" s="171"/>
      <c r="AI334" s="188" t="s">
        <v>241</v>
      </c>
      <c r="AJ334" s="238" t="s">
        <v>198</v>
      </c>
      <c r="AK334" s="275" t="s">
        <v>18</v>
      </c>
      <c r="AL334" s="275"/>
      <c r="AM334" s="275"/>
      <c r="AN334" s="275"/>
      <c r="AO334" s="275"/>
      <c r="AP334" s="275"/>
      <c r="AQ334" s="275"/>
      <c r="AR334" s="275"/>
      <c r="AS334" s="172">
        <v>3810.4879859803</v>
      </c>
      <c r="AT334" s="172">
        <v>0</v>
      </c>
      <c r="AU334" s="172">
        <v>0</v>
      </c>
      <c r="AV334" s="173">
        <v>0</v>
      </c>
      <c r="AW334" s="172">
        <f>AT334-AV334</f>
        <v>0</v>
      </c>
      <c r="AX334" s="172">
        <f>AV334-AT334</f>
        <v>0</v>
      </c>
      <c r="AY334" s="173"/>
      <c r="AZ334" s="173"/>
      <c r="BA334" s="223"/>
      <c r="BB334" s="173"/>
      <c r="BC334" s="224"/>
      <c r="BD334" s="290" t="s">
        <v>151</v>
      </c>
      <c r="BE334" s="200">
        <v>0</v>
      </c>
      <c r="BF334" s="215"/>
      <c r="BG334" s="215"/>
      <c r="BI334" s="198" t="str">
        <f>AJ334 &amp; BE334</f>
        <v>Амортизационные отчисления0</v>
      </c>
      <c r="BJ334" s="215"/>
      <c r="BK334" s="215"/>
      <c r="BL334" s="215"/>
      <c r="BM334" s="215"/>
      <c r="BX334" s="198" t="str">
        <f>AJ334 &amp; AK334</f>
        <v>Амортизационные отчислениянет</v>
      </c>
    </row>
    <row r="335" spans="3:76" ht="15" customHeight="1" thickBot="1">
      <c r="C335" s="281"/>
      <c r="D335" s="330"/>
      <c r="E335" s="332"/>
      <c r="F335" s="332"/>
      <c r="G335" s="332"/>
      <c r="H335" s="332"/>
      <c r="I335" s="332"/>
      <c r="J335" s="332"/>
      <c r="K335" s="334"/>
      <c r="L335" s="334"/>
      <c r="M335" s="336"/>
      <c r="N335" s="336"/>
      <c r="O335" s="338"/>
      <c r="P335" s="340"/>
      <c r="Q335" s="342"/>
      <c r="R335" s="344"/>
      <c r="S335" s="328"/>
      <c r="T335" s="328"/>
      <c r="U335" s="328"/>
      <c r="V335" s="328"/>
      <c r="W335" s="328"/>
      <c r="X335" s="328"/>
      <c r="Y335" s="328"/>
      <c r="Z335" s="328"/>
      <c r="AA335" s="328"/>
      <c r="AB335" s="328"/>
      <c r="AC335" s="328"/>
      <c r="AD335" s="328"/>
      <c r="AE335" s="328"/>
      <c r="AF335" s="328"/>
      <c r="AG335" s="328"/>
      <c r="AH335" s="171"/>
      <c r="AI335" s="188" t="s">
        <v>115</v>
      </c>
      <c r="AJ335" s="238" t="s">
        <v>200</v>
      </c>
      <c r="AK335" s="275" t="s">
        <v>18</v>
      </c>
      <c r="AL335" s="275"/>
      <c r="AM335" s="275"/>
      <c r="AN335" s="275"/>
      <c r="AO335" s="275"/>
      <c r="AP335" s="275"/>
      <c r="AQ335" s="275"/>
      <c r="AR335" s="275"/>
      <c r="AS335" s="172">
        <v>762.09759719609997</v>
      </c>
      <c r="AT335" s="172">
        <v>0</v>
      </c>
      <c r="AU335" s="172">
        <v>0</v>
      </c>
      <c r="AV335" s="173">
        <v>0</v>
      </c>
      <c r="AW335" s="172">
        <f>AT335-AV335</f>
        <v>0</v>
      </c>
      <c r="AX335" s="172">
        <f>AV335-AT335</f>
        <v>0</v>
      </c>
      <c r="AY335" s="173"/>
      <c r="AZ335" s="173"/>
      <c r="BA335" s="223"/>
      <c r="BB335" s="173"/>
      <c r="BC335" s="224"/>
      <c r="BD335" s="225"/>
      <c r="BE335" s="200">
        <v>0</v>
      </c>
      <c r="BF335" s="215"/>
      <c r="BG335" s="215"/>
      <c r="BI335" s="198" t="str">
        <f>AJ335 &amp; BE335</f>
        <v>Прочие собственные средства0</v>
      </c>
      <c r="BJ335" s="215"/>
      <c r="BK335" s="215"/>
      <c r="BL335" s="215"/>
      <c r="BM335" s="215"/>
      <c r="BX335" s="198" t="str">
        <f>AJ335 &amp; AK335</f>
        <v>Прочие собственные средстванет</v>
      </c>
    </row>
    <row r="336" spans="3:76" ht="11.25" customHeight="1">
      <c r="C336" s="281"/>
      <c r="D336" s="329">
        <v>53</v>
      </c>
      <c r="E336" s="331" t="s">
        <v>560</v>
      </c>
      <c r="F336" s="331" t="s">
        <v>611</v>
      </c>
      <c r="G336" s="331" t="s">
        <v>646</v>
      </c>
      <c r="H336" s="331" t="s">
        <v>563</v>
      </c>
      <c r="I336" s="331" t="s">
        <v>563</v>
      </c>
      <c r="J336" s="331" t="s">
        <v>564</v>
      </c>
      <c r="K336" s="333">
        <v>1</v>
      </c>
      <c r="L336" s="333">
        <v>2021</v>
      </c>
      <c r="M336" s="335" t="s">
        <v>190</v>
      </c>
      <c r="N336" s="335">
        <v>2021</v>
      </c>
      <c r="O336" s="337">
        <v>0</v>
      </c>
      <c r="P336" s="339">
        <v>0</v>
      </c>
      <c r="Q336" s="147"/>
      <c r="R336" s="146"/>
      <c r="S336" s="146"/>
      <c r="T336" s="146"/>
      <c r="U336" s="146"/>
      <c r="V336" s="146"/>
      <c r="W336" s="146"/>
      <c r="X336" s="146"/>
      <c r="Y336" s="146"/>
      <c r="Z336" s="146"/>
      <c r="AA336" s="146"/>
      <c r="AB336" s="146"/>
      <c r="AC336" s="146"/>
      <c r="AD336" s="146"/>
      <c r="AE336" s="146"/>
      <c r="AF336" s="146"/>
      <c r="AG336" s="146"/>
      <c r="AH336" s="146"/>
      <c r="AI336" s="146"/>
      <c r="AJ336" s="146"/>
      <c r="AK336" s="146"/>
      <c r="AL336" s="146"/>
      <c r="AM336" s="146"/>
      <c r="AN336" s="146"/>
      <c r="AO336" s="146"/>
      <c r="AP336" s="146"/>
      <c r="AQ336" s="146"/>
      <c r="AR336" s="146"/>
      <c r="AS336" s="146"/>
      <c r="AT336" s="146"/>
      <c r="AU336" s="146"/>
      <c r="AV336" s="146"/>
      <c r="AW336" s="146"/>
      <c r="AX336" s="146"/>
      <c r="AY336" s="146"/>
      <c r="AZ336" s="146"/>
      <c r="BA336" s="146"/>
      <c r="BB336" s="146"/>
      <c r="BC336" s="146"/>
      <c r="BD336" s="146"/>
      <c r="BE336" s="200"/>
      <c r="BF336" s="199"/>
      <c r="BG336" s="199"/>
      <c r="BH336" s="199"/>
      <c r="BI336" s="199"/>
      <c r="BJ336" s="199"/>
      <c r="BK336" s="199"/>
    </row>
    <row r="337" spans="3:76" ht="11.25" customHeight="1">
      <c r="C337" s="281"/>
      <c r="D337" s="330"/>
      <c r="E337" s="332"/>
      <c r="F337" s="332"/>
      <c r="G337" s="332"/>
      <c r="H337" s="332"/>
      <c r="I337" s="332"/>
      <c r="J337" s="332"/>
      <c r="K337" s="334"/>
      <c r="L337" s="334"/>
      <c r="M337" s="336"/>
      <c r="N337" s="336"/>
      <c r="O337" s="338"/>
      <c r="P337" s="340"/>
      <c r="Q337" s="341"/>
      <c r="R337" s="343">
        <v>1</v>
      </c>
      <c r="S337" s="327" t="s">
        <v>588</v>
      </c>
      <c r="T337" s="327"/>
      <c r="U337" s="327"/>
      <c r="V337" s="327"/>
      <c r="W337" s="327"/>
      <c r="X337" s="327"/>
      <c r="Y337" s="327"/>
      <c r="Z337" s="327"/>
      <c r="AA337" s="327"/>
      <c r="AB337" s="327"/>
      <c r="AC337" s="327"/>
      <c r="AD337" s="327"/>
      <c r="AE337" s="327"/>
      <c r="AF337" s="327"/>
      <c r="AG337" s="327"/>
      <c r="AH337" s="183"/>
      <c r="AI337" s="190"/>
      <c r="AJ337" s="189"/>
      <c r="AK337" s="189"/>
      <c r="AL337" s="189"/>
      <c r="AM337" s="189"/>
      <c r="AN337" s="189"/>
      <c r="AO337" s="189"/>
      <c r="AP337" s="189"/>
      <c r="AQ337" s="189"/>
      <c r="AR337" s="189"/>
      <c r="AS337" s="148"/>
      <c r="AT337" s="148"/>
      <c r="AU337" s="148"/>
      <c r="AV337" s="148"/>
      <c r="AW337" s="148"/>
      <c r="AX337" s="148"/>
      <c r="AY337" s="100"/>
      <c r="AZ337" s="100"/>
      <c r="BA337" s="100"/>
      <c r="BB337" s="100"/>
      <c r="BC337" s="100"/>
      <c r="BD337" s="100"/>
      <c r="BE337" s="200"/>
      <c r="BF337" s="215"/>
      <c r="BG337" s="215"/>
      <c r="BH337" s="215"/>
      <c r="BI337" s="199"/>
      <c r="BJ337" s="215"/>
      <c r="BK337" s="215"/>
      <c r="BL337" s="215"/>
      <c r="BM337" s="215"/>
      <c r="BN337" s="215"/>
    </row>
    <row r="338" spans="3:76" ht="15" customHeight="1">
      <c r="C338" s="281"/>
      <c r="D338" s="330"/>
      <c r="E338" s="332"/>
      <c r="F338" s="332"/>
      <c r="G338" s="332"/>
      <c r="H338" s="332"/>
      <c r="I338" s="332"/>
      <c r="J338" s="332"/>
      <c r="K338" s="334"/>
      <c r="L338" s="334"/>
      <c r="M338" s="336"/>
      <c r="N338" s="336"/>
      <c r="O338" s="338"/>
      <c r="P338" s="340"/>
      <c r="Q338" s="342"/>
      <c r="R338" s="344"/>
      <c r="S338" s="328"/>
      <c r="T338" s="328"/>
      <c r="U338" s="328"/>
      <c r="V338" s="328"/>
      <c r="W338" s="328"/>
      <c r="X338" s="328"/>
      <c r="Y338" s="328"/>
      <c r="Z338" s="328"/>
      <c r="AA338" s="328"/>
      <c r="AB338" s="328"/>
      <c r="AC338" s="328"/>
      <c r="AD338" s="328"/>
      <c r="AE338" s="328"/>
      <c r="AF338" s="328"/>
      <c r="AG338" s="328"/>
      <c r="AH338" s="171"/>
      <c r="AI338" s="188" t="s">
        <v>241</v>
      </c>
      <c r="AJ338" s="238" t="s">
        <v>198</v>
      </c>
      <c r="AK338" s="275" t="s">
        <v>18</v>
      </c>
      <c r="AL338" s="275"/>
      <c r="AM338" s="275"/>
      <c r="AN338" s="275"/>
      <c r="AO338" s="275"/>
      <c r="AP338" s="275"/>
      <c r="AQ338" s="275"/>
      <c r="AR338" s="275"/>
      <c r="AS338" s="172">
        <v>1662.465050863</v>
      </c>
      <c r="AT338" s="172">
        <v>0</v>
      </c>
      <c r="AU338" s="172">
        <v>0</v>
      </c>
      <c r="AV338" s="173">
        <v>0</v>
      </c>
      <c r="AW338" s="172">
        <f>AT338-AV338</f>
        <v>0</v>
      </c>
      <c r="AX338" s="172">
        <f>AV338-AT338</f>
        <v>0</v>
      </c>
      <c r="AY338" s="173"/>
      <c r="AZ338" s="173"/>
      <c r="BA338" s="223"/>
      <c r="BB338" s="173"/>
      <c r="BC338" s="224"/>
      <c r="BD338" s="290" t="s">
        <v>151</v>
      </c>
      <c r="BE338" s="200">
        <v>0</v>
      </c>
      <c r="BF338" s="215"/>
      <c r="BG338" s="215"/>
      <c r="BI338" s="198" t="str">
        <f>AJ338 &amp; BE338</f>
        <v>Амортизационные отчисления0</v>
      </c>
      <c r="BJ338" s="215"/>
      <c r="BK338" s="215"/>
      <c r="BL338" s="215"/>
      <c r="BM338" s="215"/>
      <c r="BX338" s="198" t="str">
        <f>AJ338 &amp; AK338</f>
        <v>Амортизационные отчислениянет</v>
      </c>
    </row>
    <row r="339" spans="3:76" ht="15" customHeight="1" thickBot="1">
      <c r="C339" s="281"/>
      <c r="D339" s="330"/>
      <c r="E339" s="332"/>
      <c r="F339" s="332"/>
      <c r="G339" s="332"/>
      <c r="H339" s="332"/>
      <c r="I339" s="332"/>
      <c r="J339" s="332"/>
      <c r="K339" s="334"/>
      <c r="L339" s="334"/>
      <c r="M339" s="336"/>
      <c r="N339" s="336"/>
      <c r="O339" s="338"/>
      <c r="P339" s="340"/>
      <c r="Q339" s="342"/>
      <c r="R339" s="344"/>
      <c r="S339" s="328"/>
      <c r="T339" s="328"/>
      <c r="U339" s="328"/>
      <c r="V339" s="328"/>
      <c r="W339" s="328"/>
      <c r="X339" s="328"/>
      <c r="Y339" s="328"/>
      <c r="Z339" s="328"/>
      <c r="AA339" s="328"/>
      <c r="AB339" s="328"/>
      <c r="AC339" s="328"/>
      <c r="AD339" s="328"/>
      <c r="AE339" s="328"/>
      <c r="AF339" s="328"/>
      <c r="AG339" s="328"/>
      <c r="AH339" s="171"/>
      <c r="AI339" s="188" t="s">
        <v>115</v>
      </c>
      <c r="AJ339" s="238" t="s">
        <v>200</v>
      </c>
      <c r="AK339" s="275" t="s">
        <v>18</v>
      </c>
      <c r="AL339" s="275"/>
      <c r="AM339" s="275"/>
      <c r="AN339" s="275"/>
      <c r="AO339" s="275"/>
      <c r="AP339" s="275"/>
      <c r="AQ339" s="275"/>
      <c r="AR339" s="275"/>
      <c r="AS339" s="172">
        <v>332.49301017260001</v>
      </c>
      <c r="AT339" s="172">
        <v>0</v>
      </c>
      <c r="AU339" s="172">
        <v>0</v>
      </c>
      <c r="AV339" s="173">
        <v>0</v>
      </c>
      <c r="AW339" s="172">
        <f>AT339-AV339</f>
        <v>0</v>
      </c>
      <c r="AX339" s="172">
        <f>AV339-AT339</f>
        <v>0</v>
      </c>
      <c r="AY339" s="173"/>
      <c r="AZ339" s="173"/>
      <c r="BA339" s="223"/>
      <c r="BB339" s="173"/>
      <c r="BC339" s="224"/>
      <c r="BD339" s="225"/>
      <c r="BE339" s="200">
        <v>0</v>
      </c>
      <c r="BF339" s="215"/>
      <c r="BG339" s="215"/>
      <c r="BI339" s="198" t="str">
        <f>AJ339 &amp; BE339</f>
        <v>Прочие собственные средства0</v>
      </c>
      <c r="BJ339" s="215"/>
      <c r="BK339" s="215"/>
      <c r="BL339" s="215"/>
      <c r="BM339" s="215"/>
      <c r="BX339" s="198" t="str">
        <f>AJ339 &amp; AK339</f>
        <v>Прочие собственные средстванет</v>
      </c>
    </row>
    <row r="340" spans="3:76" ht="11.25" customHeight="1">
      <c r="C340" s="281"/>
      <c r="D340" s="329">
        <v>54</v>
      </c>
      <c r="E340" s="331" t="s">
        <v>560</v>
      </c>
      <c r="F340" s="331" t="s">
        <v>611</v>
      </c>
      <c r="G340" s="331" t="s">
        <v>647</v>
      </c>
      <c r="H340" s="331" t="s">
        <v>563</v>
      </c>
      <c r="I340" s="331" t="s">
        <v>563</v>
      </c>
      <c r="J340" s="331" t="s">
        <v>564</v>
      </c>
      <c r="K340" s="333">
        <v>1</v>
      </c>
      <c r="L340" s="333">
        <v>2021</v>
      </c>
      <c r="M340" s="335" t="s">
        <v>190</v>
      </c>
      <c r="N340" s="335">
        <v>2021</v>
      </c>
      <c r="O340" s="337">
        <v>0</v>
      </c>
      <c r="P340" s="339">
        <v>0</v>
      </c>
      <c r="Q340" s="147"/>
      <c r="R340" s="146"/>
      <c r="S340" s="146"/>
      <c r="T340" s="146"/>
      <c r="U340" s="146"/>
      <c r="V340" s="146"/>
      <c r="W340" s="146"/>
      <c r="X340" s="146"/>
      <c r="Y340" s="146"/>
      <c r="Z340" s="146"/>
      <c r="AA340" s="146"/>
      <c r="AB340" s="146"/>
      <c r="AC340" s="146"/>
      <c r="AD340" s="146"/>
      <c r="AE340" s="146"/>
      <c r="AF340" s="146"/>
      <c r="AG340" s="146"/>
      <c r="AH340" s="146"/>
      <c r="AI340" s="146"/>
      <c r="AJ340" s="146"/>
      <c r="AK340" s="146"/>
      <c r="AL340" s="146"/>
      <c r="AM340" s="146"/>
      <c r="AN340" s="146"/>
      <c r="AO340" s="146"/>
      <c r="AP340" s="146"/>
      <c r="AQ340" s="146"/>
      <c r="AR340" s="146"/>
      <c r="AS340" s="146"/>
      <c r="AT340" s="146"/>
      <c r="AU340" s="146"/>
      <c r="AV340" s="146"/>
      <c r="AW340" s="146"/>
      <c r="AX340" s="146"/>
      <c r="AY340" s="146"/>
      <c r="AZ340" s="146"/>
      <c r="BA340" s="146"/>
      <c r="BB340" s="146"/>
      <c r="BC340" s="146"/>
      <c r="BD340" s="146"/>
      <c r="BE340" s="200"/>
      <c r="BF340" s="199"/>
      <c r="BG340" s="199"/>
      <c r="BH340" s="199"/>
      <c r="BI340" s="199"/>
      <c r="BJ340" s="199"/>
      <c r="BK340" s="199"/>
    </row>
    <row r="341" spans="3:76" ht="11.25" customHeight="1">
      <c r="C341" s="281"/>
      <c r="D341" s="330"/>
      <c r="E341" s="332"/>
      <c r="F341" s="332"/>
      <c r="G341" s="332"/>
      <c r="H341" s="332"/>
      <c r="I341" s="332"/>
      <c r="J341" s="332"/>
      <c r="K341" s="334"/>
      <c r="L341" s="334"/>
      <c r="M341" s="336"/>
      <c r="N341" s="336"/>
      <c r="O341" s="338"/>
      <c r="P341" s="340"/>
      <c r="Q341" s="341"/>
      <c r="R341" s="343">
        <v>1</v>
      </c>
      <c r="S341" s="327" t="s">
        <v>588</v>
      </c>
      <c r="T341" s="327"/>
      <c r="U341" s="327"/>
      <c r="V341" s="327"/>
      <c r="W341" s="327"/>
      <c r="X341" s="327"/>
      <c r="Y341" s="327"/>
      <c r="Z341" s="327"/>
      <c r="AA341" s="327"/>
      <c r="AB341" s="327"/>
      <c r="AC341" s="327"/>
      <c r="AD341" s="327"/>
      <c r="AE341" s="327"/>
      <c r="AF341" s="327"/>
      <c r="AG341" s="327"/>
      <c r="AH341" s="183"/>
      <c r="AI341" s="190"/>
      <c r="AJ341" s="189"/>
      <c r="AK341" s="189"/>
      <c r="AL341" s="189"/>
      <c r="AM341" s="189"/>
      <c r="AN341" s="189"/>
      <c r="AO341" s="189"/>
      <c r="AP341" s="189"/>
      <c r="AQ341" s="189"/>
      <c r="AR341" s="189"/>
      <c r="AS341" s="148"/>
      <c r="AT341" s="148"/>
      <c r="AU341" s="148"/>
      <c r="AV341" s="148"/>
      <c r="AW341" s="148"/>
      <c r="AX341" s="148"/>
      <c r="AY341" s="100"/>
      <c r="AZ341" s="100"/>
      <c r="BA341" s="100"/>
      <c r="BB341" s="100"/>
      <c r="BC341" s="100"/>
      <c r="BD341" s="100"/>
      <c r="BE341" s="200"/>
      <c r="BF341" s="215"/>
      <c r="BG341" s="215"/>
      <c r="BH341" s="215"/>
      <c r="BI341" s="199"/>
      <c r="BJ341" s="215"/>
      <c r="BK341" s="215"/>
      <c r="BL341" s="215"/>
      <c r="BM341" s="215"/>
      <c r="BN341" s="215"/>
    </row>
    <row r="342" spans="3:76" ht="15" customHeight="1">
      <c r="C342" s="281"/>
      <c r="D342" s="330"/>
      <c r="E342" s="332"/>
      <c r="F342" s="332"/>
      <c r="G342" s="332"/>
      <c r="H342" s="332"/>
      <c r="I342" s="332"/>
      <c r="J342" s="332"/>
      <c r="K342" s="334"/>
      <c r="L342" s="334"/>
      <c r="M342" s="336"/>
      <c r="N342" s="336"/>
      <c r="O342" s="338"/>
      <c r="P342" s="340"/>
      <c r="Q342" s="342"/>
      <c r="R342" s="344"/>
      <c r="S342" s="328"/>
      <c r="T342" s="328"/>
      <c r="U342" s="328"/>
      <c r="V342" s="328"/>
      <c r="W342" s="328"/>
      <c r="X342" s="328"/>
      <c r="Y342" s="328"/>
      <c r="Z342" s="328"/>
      <c r="AA342" s="328"/>
      <c r="AB342" s="328"/>
      <c r="AC342" s="328"/>
      <c r="AD342" s="328"/>
      <c r="AE342" s="328"/>
      <c r="AF342" s="328"/>
      <c r="AG342" s="328"/>
      <c r="AH342" s="171"/>
      <c r="AI342" s="188" t="s">
        <v>241</v>
      </c>
      <c r="AJ342" s="238" t="s">
        <v>198</v>
      </c>
      <c r="AK342" s="275" t="s">
        <v>18</v>
      </c>
      <c r="AL342" s="275"/>
      <c r="AM342" s="275"/>
      <c r="AN342" s="275"/>
      <c r="AO342" s="275"/>
      <c r="AP342" s="275"/>
      <c r="AQ342" s="275"/>
      <c r="AR342" s="275"/>
      <c r="AS342" s="172">
        <v>3683.7562803811002</v>
      </c>
      <c r="AT342" s="172">
        <v>0</v>
      </c>
      <c r="AU342" s="172">
        <v>0</v>
      </c>
      <c r="AV342" s="173">
        <v>0</v>
      </c>
      <c r="AW342" s="172">
        <f>AT342-AV342</f>
        <v>0</v>
      </c>
      <c r="AX342" s="172">
        <f>AV342-AT342</f>
        <v>0</v>
      </c>
      <c r="AY342" s="173"/>
      <c r="AZ342" s="173"/>
      <c r="BA342" s="223"/>
      <c r="BB342" s="173"/>
      <c r="BC342" s="224"/>
      <c r="BD342" s="290" t="s">
        <v>151</v>
      </c>
      <c r="BE342" s="200">
        <v>0</v>
      </c>
      <c r="BF342" s="215"/>
      <c r="BG342" s="215"/>
      <c r="BI342" s="198" t="str">
        <f>AJ342 &amp; BE342</f>
        <v>Амортизационные отчисления0</v>
      </c>
      <c r="BJ342" s="215"/>
      <c r="BK342" s="215"/>
      <c r="BL342" s="215"/>
      <c r="BM342" s="215"/>
      <c r="BX342" s="198" t="str">
        <f>AJ342 &amp; AK342</f>
        <v>Амортизационные отчислениянет</v>
      </c>
    </row>
    <row r="343" spans="3:76" ht="15" customHeight="1" thickBot="1">
      <c r="C343" s="281"/>
      <c r="D343" s="330"/>
      <c r="E343" s="332"/>
      <c r="F343" s="332"/>
      <c r="G343" s="332"/>
      <c r="H343" s="332"/>
      <c r="I343" s="332"/>
      <c r="J343" s="332"/>
      <c r="K343" s="334"/>
      <c r="L343" s="334"/>
      <c r="M343" s="336"/>
      <c r="N343" s="336"/>
      <c r="O343" s="338"/>
      <c r="P343" s="340"/>
      <c r="Q343" s="342"/>
      <c r="R343" s="344"/>
      <c r="S343" s="328"/>
      <c r="T343" s="328"/>
      <c r="U343" s="328"/>
      <c r="V343" s="328"/>
      <c r="W343" s="328"/>
      <c r="X343" s="328"/>
      <c r="Y343" s="328"/>
      <c r="Z343" s="328"/>
      <c r="AA343" s="328"/>
      <c r="AB343" s="328"/>
      <c r="AC343" s="328"/>
      <c r="AD343" s="328"/>
      <c r="AE343" s="328"/>
      <c r="AF343" s="328"/>
      <c r="AG343" s="328"/>
      <c r="AH343" s="171"/>
      <c r="AI343" s="188" t="s">
        <v>115</v>
      </c>
      <c r="AJ343" s="238" t="s">
        <v>200</v>
      </c>
      <c r="AK343" s="275" t="s">
        <v>18</v>
      </c>
      <c r="AL343" s="275"/>
      <c r="AM343" s="275"/>
      <c r="AN343" s="275"/>
      <c r="AO343" s="275"/>
      <c r="AP343" s="275"/>
      <c r="AQ343" s="275"/>
      <c r="AR343" s="275"/>
      <c r="AS343" s="172">
        <v>736.75125607619998</v>
      </c>
      <c r="AT343" s="172">
        <v>0</v>
      </c>
      <c r="AU343" s="172">
        <v>0</v>
      </c>
      <c r="AV343" s="173">
        <v>0</v>
      </c>
      <c r="AW343" s="172">
        <f>AT343-AV343</f>
        <v>0</v>
      </c>
      <c r="AX343" s="172">
        <f>AV343-AT343</f>
        <v>0</v>
      </c>
      <c r="AY343" s="173"/>
      <c r="AZ343" s="173"/>
      <c r="BA343" s="223"/>
      <c r="BB343" s="173"/>
      <c r="BC343" s="224"/>
      <c r="BD343" s="225"/>
      <c r="BE343" s="200">
        <v>0</v>
      </c>
      <c r="BF343" s="215"/>
      <c r="BG343" s="215"/>
      <c r="BI343" s="198" t="str">
        <f>AJ343 &amp; BE343</f>
        <v>Прочие собственные средства0</v>
      </c>
      <c r="BJ343" s="215"/>
      <c r="BK343" s="215"/>
      <c r="BL343" s="215"/>
      <c r="BM343" s="215"/>
      <c r="BX343" s="198" t="str">
        <f>AJ343 &amp; AK343</f>
        <v>Прочие собственные средстванет</v>
      </c>
    </row>
    <row r="344" spans="3:76" ht="11.25" customHeight="1">
      <c r="C344" s="281"/>
      <c r="D344" s="329">
        <v>55</v>
      </c>
      <c r="E344" s="331" t="s">
        <v>560</v>
      </c>
      <c r="F344" s="331" t="s">
        <v>611</v>
      </c>
      <c r="G344" s="331" t="s">
        <v>648</v>
      </c>
      <c r="H344" s="331" t="s">
        <v>563</v>
      </c>
      <c r="I344" s="331" t="s">
        <v>563</v>
      </c>
      <c r="J344" s="331" t="s">
        <v>564</v>
      </c>
      <c r="K344" s="333">
        <v>1</v>
      </c>
      <c r="L344" s="333">
        <v>2021</v>
      </c>
      <c r="M344" s="335" t="s">
        <v>190</v>
      </c>
      <c r="N344" s="335">
        <v>2021</v>
      </c>
      <c r="O344" s="337">
        <v>0</v>
      </c>
      <c r="P344" s="339">
        <v>0</v>
      </c>
      <c r="Q344" s="147"/>
      <c r="R344" s="146"/>
      <c r="S344" s="146"/>
      <c r="T344" s="146"/>
      <c r="U344" s="146"/>
      <c r="V344" s="146"/>
      <c r="W344" s="146"/>
      <c r="X344" s="146"/>
      <c r="Y344" s="146"/>
      <c r="Z344" s="146"/>
      <c r="AA344" s="146"/>
      <c r="AB344" s="146"/>
      <c r="AC344" s="146"/>
      <c r="AD344" s="146"/>
      <c r="AE344" s="146"/>
      <c r="AF344" s="146"/>
      <c r="AG344" s="146"/>
      <c r="AH344" s="146"/>
      <c r="AI344" s="146"/>
      <c r="AJ344" s="146"/>
      <c r="AK344" s="146"/>
      <c r="AL344" s="146"/>
      <c r="AM344" s="146"/>
      <c r="AN344" s="146"/>
      <c r="AO344" s="146"/>
      <c r="AP344" s="146"/>
      <c r="AQ344" s="146"/>
      <c r="AR344" s="146"/>
      <c r="AS344" s="146"/>
      <c r="AT344" s="146"/>
      <c r="AU344" s="146"/>
      <c r="AV344" s="146"/>
      <c r="AW344" s="146"/>
      <c r="AX344" s="146"/>
      <c r="AY344" s="146"/>
      <c r="AZ344" s="146"/>
      <c r="BA344" s="146"/>
      <c r="BB344" s="146"/>
      <c r="BC344" s="146"/>
      <c r="BD344" s="146"/>
      <c r="BE344" s="200"/>
      <c r="BF344" s="199"/>
      <c r="BG344" s="199"/>
      <c r="BH344" s="199"/>
      <c r="BI344" s="199"/>
      <c r="BJ344" s="199"/>
      <c r="BK344" s="199"/>
    </row>
    <row r="345" spans="3:76" ht="11.25" customHeight="1">
      <c r="C345" s="281"/>
      <c r="D345" s="330"/>
      <c r="E345" s="332"/>
      <c r="F345" s="332"/>
      <c r="G345" s="332"/>
      <c r="H345" s="332"/>
      <c r="I345" s="332"/>
      <c r="J345" s="332"/>
      <c r="K345" s="334"/>
      <c r="L345" s="334"/>
      <c r="M345" s="336"/>
      <c r="N345" s="336"/>
      <c r="O345" s="338"/>
      <c r="P345" s="340"/>
      <c r="Q345" s="341"/>
      <c r="R345" s="343">
        <v>1</v>
      </c>
      <c r="S345" s="327" t="s">
        <v>588</v>
      </c>
      <c r="T345" s="327"/>
      <c r="U345" s="327"/>
      <c r="V345" s="327"/>
      <c r="W345" s="327"/>
      <c r="X345" s="327"/>
      <c r="Y345" s="327"/>
      <c r="Z345" s="327"/>
      <c r="AA345" s="327"/>
      <c r="AB345" s="327"/>
      <c r="AC345" s="327"/>
      <c r="AD345" s="327"/>
      <c r="AE345" s="327"/>
      <c r="AF345" s="327"/>
      <c r="AG345" s="327"/>
      <c r="AH345" s="183"/>
      <c r="AI345" s="190"/>
      <c r="AJ345" s="189"/>
      <c r="AK345" s="189"/>
      <c r="AL345" s="189"/>
      <c r="AM345" s="189"/>
      <c r="AN345" s="189"/>
      <c r="AO345" s="189"/>
      <c r="AP345" s="189"/>
      <c r="AQ345" s="189"/>
      <c r="AR345" s="189"/>
      <c r="AS345" s="148"/>
      <c r="AT345" s="148"/>
      <c r="AU345" s="148"/>
      <c r="AV345" s="148"/>
      <c r="AW345" s="148"/>
      <c r="AX345" s="148"/>
      <c r="AY345" s="100"/>
      <c r="AZ345" s="100"/>
      <c r="BA345" s="100"/>
      <c r="BB345" s="100"/>
      <c r="BC345" s="100"/>
      <c r="BD345" s="100"/>
      <c r="BE345" s="200"/>
      <c r="BF345" s="215"/>
      <c r="BG345" s="215"/>
      <c r="BH345" s="215"/>
      <c r="BI345" s="199"/>
      <c r="BJ345" s="215"/>
      <c r="BK345" s="215"/>
      <c r="BL345" s="215"/>
      <c r="BM345" s="215"/>
      <c r="BN345" s="215"/>
    </row>
    <row r="346" spans="3:76" ht="15" customHeight="1">
      <c r="C346" s="281"/>
      <c r="D346" s="330"/>
      <c r="E346" s="332"/>
      <c r="F346" s="332"/>
      <c r="G346" s="332"/>
      <c r="H346" s="332"/>
      <c r="I346" s="332"/>
      <c r="J346" s="332"/>
      <c r="K346" s="334"/>
      <c r="L346" s="334"/>
      <c r="M346" s="336"/>
      <c r="N346" s="336"/>
      <c r="O346" s="338"/>
      <c r="P346" s="340"/>
      <c r="Q346" s="342"/>
      <c r="R346" s="344"/>
      <c r="S346" s="328"/>
      <c r="T346" s="328"/>
      <c r="U346" s="328"/>
      <c r="V346" s="328"/>
      <c r="W346" s="328"/>
      <c r="X346" s="328"/>
      <c r="Y346" s="328"/>
      <c r="Z346" s="328"/>
      <c r="AA346" s="328"/>
      <c r="AB346" s="328"/>
      <c r="AC346" s="328"/>
      <c r="AD346" s="328"/>
      <c r="AE346" s="328"/>
      <c r="AF346" s="328"/>
      <c r="AG346" s="328"/>
      <c r="AH346" s="171"/>
      <c r="AI346" s="188" t="s">
        <v>241</v>
      </c>
      <c r="AJ346" s="238" t="s">
        <v>198</v>
      </c>
      <c r="AK346" s="275" t="s">
        <v>18</v>
      </c>
      <c r="AL346" s="275"/>
      <c r="AM346" s="275"/>
      <c r="AN346" s="275"/>
      <c r="AO346" s="275"/>
      <c r="AP346" s="275"/>
      <c r="AQ346" s="275"/>
      <c r="AR346" s="275"/>
      <c r="AS346" s="172">
        <v>2056.8149977373</v>
      </c>
      <c r="AT346" s="172">
        <v>0</v>
      </c>
      <c r="AU346" s="172">
        <v>0</v>
      </c>
      <c r="AV346" s="173">
        <v>0</v>
      </c>
      <c r="AW346" s="172">
        <f>AT346-AV346</f>
        <v>0</v>
      </c>
      <c r="AX346" s="172">
        <f>AV346-AT346</f>
        <v>0</v>
      </c>
      <c r="AY346" s="173"/>
      <c r="AZ346" s="173"/>
      <c r="BA346" s="223"/>
      <c r="BB346" s="173"/>
      <c r="BC346" s="224"/>
      <c r="BD346" s="290" t="s">
        <v>151</v>
      </c>
      <c r="BE346" s="200">
        <v>0</v>
      </c>
      <c r="BF346" s="215"/>
      <c r="BG346" s="215"/>
      <c r="BI346" s="198" t="str">
        <f>AJ346 &amp; BE346</f>
        <v>Амортизационные отчисления0</v>
      </c>
      <c r="BJ346" s="215"/>
      <c r="BK346" s="215"/>
      <c r="BL346" s="215"/>
      <c r="BM346" s="215"/>
      <c r="BX346" s="198" t="str">
        <f>AJ346 &amp; AK346</f>
        <v>Амортизационные отчислениянет</v>
      </c>
    </row>
    <row r="347" spans="3:76" ht="15" customHeight="1" thickBot="1">
      <c r="C347" s="281"/>
      <c r="D347" s="330"/>
      <c r="E347" s="332"/>
      <c r="F347" s="332"/>
      <c r="G347" s="332"/>
      <c r="H347" s="332"/>
      <c r="I347" s="332"/>
      <c r="J347" s="332"/>
      <c r="K347" s="334"/>
      <c r="L347" s="334"/>
      <c r="M347" s="336"/>
      <c r="N347" s="336"/>
      <c r="O347" s="338"/>
      <c r="P347" s="340"/>
      <c r="Q347" s="342"/>
      <c r="R347" s="344"/>
      <c r="S347" s="328"/>
      <c r="T347" s="328"/>
      <c r="U347" s="328"/>
      <c r="V347" s="328"/>
      <c r="W347" s="328"/>
      <c r="X347" s="328"/>
      <c r="Y347" s="328"/>
      <c r="Z347" s="328"/>
      <c r="AA347" s="328"/>
      <c r="AB347" s="328"/>
      <c r="AC347" s="328"/>
      <c r="AD347" s="328"/>
      <c r="AE347" s="328"/>
      <c r="AF347" s="328"/>
      <c r="AG347" s="328"/>
      <c r="AH347" s="171"/>
      <c r="AI347" s="188" t="s">
        <v>115</v>
      </c>
      <c r="AJ347" s="238" t="s">
        <v>200</v>
      </c>
      <c r="AK347" s="275" t="s">
        <v>18</v>
      </c>
      <c r="AL347" s="275"/>
      <c r="AM347" s="275"/>
      <c r="AN347" s="275"/>
      <c r="AO347" s="275"/>
      <c r="AP347" s="275"/>
      <c r="AQ347" s="275"/>
      <c r="AR347" s="275"/>
      <c r="AS347" s="172">
        <v>411.36299954750001</v>
      </c>
      <c r="AT347" s="172">
        <v>0</v>
      </c>
      <c r="AU347" s="172">
        <v>0</v>
      </c>
      <c r="AV347" s="173">
        <v>0</v>
      </c>
      <c r="AW347" s="172">
        <f>AT347-AV347</f>
        <v>0</v>
      </c>
      <c r="AX347" s="172">
        <f>AV347-AT347</f>
        <v>0</v>
      </c>
      <c r="AY347" s="173"/>
      <c r="AZ347" s="173"/>
      <c r="BA347" s="223"/>
      <c r="BB347" s="173"/>
      <c r="BC347" s="224"/>
      <c r="BD347" s="225"/>
      <c r="BE347" s="200">
        <v>0</v>
      </c>
      <c r="BF347" s="215"/>
      <c r="BG347" s="215"/>
      <c r="BI347" s="198" t="str">
        <f>AJ347 &amp; BE347</f>
        <v>Прочие собственные средства0</v>
      </c>
      <c r="BJ347" s="215"/>
      <c r="BK347" s="215"/>
      <c r="BL347" s="215"/>
      <c r="BM347" s="215"/>
      <c r="BX347" s="198" t="str">
        <f>AJ347 &amp; AK347</f>
        <v>Прочие собственные средстванет</v>
      </c>
    </row>
    <row r="348" spans="3:76" ht="11.25" customHeight="1">
      <c r="C348" s="281"/>
      <c r="D348" s="329">
        <v>56</v>
      </c>
      <c r="E348" s="331" t="s">
        <v>560</v>
      </c>
      <c r="F348" s="331" t="s">
        <v>611</v>
      </c>
      <c r="G348" s="331" t="s">
        <v>649</v>
      </c>
      <c r="H348" s="331" t="s">
        <v>563</v>
      </c>
      <c r="I348" s="331" t="s">
        <v>563</v>
      </c>
      <c r="J348" s="331" t="s">
        <v>564</v>
      </c>
      <c r="K348" s="333">
        <v>1</v>
      </c>
      <c r="L348" s="333">
        <v>2021</v>
      </c>
      <c r="M348" s="335" t="s">
        <v>190</v>
      </c>
      <c r="N348" s="335">
        <v>2021</v>
      </c>
      <c r="O348" s="337">
        <v>0</v>
      </c>
      <c r="P348" s="339">
        <v>0</v>
      </c>
      <c r="Q348" s="147"/>
      <c r="R348" s="146"/>
      <c r="S348" s="146"/>
      <c r="T348" s="146"/>
      <c r="U348" s="146"/>
      <c r="V348" s="146"/>
      <c r="W348" s="146"/>
      <c r="X348" s="146"/>
      <c r="Y348" s="146"/>
      <c r="Z348" s="146"/>
      <c r="AA348" s="146"/>
      <c r="AB348" s="146"/>
      <c r="AC348" s="146"/>
      <c r="AD348" s="146"/>
      <c r="AE348" s="146"/>
      <c r="AF348" s="146"/>
      <c r="AG348" s="146"/>
      <c r="AH348" s="146"/>
      <c r="AI348" s="146"/>
      <c r="AJ348" s="146"/>
      <c r="AK348" s="146"/>
      <c r="AL348" s="146"/>
      <c r="AM348" s="146"/>
      <c r="AN348" s="146"/>
      <c r="AO348" s="146"/>
      <c r="AP348" s="146"/>
      <c r="AQ348" s="146"/>
      <c r="AR348" s="146"/>
      <c r="AS348" s="146"/>
      <c r="AT348" s="146"/>
      <c r="AU348" s="146"/>
      <c r="AV348" s="146"/>
      <c r="AW348" s="146"/>
      <c r="AX348" s="146"/>
      <c r="AY348" s="146"/>
      <c r="AZ348" s="146"/>
      <c r="BA348" s="146"/>
      <c r="BB348" s="146"/>
      <c r="BC348" s="146"/>
      <c r="BD348" s="146"/>
      <c r="BE348" s="200"/>
      <c r="BF348" s="199"/>
      <c r="BG348" s="199"/>
      <c r="BH348" s="199"/>
      <c r="BI348" s="199"/>
      <c r="BJ348" s="199"/>
      <c r="BK348" s="199"/>
    </row>
    <row r="349" spans="3:76" ht="11.25" customHeight="1">
      <c r="C349" s="281"/>
      <c r="D349" s="330"/>
      <c r="E349" s="332"/>
      <c r="F349" s="332"/>
      <c r="G349" s="332"/>
      <c r="H349" s="332"/>
      <c r="I349" s="332"/>
      <c r="J349" s="332"/>
      <c r="K349" s="334"/>
      <c r="L349" s="334"/>
      <c r="M349" s="336"/>
      <c r="N349" s="336"/>
      <c r="O349" s="338"/>
      <c r="P349" s="340"/>
      <c r="Q349" s="341"/>
      <c r="R349" s="343">
        <v>1</v>
      </c>
      <c r="S349" s="327" t="s">
        <v>588</v>
      </c>
      <c r="T349" s="327"/>
      <c r="U349" s="327"/>
      <c r="V349" s="327"/>
      <c r="W349" s="327"/>
      <c r="X349" s="327"/>
      <c r="Y349" s="327"/>
      <c r="Z349" s="327"/>
      <c r="AA349" s="327"/>
      <c r="AB349" s="327"/>
      <c r="AC349" s="327"/>
      <c r="AD349" s="327"/>
      <c r="AE349" s="327"/>
      <c r="AF349" s="327"/>
      <c r="AG349" s="327"/>
      <c r="AH349" s="183"/>
      <c r="AI349" s="190"/>
      <c r="AJ349" s="189"/>
      <c r="AK349" s="189"/>
      <c r="AL349" s="189"/>
      <c r="AM349" s="189"/>
      <c r="AN349" s="189"/>
      <c r="AO349" s="189"/>
      <c r="AP349" s="189"/>
      <c r="AQ349" s="189"/>
      <c r="AR349" s="189"/>
      <c r="AS349" s="148"/>
      <c r="AT349" s="148"/>
      <c r="AU349" s="148"/>
      <c r="AV349" s="148"/>
      <c r="AW349" s="148"/>
      <c r="AX349" s="148"/>
      <c r="AY349" s="100"/>
      <c r="AZ349" s="100"/>
      <c r="BA349" s="100"/>
      <c r="BB349" s="100"/>
      <c r="BC349" s="100"/>
      <c r="BD349" s="100"/>
      <c r="BE349" s="200"/>
      <c r="BF349" s="215"/>
      <c r="BG349" s="215"/>
      <c r="BH349" s="215"/>
      <c r="BI349" s="199"/>
      <c r="BJ349" s="215"/>
      <c r="BK349" s="215"/>
      <c r="BL349" s="215"/>
      <c r="BM349" s="215"/>
      <c r="BN349" s="215"/>
    </row>
    <row r="350" spans="3:76" ht="15" customHeight="1">
      <c r="C350" s="281"/>
      <c r="D350" s="330"/>
      <c r="E350" s="332"/>
      <c r="F350" s="332"/>
      <c r="G350" s="332"/>
      <c r="H350" s="332"/>
      <c r="I350" s="332"/>
      <c r="J350" s="332"/>
      <c r="K350" s="334"/>
      <c r="L350" s="334"/>
      <c r="M350" s="336"/>
      <c r="N350" s="336"/>
      <c r="O350" s="338"/>
      <c r="P350" s="340"/>
      <c r="Q350" s="342"/>
      <c r="R350" s="344"/>
      <c r="S350" s="328"/>
      <c r="T350" s="328"/>
      <c r="U350" s="328"/>
      <c r="V350" s="328"/>
      <c r="W350" s="328"/>
      <c r="X350" s="328"/>
      <c r="Y350" s="328"/>
      <c r="Z350" s="328"/>
      <c r="AA350" s="328"/>
      <c r="AB350" s="328"/>
      <c r="AC350" s="328"/>
      <c r="AD350" s="328"/>
      <c r="AE350" s="328"/>
      <c r="AF350" s="328"/>
      <c r="AG350" s="328"/>
      <c r="AH350" s="171"/>
      <c r="AI350" s="188" t="s">
        <v>241</v>
      </c>
      <c r="AJ350" s="238" t="s">
        <v>198</v>
      </c>
      <c r="AK350" s="275" t="s">
        <v>18</v>
      </c>
      <c r="AL350" s="275"/>
      <c r="AM350" s="275"/>
      <c r="AN350" s="275"/>
      <c r="AO350" s="275"/>
      <c r="AP350" s="275"/>
      <c r="AQ350" s="275"/>
      <c r="AR350" s="275"/>
      <c r="AS350" s="172">
        <v>1892.8717613962999</v>
      </c>
      <c r="AT350" s="172">
        <v>0</v>
      </c>
      <c r="AU350" s="172">
        <v>0</v>
      </c>
      <c r="AV350" s="173">
        <v>0</v>
      </c>
      <c r="AW350" s="172">
        <f>AT350-AV350</f>
        <v>0</v>
      </c>
      <c r="AX350" s="172">
        <f>AV350-AT350</f>
        <v>0</v>
      </c>
      <c r="AY350" s="173"/>
      <c r="AZ350" s="173"/>
      <c r="BA350" s="223"/>
      <c r="BB350" s="173"/>
      <c r="BC350" s="224"/>
      <c r="BD350" s="290" t="s">
        <v>151</v>
      </c>
      <c r="BE350" s="200">
        <v>0</v>
      </c>
      <c r="BF350" s="215"/>
      <c r="BG350" s="215"/>
      <c r="BI350" s="198" t="str">
        <f>AJ350 &amp; BE350</f>
        <v>Амортизационные отчисления0</v>
      </c>
      <c r="BJ350" s="215"/>
      <c r="BK350" s="215"/>
      <c r="BL350" s="215"/>
      <c r="BM350" s="215"/>
      <c r="BX350" s="198" t="str">
        <f>AJ350 &amp; AK350</f>
        <v>Амортизационные отчислениянет</v>
      </c>
    </row>
    <row r="351" spans="3:76" ht="15" customHeight="1" thickBot="1">
      <c r="C351" s="281"/>
      <c r="D351" s="330"/>
      <c r="E351" s="332"/>
      <c r="F351" s="332"/>
      <c r="G351" s="332"/>
      <c r="H351" s="332"/>
      <c r="I351" s="332"/>
      <c r="J351" s="332"/>
      <c r="K351" s="334"/>
      <c r="L351" s="334"/>
      <c r="M351" s="336"/>
      <c r="N351" s="336"/>
      <c r="O351" s="338"/>
      <c r="P351" s="340"/>
      <c r="Q351" s="342"/>
      <c r="R351" s="344"/>
      <c r="S351" s="328"/>
      <c r="T351" s="328"/>
      <c r="U351" s="328"/>
      <c r="V351" s="328"/>
      <c r="W351" s="328"/>
      <c r="X351" s="328"/>
      <c r="Y351" s="328"/>
      <c r="Z351" s="328"/>
      <c r="AA351" s="328"/>
      <c r="AB351" s="328"/>
      <c r="AC351" s="328"/>
      <c r="AD351" s="328"/>
      <c r="AE351" s="328"/>
      <c r="AF351" s="328"/>
      <c r="AG351" s="328"/>
      <c r="AH351" s="171"/>
      <c r="AI351" s="188" t="s">
        <v>115</v>
      </c>
      <c r="AJ351" s="238" t="s">
        <v>200</v>
      </c>
      <c r="AK351" s="275" t="s">
        <v>18</v>
      </c>
      <c r="AL351" s="275"/>
      <c r="AM351" s="275"/>
      <c r="AN351" s="275"/>
      <c r="AO351" s="275"/>
      <c r="AP351" s="275"/>
      <c r="AQ351" s="275"/>
      <c r="AR351" s="275"/>
      <c r="AS351" s="172">
        <v>378.5743522793</v>
      </c>
      <c r="AT351" s="172">
        <v>0</v>
      </c>
      <c r="AU351" s="172">
        <v>0</v>
      </c>
      <c r="AV351" s="173">
        <v>0</v>
      </c>
      <c r="AW351" s="172">
        <f>AT351-AV351</f>
        <v>0</v>
      </c>
      <c r="AX351" s="172">
        <f>AV351-AT351</f>
        <v>0</v>
      </c>
      <c r="AY351" s="173"/>
      <c r="AZ351" s="173"/>
      <c r="BA351" s="223"/>
      <c r="BB351" s="173"/>
      <c r="BC351" s="224"/>
      <c r="BD351" s="225"/>
      <c r="BE351" s="200">
        <v>0</v>
      </c>
      <c r="BF351" s="215"/>
      <c r="BG351" s="215"/>
      <c r="BI351" s="198" t="str">
        <f>AJ351 &amp; BE351</f>
        <v>Прочие собственные средства0</v>
      </c>
      <c r="BJ351" s="215"/>
      <c r="BK351" s="215"/>
      <c r="BL351" s="215"/>
      <c r="BM351" s="215"/>
      <c r="BX351" s="198" t="str">
        <f>AJ351 &amp; AK351</f>
        <v>Прочие собственные средстванет</v>
      </c>
    </row>
    <row r="352" spans="3:76" ht="11.25" customHeight="1">
      <c r="C352" s="281"/>
      <c r="D352" s="329">
        <v>57</v>
      </c>
      <c r="E352" s="331" t="s">
        <v>560</v>
      </c>
      <c r="F352" s="331" t="s">
        <v>611</v>
      </c>
      <c r="G352" s="331" t="s">
        <v>650</v>
      </c>
      <c r="H352" s="331" t="s">
        <v>563</v>
      </c>
      <c r="I352" s="331" t="s">
        <v>563</v>
      </c>
      <c r="J352" s="331" t="s">
        <v>564</v>
      </c>
      <c r="K352" s="333">
        <v>1</v>
      </c>
      <c r="L352" s="333">
        <v>2021</v>
      </c>
      <c r="M352" s="335" t="s">
        <v>190</v>
      </c>
      <c r="N352" s="335">
        <v>2021</v>
      </c>
      <c r="O352" s="337">
        <v>0</v>
      </c>
      <c r="P352" s="339">
        <v>0</v>
      </c>
      <c r="Q352" s="147"/>
      <c r="R352" s="146"/>
      <c r="S352" s="146"/>
      <c r="T352" s="146"/>
      <c r="U352" s="146"/>
      <c r="V352" s="146"/>
      <c r="W352" s="146"/>
      <c r="X352" s="146"/>
      <c r="Y352" s="146"/>
      <c r="Z352" s="146"/>
      <c r="AA352" s="146"/>
      <c r="AB352" s="146"/>
      <c r="AC352" s="146"/>
      <c r="AD352" s="146"/>
      <c r="AE352" s="146"/>
      <c r="AF352" s="146"/>
      <c r="AG352" s="146"/>
      <c r="AH352" s="146"/>
      <c r="AI352" s="146"/>
      <c r="AJ352" s="146"/>
      <c r="AK352" s="146"/>
      <c r="AL352" s="146"/>
      <c r="AM352" s="146"/>
      <c r="AN352" s="146"/>
      <c r="AO352" s="146"/>
      <c r="AP352" s="146"/>
      <c r="AQ352" s="146"/>
      <c r="AR352" s="146"/>
      <c r="AS352" s="146"/>
      <c r="AT352" s="146"/>
      <c r="AU352" s="146"/>
      <c r="AV352" s="146"/>
      <c r="AW352" s="146"/>
      <c r="AX352" s="146"/>
      <c r="AY352" s="146"/>
      <c r="AZ352" s="146"/>
      <c r="BA352" s="146"/>
      <c r="BB352" s="146"/>
      <c r="BC352" s="146"/>
      <c r="BD352" s="146"/>
      <c r="BE352" s="200"/>
      <c r="BF352" s="199"/>
      <c r="BG352" s="199"/>
      <c r="BH352" s="199"/>
      <c r="BI352" s="199"/>
      <c r="BJ352" s="199"/>
      <c r="BK352" s="199"/>
    </row>
    <row r="353" spans="3:76" ht="11.25" customHeight="1">
      <c r="C353" s="281"/>
      <c r="D353" s="330"/>
      <c r="E353" s="332"/>
      <c r="F353" s="332"/>
      <c r="G353" s="332"/>
      <c r="H353" s="332"/>
      <c r="I353" s="332"/>
      <c r="J353" s="332"/>
      <c r="K353" s="334"/>
      <c r="L353" s="334"/>
      <c r="M353" s="336"/>
      <c r="N353" s="336"/>
      <c r="O353" s="338"/>
      <c r="P353" s="340"/>
      <c r="Q353" s="341"/>
      <c r="R353" s="343">
        <v>1</v>
      </c>
      <c r="S353" s="327" t="s">
        <v>588</v>
      </c>
      <c r="T353" s="327"/>
      <c r="U353" s="327"/>
      <c r="V353" s="327"/>
      <c r="W353" s="327"/>
      <c r="X353" s="327"/>
      <c r="Y353" s="327"/>
      <c r="Z353" s="327"/>
      <c r="AA353" s="327"/>
      <c r="AB353" s="327"/>
      <c r="AC353" s="327"/>
      <c r="AD353" s="327"/>
      <c r="AE353" s="327"/>
      <c r="AF353" s="327"/>
      <c r="AG353" s="327"/>
      <c r="AH353" s="183"/>
      <c r="AI353" s="190"/>
      <c r="AJ353" s="189"/>
      <c r="AK353" s="189"/>
      <c r="AL353" s="189"/>
      <c r="AM353" s="189"/>
      <c r="AN353" s="189"/>
      <c r="AO353" s="189"/>
      <c r="AP353" s="189"/>
      <c r="AQ353" s="189"/>
      <c r="AR353" s="189"/>
      <c r="AS353" s="148"/>
      <c r="AT353" s="148"/>
      <c r="AU353" s="148"/>
      <c r="AV353" s="148"/>
      <c r="AW353" s="148"/>
      <c r="AX353" s="148"/>
      <c r="AY353" s="100"/>
      <c r="AZ353" s="100"/>
      <c r="BA353" s="100"/>
      <c r="BB353" s="100"/>
      <c r="BC353" s="100"/>
      <c r="BD353" s="100"/>
      <c r="BE353" s="200"/>
      <c r="BF353" s="215"/>
      <c r="BG353" s="215"/>
      <c r="BH353" s="215"/>
      <c r="BI353" s="199"/>
      <c r="BJ353" s="215"/>
      <c r="BK353" s="215"/>
      <c r="BL353" s="215"/>
      <c r="BM353" s="215"/>
      <c r="BN353" s="215"/>
    </row>
    <row r="354" spans="3:76" ht="15" customHeight="1">
      <c r="C354" s="281"/>
      <c r="D354" s="330"/>
      <c r="E354" s="332"/>
      <c r="F354" s="332"/>
      <c r="G354" s="332"/>
      <c r="H354" s="332"/>
      <c r="I354" s="332"/>
      <c r="J354" s="332"/>
      <c r="K354" s="334"/>
      <c r="L354" s="334"/>
      <c r="M354" s="336"/>
      <c r="N354" s="336"/>
      <c r="O354" s="338"/>
      <c r="P354" s="340"/>
      <c r="Q354" s="342"/>
      <c r="R354" s="344"/>
      <c r="S354" s="328"/>
      <c r="T354" s="328"/>
      <c r="U354" s="328"/>
      <c r="V354" s="328"/>
      <c r="W354" s="328"/>
      <c r="X354" s="328"/>
      <c r="Y354" s="328"/>
      <c r="Z354" s="328"/>
      <c r="AA354" s="328"/>
      <c r="AB354" s="328"/>
      <c r="AC354" s="328"/>
      <c r="AD354" s="328"/>
      <c r="AE354" s="328"/>
      <c r="AF354" s="328"/>
      <c r="AG354" s="328"/>
      <c r="AH354" s="171"/>
      <c r="AI354" s="188" t="s">
        <v>241</v>
      </c>
      <c r="AJ354" s="238" t="s">
        <v>198</v>
      </c>
      <c r="AK354" s="275" t="s">
        <v>18</v>
      </c>
      <c r="AL354" s="275"/>
      <c r="AM354" s="275"/>
      <c r="AN354" s="275"/>
      <c r="AO354" s="275"/>
      <c r="AP354" s="275"/>
      <c r="AQ354" s="275"/>
      <c r="AR354" s="275"/>
      <c r="AS354" s="172">
        <v>1915.0971471662001</v>
      </c>
      <c r="AT354" s="172">
        <v>0</v>
      </c>
      <c r="AU354" s="172">
        <v>0</v>
      </c>
      <c r="AV354" s="173">
        <v>0</v>
      </c>
      <c r="AW354" s="172">
        <f>AT354-AV354</f>
        <v>0</v>
      </c>
      <c r="AX354" s="172">
        <f>AV354-AT354</f>
        <v>0</v>
      </c>
      <c r="AY354" s="173"/>
      <c r="AZ354" s="173"/>
      <c r="BA354" s="223"/>
      <c r="BB354" s="173"/>
      <c r="BC354" s="224"/>
      <c r="BD354" s="290" t="s">
        <v>151</v>
      </c>
      <c r="BE354" s="200">
        <v>0</v>
      </c>
      <c r="BF354" s="215"/>
      <c r="BG354" s="215"/>
      <c r="BI354" s="198" t="str">
        <f>AJ354 &amp; BE354</f>
        <v>Амортизационные отчисления0</v>
      </c>
      <c r="BJ354" s="215"/>
      <c r="BK354" s="215"/>
      <c r="BL354" s="215"/>
      <c r="BM354" s="215"/>
      <c r="BX354" s="198" t="str">
        <f>AJ354 &amp; AK354</f>
        <v>Амортизационные отчислениянет</v>
      </c>
    </row>
    <row r="355" spans="3:76" ht="15" customHeight="1" thickBot="1">
      <c r="C355" s="281"/>
      <c r="D355" s="330"/>
      <c r="E355" s="332"/>
      <c r="F355" s="332"/>
      <c r="G355" s="332"/>
      <c r="H355" s="332"/>
      <c r="I355" s="332"/>
      <c r="J355" s="332"/>
      <c r="K355" s="334"/>
      <c r="L355" s="334"/>
      <c r="M355" s="336"/>
      <c r="N355" s="336"/>
      <c r="O355" s="338"/>
      <c r="P355" s="340"/>
      <c r="Q355" s="342"/>
      <c r="R355" s="344"/>
      <c r="S355" s="328"/>
      <c r="T355" s="328"/>
      <c r="U355" s="328"/>
      <c r="V355" s="328"/>
      <c r="W355" s="328"/>
      <c r="X355" s="328"/>
      <c r="Y355" s="328"/>
      <c r="Z355" s="328"/>
      <c r="AA355" s="328"/>
      <c r="AB355" s="328"/>
      <c r="AC355" s="328"/>
      <c r="AD355" s="328"/>
      <c r="AE355" s="328"/>
      <c r="AF355" s="328"/>
      <c r="AG355" s="328"/>
      <c r="AH355" s="171"/>
      <c r="AI355" s="188" t="s">
        <v>115</v>
      </c>
      <c r="AJ355" s="238" t="s">
        <v>200</v>
      </c>
      <c r="AK355" s="275" t="s">
        <v>18</v>
      </c>
      <c r="AL355" s="275"/>
      <c r="AM355" s="275"/>
      <c r="AN355" s="275"/>
      <c r="AO355" s="275"/>
      <c r="AP355" s="275"/>
      <c r="AQ355" s="275"/>
      <c r="AR355" s="275"/>
      <c r="AS355" s="172">
        <v>383.0194294332</v>
      </c>
      <c r="AT355" s="172">
        <v>0</v>
      </c>
      <c r="AU355" s="172">
        <v>0</v>
      </c>
      <c r="AV355" s="173">
        <v>0</v>
      </c>
      <c r="AW355" s="172">
        <f>AT355-AV355</f>
        <v>0</v>
      </c>
      <c r="AX355" s="172">
        <f>AV355-AT355</f>
        <v>0</v>
      </c>
      <c r="AY355" s="173"/>
      <c r="AZ355" s="173"/>
      <c r="BA355" s="223"/>
      <c r="BB355" s="173"/>
      <c r="BC355" s="224"/>
      <c r="BD355" s="225"/>
      <c r="BE355" s="200">
        <v>0</v>
      </c>
      <c r="BF355" s="215"/>
      <c r="BG355" s="215"/>
      <c r="BI355" s="198" t="str">
        <f>AJ355 &amp; BE355</f>
        <v>Прочие собственные средства0</v>
      </c>
      <c r="BJ355" s="215"/>
      <c r="BK355" s="215"/>
      <c r="BL355" s="215"/>
      <c r="BM355" s="215"/>
      <c r="BX355" s="198" t="str">
        <f>AJ355 &amp; AK355</f>
        <v>Прочие собственные средстванет</v>
      </c>
    </row>
    <row r="356" spans="3:76" ht="11.25" customHeight="1">
      <c r="C356" s="281"/>
      <c r="D356" s="329">
        <v>58</v>
      </c>
      <c r="E356" s="331" t="s">
        <v>560</v>
      </c>
      <c r="F356" s="331" t="s">
        <v>611</v>
      </c>
      <c r="G356" s="331" t="s">
        <v>651</v>
      </c>
      <c r="H356" s="331" t="s">
        <v>563</v>
      </c>
      <c r="I356" s="331" t="s">
        <v>563</v>
      </c>
      <c r="J356" s="331" t="s">
        <v>564</v>
      </c>
      <c r="K356" s="333">
        <v>1</v>
      </c>
      <c r="L356" s="333">
        <v>2021</v>
      </c>
      <c r="M356" s="335" t="s">
        <v>190</v>
      </c>
      <c r="N356" s="335">
        <v>2021</v>
      </c>
      <c r="O356" s="337">
        <v>0</v>
      </c>
      <c r="P356" s="339">
        <v>0</v>
      </c>
      <c r="Q356" s="147"/>
      <c r="R356" s="146"/>
      <c r="S356" s="146"/>
      <c r="T356" s="146"/>
      <c r="U356" s="146"/>
      <c r="V356" s="146"/>
      <c r="W356" s="146"/>
      <c r="X356" s="146"/>
      <c r="Y356" s="146"/>
      <c r="Z356" s="146"/>
      <c r="AA356" s="146"/>
      <c r="AB356" s="146"/>
      <c r="AC356" s="146"/>
      <c r="AD356" s="146"/>
      <c r="AE356" s="146"/>
      <c r="AF356" s="146"/>
      <c r="AG356" s="146"/>
      <c r="AH356" s="146"/>
      <c r="AI356" s="146"/>
      <c r="AJ356" s="146"/>
      <c r="AK356" s="146"/>
      <c r="AL356" s="146"/>
      <c r="AM356" s="146"/>
      <c r="AN356" s="146"/>
      <c r="AO356" s="146"/>
      <c r="AP356" s="146"/>
      <c r="AQ356" s="146"/>
      <c r="AR356" s="146"/>
      <c r="AS356" s="146"/>
      <c r="AT356" s="146"/>
      <c r="AU356" s="146"/>
      <c r="AV356" s="146"/>
      <c r="AW356" s="146"/>
      <c r="AX356" s="146"/>
      <c r="AY356" s="146"/>
      <c r="AZ356" s="146"/>
      <c r="BA356" s="146"/>
      <c r="BB356" s="146"/>
      <c r="BC356" s="146"/>
      <c r="BD356" s="146"/>
      <c r="BE356" s="200"/>
      <c r="BF356" s="199"/>
      <c r="BG356" s="199"/>
      <c r="BH356" s="199"/>
      <c r="BI356" s="199"/>
      <c r="BJ356" s="199"/>
      <c r="BK356" s="199"/>
    </row>
    <row r="357" spans="3:76" ht="11.25" customHeight="1">
      <c r="C357" s="281"/>
      <c r="D357" s="330"/>
      <c r="E357" s="332"/>
      <c r="F357" s="332"/>
      <c r="G357" s="332"/>
      <c r="H357" s="332"/>
      <c r="I357" s="332"/>
      <c r="J357" s="332"/>
      <c r="K357" s="334"/>
      <c r="L357" s="334"/>
      <c r="M357" s="336"/>
      <c r="N357" s="336"/>
      <c r="O357" s="338"/>
      <c r="P357" s="340"/>
      <c r="Q357" s="341"/>
      <c r="R357" s="343">
        <v>1</v>
      </c>
      <c r="S357" s="327" t="s">
        <v>588</v>
      </c>
      <c r="T357" s="327"/>
      <c r="U357" s="327"/>
      <c r="V357" s="327"/>
      <c r="W357" s="327"/>
      <c r="X357" s="327"/>
      <c r="Y357" s="327"/>
      <c r="Z357" s="327"/>
      <c r="AA357" s="327"/>
      <c r="AB357" s="327"/>
      <c r="AC357" s="327"/>
      <c r="AD357" s="327"/>
      <c r="AE357" s="327"/>
      <c r="AF357" s="327"/>
      <c r="AG357" s="327"/>
      <c r="AH357" s="183"/>
      <c r="AI357" s="190"/>
      <c r="AJ357" s="189"/>
      <c r="AK357" s="189"/>
      <c r="AL357" s="189"/>
      <c r="AM357" s="189"/>
      <c r="AN357" s="189"/>
      <c r="AO357" s="189"/>
      <c r="AP357" s="189"/>
      <c r="AQ357" s="189"/>
      <c r="AR357" s="189"/>
      <c r="AS357" s="148"/>
      <c r="AT357" s="148"/>
      <c r="AU357" s="148"/>
      <c r="AV357" s="148"/>
      <c r="AW357" s="148"/>
      <c r="AX357" s="148"/>
      <c r="AY357" s="100"/>
      <c r="AZ357" s="100"/>
      <c r="BA357" s="100"/>
      <c r="BB357" s="100"/>
      <c r="BC357" s="100"/>
      <c r="BD357" s="100"/>
      <c r="BE357" s="200"/>
      <c r="BF357" s="215"/>
      <c r="BG357" s="215"/>
      <c r="BH357" s="215"/>
      <c r="BI357" s="199"/>
      <c r="BJ357" s="215"/>
      <c r="BK357" s="215"/>
      <c r="BL357" s="215"/>
      <c r="BM357" s="215"/>
      <c r="BN357" s="215"/>
    </row>
    <row r="358" spans="3:76" ht="15" customHeight="1">
      <c r="C358" s="281"/>
      <c r="D358" s="330"/>
      <c r="E358" s="332"/>
      <c r="F358" s="332"/>
      <c r="G358" s="332"/>
      <c r="H358" s="332"/>
      <c r="I358" s="332"/>
      <c r="J358" s="332"/>
      <c r="K358" s="334"/>
      <c r="L358" s="334"/>
      <c r="M358" s="336"/>
      <c r="N358" s="336"/>
      <c r="O358" s="338"/>
      <c r="P358" s="340"/>
      <c r="Q358" s="342"/>
      <c r="R358" s="344"/>
      <c r="S358" s="328"/>
      <c r="T358" s="328"/>
      <c r="U358" s="328"/>
      <c r="V358" s="328"/>
      <c r="W358" s="328"/>
      <c r="X358" s="328"/>
      <c r="Y358" s="328"/>
      <c r="Z358" s="328"/>
      <c r="AA358" s="328"/>
      <c r="AB358" s="328"/>
      <c r="AC358" s="328"/>
      <c r="AD358" s="328"/>
      <c r="AE358" s="328"/>
      <c r="AF358" s="328"/>
      <c r="AG358" s="328"/>
      <c r="AH358" s="171"/>
      <c r="AI358" s="188" t="s">
        <v>241</v>
      </c>
      <c r="AJ358" s="238" t="s">
        <v>198</v>
      </c>
      <c r="AK358" s="275" t="s">
        <v>18</v>
      </c>
      <c r="AL358" s="275"/>
      <c r="AM358" s="275"/>
      <c r="AN358" s="275"/>
      <c r="AO358" s="275"/>
      <c r="AP358" s="275"/>
      <c r="AQ358" s="275"/>
      <c r="AR358" s="275"/>
      <c r="AS358" s="172">
        <v>1556.1234921553</v>
      </c>
      <c r="AT358" s="172">
        <v>0</v>
      </c>
      <c r="AU358" s="172">
        <v>0</v>
      </c>
      <c r="AV358" s="173">
        <v>0</v>
      </c>
      <c r="AW358" s="172">
        <f>AT358-AV358</f>
        <v>0</v>
      </c>
      <c r="AX358" s="172">
        <f>AV358-AT358</f>
        <v>0</v>
      </c>
      <c r="AY358" s="173"/>
      <c r="AZ358" s="173"/>
      <c r="BA358" s="223"/>
      <c r="BB358" s="173"/>
      <c r="BC358" s="224"/>
      <c r="BD358" s="290" t="s">
        <v>151</v>
      </c>
      <c r="BE358" s="200">
        <v>0</v>
      </c>
      <c r="BF358" s="215"/>
      <c r="BG358" s="215"/>
      <c r="BI358" s="198" t="str">
        <f>AJ358 &amp; BE358</f>
        <v>Амортизационные отчисления0</v>
      </c>
      <c r="BJ358" s="215"/>
      <c r="BK358" s="215"/>
      <c r="BL358" s="215"/>
      <c r="BM358" s="215"/>
      <c r="BX358" s="198" t="str">
        <f>AJ358 &amp; AK358</f>
        <v>Амортизационные отчислениянет</v>
      </c>
    </row>
    <row r="359" spans="3:76" ht="15" customHeight="1" thickBot="1">
      <c r="C359" s="281"/>
      <c r="D359" s="330"/>
      <c r="E359" s="332"/>
      <c r="F359" s="332"/>
      <c r="G359" s="332"/>
      <c r="H359" s="332"/>
      <c r="I359" s="332"/>
      <c r="J359" s="332"/>
      <c r="K359" s="334"/>
      <c r="L359" s="334"/>
      <c r="M359" s="336"/>
      <c r="N359" s="336"/>
      <c r="O359" s="338"/>
      <c r="P359" s="340"/>
      <c r="Q359" s="342"/>
      <c r="R359" s="344"/>
      <c r="S359" s="328"/>
      <c r="T359" s="328"/>
      <c r="U359" s="328"/>
      <c r="V359" s="328"/>
      <c r="W359" s="328"/>
      <c r="X359" s="328"/>
      <c r="Y359" s="328"/>
      <c r="Z359" s="328"/>
      <c r="AA359" s="328"/>
      <c r="AB359" s="328"/>
      <c r="AC359" s="328"/>
      <c r="AD359" s="328"/>
      <c r="AE359" s="328"/>
      <c r="AF359" s="328"/>
      <c r="AG359" s="328"/>
      <c r="AH359" s="171"/>
      <c r="AI359" s="188" t="s">
        <v>115</v>
      </c>
      <c r="AJ359" s="238" t="s">
        <v>200</v>
      </c>
      <c r="AK359" s="275" t="s">
        <v>18</v>
      </c>
      <c r="AL359" s="275"/>
      <c r="AM359" s="275"/>
      <c r="AN359" s="275"/>
      <c r="AO359" s="275"/>
      <c r="AP359" s="275"/>
      <c r="AQ359" s="275"/>
      <c r="AR359" s="275"/>
      <c r="AS359" s="172">
        <v>311.22469843110002</v>
      </c>
      <c r="AT359" s="172">
        <v>0</v>
      </c>
      <c r="AU359" s="172">
        <v>0</v>
      </c>
      <c r="AV359" s="173">
        <v>0</v>
      </c>
      <c r="AW359" s="172">
        <f>AT359-AV359</f>
        <v>0</v>
      </c>
      <c r="AX359" s="172">
        <f>AV359-AT359</f>
        <v>0</v>
      </c>
      <c r="AY359" s="173"/>
      <c r="AZ359" s="173"/>
      <c r="BA359" s="223"/>
      <c r="BB359" s="173"/>
      <c r="BC359" s="224"/>
      <c r="BD359" s="225"/>
      <c r="BE359" s="200">
        <v>0</v>
      </c>
      <c r="BF359" s="215"/>
      <c r="BG359" s="215"/>
      <c r="BI359" s="198" t="str">
        <f>AJ359 &amp; BE359</f>
        <v>Прочие собственные средства0</v>
      </c>
      <c r="BJ359" s="215"/>
      <c r="BK359" s="215"/>
      <c r="BL359" s="215"/>
      <c r="BM359" s="215"/>
      <c r="BX359" s="198" t="str">
        <f>AJ359 &amp; AK359</f>
        <v>Прочие собственные средстванет</v>
      </c>
    </row>
    <row r="360" spans="3:76" ht="11.25" customHeight="1">
      <c r="C360" s="281"/>
      <c r="D360" s="329">
        <v>59</v>
      </c>
      <c r="E360" s="331" t="s">
        <v>560</v>
      </c>
      <c r="F360" s="331" t="s">
        <v>611</v>
      </c>
      <c r="G360" s="331" t="s">
        <v>652</v>
      </c>
      <c r="H360" s="331" t="s">
        <v>563</v>
      </c>
      <c r="I360" s="331" t="s">
        <v>563</v>
      </c>
      <c r="J360" s="331" t="s">
        <v>564</v>
      </c>
      <c r="K360" s="333">
        <v>1</v>
      </c>
      <c r="L360" s="333">
        <v>2021</v>
      </c>
      <c r="M360" s="335" t="s">
        <v>190</v>
      </c>
      <c r="N360" s="335">
        <v>2021</v>
      </c>
      <c r="O360" s="337">
        <v>0</v>
      </c>
      <c r="P360" s="339">
        <v>0</v>
      </c>
      <c r="Q360" s="147"/>
      <c r="R360" s="146"/>
      <c r="S360" s="146"/>
      <c r="T360" s="146"/>
      <c r="U360" s="146"/>
      <c r="V360" s="146"/>
      <c r="W360" s="146"/>
      <c r="X360" s="146"/>
      <c r="Y360" s="146"/>
      <c r="Z360" s="146"/>
      <c r="AA360" s="146"/>
      <c r="AB360" s="146"/>
      <c r="AC360" s="146"/>
      <c r="AD360" s="146"/>
      <c r="AE360" s="146"/>
      <c r="AF360" s="146"/>
      <c r="AG360" s="146"/>
      <c r="AH360" s="146"/>
      <c r="AI360" s="146"/>
      <c r="AJ360" s="146"/>
      <c r="AK360" s="146"/>
      <c r="AL360" s="146"/>
      <c r="AM360" s="146"/>
      <c r="AN360" s="146"/>
      <c r="AO360" s="146"/>
      <c r="AP360" s="146"/>
      <c r="AQ360" s="146"/>
      <c r="AR360" s="146"/>
      <c r="AS360" s="146"/>
      <c r="AT360" s="146"/>
      <c r="AU360" s="146"/>
      <c r="AV360" s="146"/>
      <c r="AW360" s="146"/>
      <c r="AX360" s="146"/>
      <c r="AY360" s="146"/>
      <c r="AZ360" s="146"/>
      <c r="BA360" s="146"/>
      <c r="BB360" s="146"/>
      <c r="BC360" s="146"/>
      <c r="BD360" s="146"/>
      <c r="BE360" s="200"/>
      <c r="BF360" s="199"/>
      <c r="BG360" s="199"/>
      <c r="BH360" s="199"/>
      <c r="BI360" s="199"/>
      <c r="BJ360" s="199"/>
      <c r="BK360" s="199"/>
    </row>
    <row r="361" spans="3:76" ht="11.25" customHeight="1">
      <c r="C361" s="281"/>
      <c r="D361" s="330"/>
      <c r="E361" s="332"/>
      <c r="F361" s="332"/>
      <c r="G361" s="332"/>
      <c r="H361" s="332"/>
      <c r="I361" s="332"/>
      <c r="J361" s="332"/>
      <c r="K361" s="334"/>
      <c r="L361" s="334"/>
      <c r="M361" s="336"/>
      <c r="N361" s="336"/>
      <c r="O361" s="338"/>
      <c r="P361" s="340"/>
      <c r="Q361" s="341"/>
      <c r="R361" s="343">
        <v>1</v>
      </c>
      <c r="S361" s="327" t="s">
        <v>588</v>
      </c>
      <c r="T361" s="327"/>
      <c r="U361" s="327"/>
      <c r="V361" s="327"/>
      <c r="W361" s="327"/>
      <c r="X361" s="327"/>
      <c r="Y361" s="327"/>
      <c r="Z361" s="327"/>
      <c r="AA361" s="327"/>
      <c r="AB361" s="327"/>
      <c r="AC361" s="327"/>
      <c r="AD361" s="327"/>
      <c r="AE361" s="327"/>
      <c r="AF361" s="327"/>
      <c r="AG361" s="327"/>
      <c r="AH361" s="183"/>
      <c r="AI361" s="190"/>
      <c r="AJ361" s="189"/>
      <c r="AK361" s="189"/>
      <c r="AL361" s="189"/>
      <c r="AM361" s="189"/>
      <c r="AN361" s="189"/>
      <c r="AO361" s="189"/>
      <c r="AP361" s="189"/>
      <c r="AQ361" s="189"/>
      <c r="AR361" s="189"/>
      <c r="AS361" s="148"/>
      <c r="AT361" s="148"/>
      <c r="AU361" s="148"/>
      <c r="AV361" s="148"/>
      <c r="AW361" s="148"/>
      <c r="AX361" s="148"/>
      <c r="AY361" s="100"/>
      <c r="AZ361" s="100"/>
      <c r="BA361" s="100"/>
      <c r="BB361" s="100"/>
      <c r="BC361" s="100"/>
      <c r="BD361" s="100"/>
      <c r="BE361" s="200"/>
      <c r="BF361" s="215"/>
      <c r="BG361" s="215"/>
      <c r="BH361" s="215"/>
      <c r="BI361" s="199"/>
      <c r="BJ361" s="215"/>
      <c r="BK361" s="215"/>
      <c r="BL361" s="215"/>
      <c r="BM361" s="215"/>
      <c r="BN361" s="215"/>
    </row>
    <row r="362" spans="3:76" ht="15" customHeight="1">
      <c r="C362" s="281"/>
      <c r="D362" s="330"/>
      <c r="E362" s="332"/>
      <c r="F362" s="332"/>
      <c r="G362" s="332"/>
      <c r="H362" s="332"/>
      <c r="I362" s="332"/>
      <c r="J362" s="332"/>
      <c r="K362" s="334"/>
      <c r="L362" s="334"/>
      <c r="M362" s="336"/>
      <c r="N362" s="336"/>
      <c r="O362" s="338"/>
      <c r="P362" s="340"/>
      <c r="Q362" s="342"/>
      <c r="R362" s="344"/>
      <c r="S362" s="328"/>
      <c r="T362" s="328"/>
      <c r="U362" s="328"/>
      <c r="V362" s="328"/>
      <c r="W362" s="328"/>
      <c r="X362" s="328"/>
      <c r="Y362" s="328"/>
      <c r="Z362" s="328"/>
      <c r="AA362" s="328"/>
      <c r="AB362" s="328"/>
      <c r="AC362" s="328"/>
      <c r="AD362" s="328"/>
      <c r="AE362" s="328"/>
      <c r="AF362" s="328"/>
      <c r="AG362" s="328"/>
      <c r="AH362" s="171"/>
      <c r="AI362" s="188" t="s">
        <v>241</v>
      </c>
      <c r="AJ362" s="238" t="s">
        <v>198</v>
      </c>
      <c r="AK362" s="275" t="s">
        <v>18</v>
      </c>
      <c r="AL362" s="275"/>
      <c r="AM362" s="275"/>
      <c r="AN362" s="275"/>
      <c r="AO362" s="275"/>
      <c r="AP362" s="275"/>
      <c r="AQ362" s="275"/>
      <c r="AR362" s="275"/>
      <c r="AS362" s="172">
        <v>132502.00798142899</v>
      </c>
      <c r="AT362" s="172">
        <v>0</v>
      </c>
      <c r="AU362" s="172">
        <v>0</v>
      </c>
      <c r="AV362" s="173">
        <v>0</v>
      </c>
      <c r="AW362" s="172">
        <f>AT362-AV362</f>
        <v>0</v>
      </c>
      <c r="AX362" s="172">
        <f>AV362-AT362</f>
        <v>0</v>
      </c>
      <c r="AY362" s="173"/>
      <c r="AZ362" s="173"/>
      <c r="BA362" s="223"/>
      <c r="BB362" s="173"/>
      <c r="BC362" s="224"/>
      <c r="BD362" s="290" t="s">
        <v>151</v>
      </c>
      <c r="BE362" s="200">
        <v>0</v>
      </c>
      <c r="BF362" s="215"/>
      <c r="BG362" s="215"/>
      <c r="BI362" s="198" t="str">
        <f>AJ362 &amp; BE362</f>
        <v>Амортизационные отчисления0</v>
      </c>
      <c r="BJ362" s="215"/>
      <c r="BK362" s="215"/>
      <c r="BL362" s="215"/>
      <c r="BM362" s="215"/>
      <c r="BX362" s="198" t="str">
        <f>AJ362 &amp; AK362</f>
        <v>Амортизационные отчислениянет</v>
      </c>
    </row>
    <row r="363" spans="3:76" ht="15" customHeight="1" thickBot="1">
      <c r="C363" s="281"/>
      <c r="D363" s="330"/>
      <c r="E363" s="332"/>
      <c r="F363" s="332"/>
      <c r="G363" s="332"/>
      <c r="H363" s="332"/>
      <c r="I363" s="332"/>
      <c r="J363" s="332"/>
      <c r="K363" s="334"/>
      <c r="L363" s="334"/>
      <c r="M363" s="336"/>
      <c r="N363" s="336"/>
      <c r="O363" s="338"/>
      <c r="P363" s="340"/>
      <c r="Q363" s="342"/>
      <c r="R363" s="344"/>
      <c r="S363" s="328"/>
      <c r="T363" s="328"/>
      <c r="U363" s="328"/>
      <c r="V363" s="328"/>
      <c r="W363" s="328"/>
      <c r="X363" s="328"/>
      <c r="Y363" s="328"/>
      <c r="Z363" s="328"/>
      <c r="AA363" s="328"/>
      <c r="AB363" s="328"/>
      <c r="AC363" s="328"/>
      <c r="AD363" s="328"/>
      <c r="AE363" s="328"/>
      <c r="AF363" s="328"/>
      <c r="AG363" s="328"/>
      <c r="AH363" s="171"/>
      <c r="AI363" s="188" t="s">
        <v>115</v>
      </c>
      <c r="AJ363" s="238" t="s">
        <v>200</v>
      </c>
      <c r="AK363" s="275" t="s">
        <v>18</v>
      </c>
      <c r="AL363" s="275"/>
      <c r="AM363" s="275"/>
      <c r="AN363" s="275"/>
      <c r="AO363" s="275"/>
      <c r="AP363" s="275"/>
      <c r="AQ363" s="275"/>
      <c r="AR363" s="275"/>
      <c r="AS363" s="172">
        <v>26500.401596285799</v>
      </c>
      <c r="AT363" s="172">
        <v>0</v>
      </c>
      <c r="AU363" s="172">
        <v>0</v>
      </c>
      <c r="AV363" s="173">
        <v>0</v>
      </c>
      <c r="AW363" s="172">
        <f>AT363-AV363</f>
        <v>0</v>
      </c>
      <c r="AX363" s="172">
        <f>AV363-AT363</f>
        <v>0</v>
      </c>
      <c r="AY363" s="173"/>
      <c r="AZ363" s="173"/>
      <c r="BA363" s="223"/>
      <c r="BB363" s="173"/>
      <c r="BC363" s="224"/>
      <c r="BD363" s="225"/>
      <c r="BE363" s="200">
        <v>0</v>
      </c>
      <c r="BF363" s="215"/>
      <c r="BG363" s="215"/>
      <c r="BI363" s="198" t="str">
        <f>AJ363 &amp; BE363</f>
        <v>Прочие собственные средства0</v>
      </c>
      <c r="BJ363" s="215"/>
      <c r="BK363" s="215"/>
      <c r="BL363" s="215"/>
      <c r="BM363" s="215"/>
      <c r="BX363" s="198" t="str">
        <f>AJ363 &amp; AK363</f>
        <v>Прочие собственные средстванет</v>
      </c>
    </row>
    <row r="364" spans="3:76" ht="11.25" customHeight="1">
      <c r="C364" s="281"/>
      <c r="D364" s="329">
        <v>60</v>
      </c>
      <c r="E364" s="331" t="s">
        <v>560</v>
      </c>
      <c r="F364" s="331" t="s">
        <v>611</v>
      </c>
      <c r="G364" s="331" t="s">
        <v>653</v>
      </c>
      <c r="H364" s="331" t="s">
        <v>563</v>
      </c>
      <c r="I364" s="331" t="s">
        <v>563</v>
      </c>
      <c r="J364" s="331" t="s">
        <v>564</v>
      </c>
      <c r="K364" s="333">
        <v>1</v>
      </c>
      <c r="L364" s="333">
        <v>2020</v>
      </c>
      <c r="M364" s="335" t="s">
        <v>189</v>
      </c>
      <c r="N364" s="335">
        <v>2020</v>
      </c>
      <c r="O364" s="337">
        <v>0</v>
      </c>
      <c r="P364" s="339">
        <v>100</v>
      </c>
      <c r="Q364" s="147"/>
      <c r="R364" s="146"/>
      <c r="S364" s="146"/>
      <c r="T364" s="146"/>
      <c r="U364" s="146"/>
      <c r="V364" s="146"/>
      <c r="W364" s="146"/>
      <c r="X364" s="146"/>
      <c r="Y364" s="146"/>
      <c r="Z364" s="146"/>
      <c r="AA364" s="146"/>
      <c r="AB364" s="146"/>
      <c r="AC364" s="146"/>
      <c r="AD364" s="146"/>
      <c r="AE364" s="146"/>
      <c r="AF364" s="146"/>
      <c r="AG364" s="146"/>
      <c r="AH364" s="146"/>
      <c r="AI364" s="146"/>
      <c r="AJ364" s="146"/>
      <c r="AK364" s="146"/>
      <c r="AL364" s="146"/>
      <c r="AM364" s="146"/>
      <c r="AN364" s="146"/>
      <c r="AO364" s="146"/>
      <c r="AP364" s="146"/>
      <c r="AQ364" s="146"/>
      <c r="AR364" s="146"/>
      <c r="AS364" s="146"/>
      <c r="AT364" s="146"/>
      <c r="AU364" s="146"/>
      <c r="AV364" s="146"/>
      <c r="AW364" s="146"/>
      <c r="AX364" s="146"/>
      <c r="AY364" s="146"/>
      <c r="AZ364" s="146"/>
      <c r="BA364" s="146"/>
      <c r="BB364" s="146"/>
      <c r="BC364" s="146"/>
      <c r="BD364" s="146"/>
      <c r="BE364" s="200"/>
      <c r="BF364" s="199"/>
      <c r="BG364" s="199"/>
      <c r="BH364" s="199"/>
      <c r="BI364" s="199"/>
      <c r="BJ364" s="199"/>
      <c r="BK364" s="199"/>
    </row>
    <row r="365" spans="3:76" ht="11.25" customHeight="1">
      <c r="C365" s="281"/>
      <c r="D365" s="330"/>
      <c r="E365" s="332"/>
      <c r="F365" s="332"/>
      <c r="G365" s="332"/>
      <c r="H365" s="332"/>
      <c r="I365" s="332"/>
      <c r="J365" s="332"/>
      <c r="K365" s="334"/>
      <c r="L365" s="334"/>
      <c r="M365" s="336"/>
      <c r="N365" s="336"/>
      <c r="O365" s="338"/>
      <c r="P365" s="340"/>
      <c r="Q365" s="341"/>
      <c r="R365" s="343">
        <v>1</v>
      </c>
      <c r="S365" s="327" t="s">
        <v>588</v>
      </c>
      <c r="T365" s="327"/>
      <c r="U365" s="327"/>
      <c r="V365" s="327"/>
      <c r="W365" s="327"/>
      <c r="X365" s="327"/>
      <c r="Y365" s="327"/>
      <c r="Z365" s="327"/>
      <c r="AA365" s="327"/>
      <c r="AB365" s="327"/>
      <c r="AC365" s="327"/>
      <c r="AD365" s="327"/>
      <c r="AE365" s="327"/>
      <c r="AF365" s="327"/>
      <c r="AG365" s="327"/>
      <c r="AH365" s="183"/>
      <c r="AI365" s="190"/>
      <c r="AJ365" s="189"/>
      <c r="AK365" s="189"/>
      <c r="AL365" s="189"/>
      <c r="AM365" s="189"/>
      <c r="AN365" s="189"/>
      <c r="AO365" s="189"/>
      <c r="AP365" s="189"/>
      <c r="AQ365" s="189"/>
      <c r="AR365" s="189"/>
      <c r="AS365" s="148"/>
      <c r="AT365" s="148"/>
      <c r="AU365" s="148"/>
      <c r="AV365" s="148"/>
      <c r="AW365" s="148"/>
      <c r="AX365" s="148"/>
      <c r="AY365" s="100"/>
      <c r="AZ365" s="100"/>
      <c r="BA365" s="100"/>
      <c r="BB365" s="100"/>
      <c r="BC365" s="100"/>
      <c r="BD365" s="100"/>
      <c r="BE365" s="200"/>
      <c r="BF365" s="215"/>
      <c r="BG365" s="215"/>
      <c r="BH365" s="215"/>
      <c r="BI365" s="199"/>
      <c r="BJ365" s="215"/>
      <c r="BK365" s="215"/>
      <c r="BL365" s="215"/>
      <c r="BM365" s="215"/>
      <c r="BN365" s="215"/>
    </row>
    <row r="366" spans="3:76" ht="15" customHeight="1">
      <c r="C366" s="281"/>
      <c r="D366" s="330"/>
      <c r="E366" s="332"/>
      <c r="F366" s="332"/>
      <c r="G366" s="332"/>
      <c r="H366" s="332"/>
      <c r="I366" s="332"/>
      <c r="J366" s="332"/>
      <c r="K366" s="334"/>
      <c r="L366" s="334"/>
      <c r="M366" s="336"/>
      <c r="N366" s="336"/>
      <c r="O366" s="338"/>
      <c r="P366" s="340"/>
      <c r="Q366" s="342"/>
      <c r="R366" s="344"/>
      <c r="S366" s="328"/>
      <c r="T366" s="328"/>
      <c r="U366" s="328"/>
      <c r="V366" s="328"/>
      <c r="W366" s="328"/>
      <c r="X366" s="328"/>
      <c r="Y366" s="328"/>
      <c r="Z366" s="328"/>
      <c r="AA366" s="328"/>
      <c r="AB366" s="328"/>
      <c r="AC366" s="328"/>
      <c r="AD366" s="328"/>
      <c r="AE366" s="328"/>
      <c r="AF366" s="328"/>
      <c r="AG366" s="328"/>
      <c r="AH366" s="171"/>
      <c r="AI366" s="188" t="s">
        <v>241</v>
      </c>
      <c r="AJ366" s="238" t="s">
        <v>198</v>
      </c>
      <c r="AK366" s="275" t="s">
        <v>18</v>
      </c>
      <c r="AL366" s="275"/>
      <c r="AM366" s="275"/>
      <c r="AN366" s="275"/>
      <c r="AO366" s="275"/>
      <c r="AP366" s="275"/>
      <c r="AQ366" s="275"/>
      <c r="AR366" s="275"/>
      <c r="AS366" s="172">
        <v>18406.004242616898</v>
      </c>
      <c r="AT366" s="172">
        <v>18406.004242616898</v>
      </c>
      <c r="AU366" s="172">
        <v>0</v>
      </c>
      <c r="AV366" s="173">
        <v>14936.4447</v>
      </c>
      <c r="AW366" s="172">
        <f>AT366-AV366</f>
        <v>3469.5595426168984</v>
      </c>
      <c r="AX366" s="172">
        <f>AV366-AT366</f>
        <v>-3469.5595426168984</v>
      </c>
      <c r="AY366" s="173"/>
      <c r="AZ366" s="173">
        <v>3469.5595426168984</v>
      </c>
      <c r="BA366" s="223"/>
      <c r="BB366" s="173"/>
      <c r="BC366" s="224" t="s">
        <v>707</v>
      </c>
      <c r="BD366" s="290" t="s">
        <v>151</v>
      </c>
      <c r="BE366" s="200">
        <v>0</v>
      </c>
      <c r="BF366" s="215"/>
      <c r="BG366" s="215"/>
      <c r="BI366" s="198" t="str">
        <f>AJ366 &amp; BE366</f>
        <v>Амортизационные отчисления0</v>
      </c>
      <c r="BJ366" s="215"/>
      <c r="BK366" s="215"/>
      <c r="BL366" s="215"/>
      <c r="BM366" s="215"/>
      <c r="BX366" s="198" t="str">
        <f>AJ366 &amp; AK366</f>
        <v>Амортизационные отчислениянет</v>
      </c>
    </row>
    <row r="367" spans="3:76" ht="15" customHeight="1" thickBot="1">
      <c r="C367" s="281"/>
      <c r="D367" s="330"/>
      <c r="E367" s="332"/>
      <c r="F367" s="332"/>
      <c r="G367" s="332"/>
      <c r="H367" s="332"/>
      <c r="I367" s="332"/>
      <c r="J367" s="332"/>
      <c r="K367" s="334"/>
      <c r="L367" s="334"/>
      <c r="M367" s="336"/>
      <c r="N367" s="336"/>
      <c r="O367" s="338"/>
      <c r="P367" s="340"/>
      <c r="Q367" s="342"/>
      <c r="R367" s="344"/>
      <c r="S367" s="328"/>
      <c r="T367" s="328"/>
      <c r="U367" s="328"/>
      <c r="V367" s="328"/>
      <c r="W367" s="328"/>
      <c r="X367" s="328"/>
      <c r="Y367" s="328"/>
      <c r="Z367" s="328"/>
      <c r="AA367" s="328"/>
      <c r="AB367" s="328"/>
      <c r="AC367" s="328"/>
      <c r="AD367" s="328"/>
      <c r="AE367" s="328"/>
      <c r="AF367" s="328"/>
      <c r="AG367" s="328"/>
      <c r="AH367" s="171"/>
      <c r="AI367" s="188" t="s">
        <v>115</v>
      </c>
      <c r="AJ367" s="238" t="s">
        <v>200</v>
      </c>
      <c r="AK367" s="275" t="s">
        <v>18</v>
      </c>
      <c r="AL367" s="275"/>
      <c r="AM367" s="275"/>
      <c r="AN367" s="275"/>
      <c r="AO367" s="275"/>
      <c r="AP367" s="275"/>
      <c r="AQ367" s="275"/>
      <c r="AR367" s="275"/>
      <c r="AS367" s="172">
        <v>3681.2008485234001</v>
      </c>
      <c r="AT367" s="172">
        <v>3681.2008485234001</v>
      </c>
      <c r="AU367" s="172">
        <v>0</v>
      </c>
      <c r="AV367" s="173">
        <v>1682.9663999999998</v>
      </c>
      <c r="AW367" s="172">
        <f>AT367-AV367</f>
        <v>1998.2344485234003</v>
      </c>
      <c r="AX367" s="172">
        <f>AV367-AT367</f>
        <v>-1998.2344485234003</v>
      </c>
      <c r="AY367" s="173"/>
      <c r="AZ367" s="173">
        <v>1998.2344485234</v>
      </c>
      <c r="BA367" s="223"/>
      <c r="BB367" s="173"/>
      <c r="BC367" s="224" t="s">
        <v>707</v>
      </c>
      <c r="BD367" s="225"/>
      <c r="BE367" s="200">
        <v>0</v>
      </c>
      <c r="BF367" s="215"/>
      <c r="BG367" s="215"/>
      <c r="BI367" s="198" t="str">
        <f>AJ367 &amp; BE367</f>
        <v>Прочие собственные средства0</v>
      </c>
      <c r="BJ367" s="215"/>
      <c r="BK367" s="215"/>
      <c r="BL367" s="215"/>
      <c r="BM367" s="215"/>
      <c r="BX367" s="198" t="str">
        <f>AJ367 &amp; AK367</f>
        <v>Прочие собственные средстванет</v>
      </c>
    </row>
    <row r="368" spans="3:76" ht="11.25" customHeight="1">
      <c r="C368" s="281"/>
      <c r="D368" s="329">
        <v>61</v>
      </c>
      <c r="E368" s="331" t="s">
        <v>560</v>
      </c>
      <c r="F368" s="331" t="s">
        <v>611</v>
      </c>
      <c r="G368" s="331" t="s">
        <v>654</v>
      </c>
      <c r="H368" s="331" t="s">
        <v>563</v>
      </c>
      <c r="I368" s="331" t="s">
        <v>563</v>
      </c>
      <c r="J368" s="331" t="s">
        <v>564</v>
      </c>
      <c r="K368" s="333">
        <v>1</v>
      </c>
      <c r="L368" s="333">
        <v>2020</v>
      </c>
      <c r="M368" s="335" t="s">
        <v>186</v>
      </c>
      <c r="N368" s="335">
        <v>2020</v>
      </c>
      <c r="O368" s="337">
        <v>0</v>
      </c>
      <c r="P368" s="339">
        <v>100</v>
      </c>
      <c r="Q368" s="147"/>
      <c r="R368" s="146"/>
      <c r="S368" s="146"/>
      <c r="T368" s="146"/>
      <c r="U368" s="146"/>
      <c r="V368" s="146"/>
      <c r="W368" s="146"/>
      <c r="X368" s="146"/>
      <c r="Y368" s="146"/>
      <c r="Z368" s="146"/>
      <c r="AA368" s="146"/>
      <c r="AB368" s="146"/>
      <c r="AC368" s="146"/>
      <c r="AD368" s="146"/>
      <c r="AE368" s="146"/>
      <c r="AF368" s="146"/>
      <c r="AG368" s="146"/>
      <c r="AH368" s="146"/>
      <c r="AI368" s="146"/>
      <c r="AJ368" s="146"/>
      <c r="AK368" s="146"/>
      <c r="AL368" s="146"/>
      <c r="AM368" s="146"/>
      <c r="AN368" s="146"/>
      <c r="AO368" s="146"/>
      <c r="AP368" s="146"/>
      <c r="AQ368" s="146"/>
      <c r="AR368" s="146"/>
      <c r="AS368" s="146"/>
      <c r="AT368" s="146"/>
      <c r="AU368" s="146"/>
      <c r="AV368" s="146"/>
      <c r="AW368" s="146"/>
      <c r="AX368" s="146"/>
      <c r="AY368" s="146"/>
      <c r="AZ368" s="146"/>
      <c r="BA368" s="146"/>
      <c r="BB368" s="146"/>
      <c r="BC368" s="146"/>
      <c r="BD368" s="146"/>
      <c r="BE368" s="200"/>
      <c r="BF368" s="199"/>
      <c r="BG368" s="199"/>
      <c r="BH368" s="199"/>
      <c r="BI368" s="199"/>
      <c r="BJ368" s="199"/>
      <c r="BK368" s="199"/>
    </row>
    <row r="369" spans="3:76" ht="11.25" customHeight="1">
      <c r="C369" s="281"/>
      <c r="D369" s="330"/>
      <c r="E369" s="332"/>
      <c r="F369" s="332"/>
      <c r="G369" s="332"/>
      <c r="H369" s="332"/>
      <c r="I369" s="332"/>
      <c r="J369" s="332"/>
      <c r="K369" s="334"/>
      <c r="L369" s="334"/>
      <c r="M369" s="336"/>
      <c r="N369" s="336"/>
      <c r="O369" s="338"/>
      <c r="P369" s="340"/>
      <c r="Q369" s="341"/>
      <c r="R369" s="343">
        <v>1</v>
      </c>
      <c r="S369" s="327" t="s">
        <v>588</v>
      </c>
      <c r="T369" s="327"/>
      <c r="U369" s="327"/>
      <c r="V369" s="327"/>
      <c r="W369" s="327"/>
      <c r="X369" s="327"/>
      <c r="Y369" s="327"/>
      <c r="Z369" s="327"/>
      <c r="AA369" s="327"/>
      <c r="AB369" s="327"/>
      <c r="AC369" s="327"/>
      <c r="AD369" s="327"/>
      <c r="AE369" s="327"/>
      <c r="AF369" s="327"/>
      <c r="AG369" s="327"/>
      <c r="AH369" s="183"/>
      <c r="AI369" s="190"/>
      <c r="AJ369" s="189"/>
      <c r="AK369" s="189"/>
      <c r="AL369" s="189"/>
      <c r="AM369" s="189"/>
      <c r="AN369" s="189"/>
      <c r="AO369" s="189"/>
      <c r="AP369" s="189"/>
      <c r="AQ369" s="189"/>
      <c r="AR369" s="189"/>
      <c r="AS369" s="148"/>
      <c r="AT369" s="148"/>
      <c r="AU369" s="148"/>
      <c r="AV369" s="148"/>
      <c r="AW369" s="148"/>
      <c r="AX369" s="148"/>
      <c r="AY369" s="100"/>
      <c r="AZ369" s="100"/>
      <c r="BA369" s="100"/>
      <c r="BB369" s="100"/>
      <c r="BC369" s="100"/>
      <c r="BD369" s="100"/>
      <c r="BE369" s="200"/>
      <c r="BF369" s="215"/>
      <c r="BG369" s="215"/>
      <c r="BH369" s="215"/>
      <c r="BI369" s="199"/>
      <c r="BJ369" s="215"/>
      <c r="BK369" s="215"/>
      <c r="BL369" s="215"/>
      <c r="BM369" s="215"/>
      <c r="BN369" s="215"/>
    </row>
    <row r="370" spans="3:76" ht="15" customHeight="1">
      <c r="C370" s="281"/>
      <c r="D370" s="330"/>
      <c r="E370" s="332"/>
      <c r="F370" s="332"/>
      <c r="G370" s="332"/>
      <c r="H370" s="332"/>
      <c r="I370" s="332"/>
      <c r="J370" s="332"/>
      <c r="K370" s="334"/>
      <c r="L370" s="334"/>
      <c r="M370" s="336"/>
      <c r="N370" s="336"/>
      <c r="O370" s="338"/>
      <c r="P370" s="340"/>
      <c r="Q370" s="342"/>
      <c r="R370" s="344"/>
      <c r="S370" s="328"/>
      <c r="T370" s="328"/>
      <c r="U370" s="328"/>
      <c r="V370" s="328"/>
      <c r="W370" s="328"/>
      <c r="X370" s="328"/>
      <c r="Y370" s="328"/>
      <c r="Z370" s="328"/>
      <c r="AA370" s="328"/>
      <c r="AB370" s="328"/>
      <c r="AC370" s="328"/>
      <c r="AD370" s="328"/>
      <c r="AE370" s="328"/>
      <c r="AF370" s="328"/>
      <c r="AG370" s="328"/>
      <c r="AH370" s="171"/>
      <c r="AI370" s="188" t="s">
        <v>241</v>
      </c>
      <c r="AJ370" s="238" t="s">
        <v>198</v>
      </c>
      <c r="AK370" s="275" t="s">
        <v>18</v>
      </c>
      <c r="AL370" s="275"/>
      <c r="AM370" s="275"/>
      <c r="AN370" s="275"/>
      <c r="AO370" s="275"/>
      <c r="AP370" s="275"/>
      <c r="AQ370" s="275"/>
      <c r="AR370" s="275"/>
      <c r="AS370" s="172">
        <v>44689.709001412601</v>
      </c>
      <c r="AT370" s="172">
        <v>44689.709001412601</v>
      </c>
      <c r="AU370" s="172">
        <v>0</v>
      </c>
      <c r="AV370" s="173">
        <v>38364.254639999999</v>
      </c>
      <c r="AW370" s="172">
        <f>AT370-AV370</f>
        <v>6325.4543614126014</v>
      </c>
      <c r="AX370" s="172">
        <f>AV370-AT370</f>
        <v>-6325.4543614126014</v>
      </c>
      <c r="AY370" s="173"/>
      <c r="AZ370" s="173">
        <v>6325.4543614126014</v>
      </c>
      <c r="BA370" s="223"/>
      <c r="BB370" s="173"/>
      <c r="BC370" s="224" t="s">
        <v>707</v>
      </c>
      <c r="BD370" s="290" t="s">
        <v>151</v>
      </c>
      <c r="BE370" s="200">
        <v>0</v>
      </c>
      <c r="BF370" s="215"/>
      <c r="BG370" s="215"/>
      <c r="BI370" s="198" t="str">
        <f>AJ370 &amp; BE370</f>
        <v>Амортизационные отчисления0</v>
      </c>
      <c r="BJ370" s="215"/>
      <c r="BK370" s="215"/>
      <c r="BL370" s="215"/>
      <c r="BM370" s="215"/>
      <c r="BX370" s="198" t="str">
        <f>AJ370 &amp; AK370</f>
        <v>Амортизационные отчислениянет</v>
      </c>
    </row>
    <row r="371" spans="3:76" ht="15" customHeight="1" thickBot="1">
      <c r="C371" s="281"/>
      <c r="D371" s="330"/>
      <c r="E371" s="332"/>
      <c r="F371" s="332"/>
      <c r="G371" s="332"/>
      <c r="H371" s="332"/>
      <c r="I371" s="332"/>
      <c r="J371" s="332"/>
      <c r="K371" s="334"/>
      <c r="L371" s="334"/>
      <c r="M371" s="336"/>
      <c r="N371" s="336"/>
      <c r="O371" s="338"/>
      <c r="P371" s="340"/>
      <c r="Q371" s="342"/>
      <c r="R371" s="344"/>
      <c r="S371" s="328"/>
      <c r="T371" s="328"/>
      <c r="U371" s="328"/>
      <c r="V371" s="328"/>
      <c r="W371" s="328"/>
      <c r="X371" s="328"/>
      <c r="Y371" s="328"/>
      <c r="Z371" s="328"/>
      <c r="AA371" s="328"/>
      <c r="AB371" s="328"/>
      <c r="AC371" s="328"/>
      <c r="AD371" s="328"/>
      <c r="AE371" s="328"/>
      <c r="AF371" s="328"/>
      <c r="AG371" s="328"/>
      <c r="AH371" s="171"/>
      <c r="AI371" s="188" t="s">
        <v>115</v>
      </c>
      <c r="AJ371" s="238" t="s">
        <v>200</v>
      </c>
      <c r="AK371" s="275" t="s">
        <v>18</v>
      </c>
      <c r="AL371" s="275"/>
      <c r="AM371" s="275"/>
      <c r="AN371" s="275"/>
      <c r="AO371" s="275"/>
      <c r="AP371" s="275"/>
      <c r="AQ371" s="275"/>
      <c r="AR371" s="275"/>
      <c r="AS371" s="172">
        <v>8937.9418002825005</v>
      </c>
      <c r="AT371" s="172">
        <v>8937.9418002825005</v>
      </c>
      <c r="AU371" s="172">
        <v>0</v>
      </c>
      <c r="AV371" s="173">
        <v>5515.8625999999995</v>
      </c>
      <c r="AW371" s="172">
        <f>AT371-AV371</f>
        <v>3422.079200282501</v>
      </c>
      <c r="AX371" s="172">
        <f>AV371-AT371</f>
        <v>-3422.079200282501</v>
      </c>
      <c r="AY371" s="173"/>
      <c r="AZ371" s="173">
        <v>3422.0792002825001</v>
      </c>
      <c r="BA371" s="223"/>
      <c r="BB371" s="173"/>
      <c r="BC371" s="224" t="s">
        <v>707</v>
      </c>
      <c r="BD371" s="225"/>
      <c r="BE371" s="200">
        <v>0</v>
      </c>
      <c r="BF371" s="215"/>
      <c r="BG371" s="215"/>
      <c r="BI371" s="198" t="str">
        <f>AJ371 &amp; BE371</f>
        <v>Прочие собственные средства0</v>
      </c>
      <c r="BJ371" s="215"/>
      <c r="BK371" s="215"/>
      <c r="BL371" s="215"/>
      <c r="BM371" s="215"/>
      <c r="BX371" s="198" t="str">
        <f>AJ371 &amp; AK371</f>
        <v>Прочие собственные средстванет</v>
      </c>
    </row>
    <row r="372" spans="3:76" ht="11.25" customHeight="1">
      <c r="C372" s="281"/>
      <c r="D372" s="329">
        <v>62</v>
      </c>
      <c r="E372" s="331" t="s">
        <v>560</v>
      </c>
      <c r="F372" s="331" t="s">
        <v>611</v>
      </c>
      <c r="G372" s="331" t="s">
        <v>655</v>
      </c>
      <c r="H372" s="331" t="s">
        <v>563</v>
      </c>
      <c r="I372" s="331" t="s">
        <v>563</v>
      </c>
      <c r="J372" s="331" t="s">
        <v>564</v>
      </c>
      <c r="K372" s="333">
        <v>1</v>
      </c>
      <c r="L372" s="333">
        <v>2020</v>
      </c>
      <c r="M372" s="335" t="s">
        <v>186</v>
      </c>
      <c r="N372" s="335">
        <v>2020</v>
      </c>
      <c r="O372" s="337">
        <v>0</v>
      </c>
      <c r="P372" s="339">
        <v>100</v>
      </c>
      <c r="Q372" s="147"/>
      <c r="R372" s="146"/>
      <c r="S372" s="146"/>
      <c r="T372" s="146"/>
      <c r="U372" s="146"/>
      <c r="V372" s="146"/>
      <c r="W372" s="146"/>
      <c r="X372" s="146"/>
      <c r="Y372" s="146"/>
      <c r="Z372" s="146"/>
      <c r="AA372" s="146"/>
      <c r="AB372" s="146"/>
      <c r="AC372" s="146"/>
      <c r="AD372" s="146"/>
      <c r="AE372" s="146"/>
      <c r="AF372" s="146"/>
      <c r="AG372" s="146"/>
      <c r="AH372" s="146"/>
      <c r="AI372" s="146"/>
      <c r="AJ372" s="146"/>
      <c r="AK372" s="146"/>
      <c r="AL372" s="146"/>
      <c r="AM372" s="146"/>
      <c r="AN372" s="146"/>
      <c r="AO372" s="146"/>
      <c r="AP372" s="146"/>
      <c r="AQ372" s="146"/>
      <c r="AR372" s="146"/>
      <c r="AS372" s="146"/>
      <c r="AT372" s="146"/>
      <c r="AU372" s="146"/>
      <c r="AV372" s="146"/>
      <c r="AW372" s="146"/>
      <c r="AX372" s="146"/>
      <c r="AY372" s="146"/>
      <c r="AZ372" s="146"/>
      <c r="BA372" s="146"/>
      <c r="BB372" s="146"/>
      <c r="BC372" s="146"/>
      <c r="BD372" s="146"/>
      <c r="BE372" s="200"/>
      <c r="BF372" s="199"/>
      <c r="BG372" s="199"/>
      <c r="BH372" s="199"/>
      <c r="BI372" s="199"/>
      <c r="BJ372" s="199"/>
      <c r="BK372" s="199"/>
    </row>
    <row r="373" spans="3:76" ht="11.25" customHeight="1">
      <c r="C373" s="281"/>
      <c r="D373" s="330"/>
      <c r="E373" s="332"/>
      <c r="F373" s="332"/>
      <c r="G373" s="332"/>
      <c r="H373" s="332"/>
      <c r="I373" s="332"/>
      <c r="J373" s="332"/>
      <c r="K373" s="334"/>
      <c r="L373" s="334"/>
      <c r="M373" s="336"/>
      <c r="N373" s="336"/>
      <c r="O373" s="338"/>
      <c r="P373" s="340"/>
      <c r="Q373" s="341"/>
      <c r="R373" s="343">
        <v>1</v>
      </c>
      <c r="S373" s="327" t="s">
        <v>588</v>
      </c>
      <c r="T373" s="327"/>
      <c r="U373" s="327"/>
      <c r="V373" s="327"/>
      <c r="W373" s="327"/>
      <c r="X373" s="327"/>
      <c r="Y373" s="327"/>
      <c r="Z373" s="327"/>
      <c r="AA373" s="327"/>
      <c r="AB373" s="327"/>
      <c r="AC373" s="327"/>
      <c r="AD373" s="327"/>
      <c r="AE373" s="327"/>
      <c r="AF373" s="327"/>
      <c r="AG373" s="327"/>
      <c r="AH373" s="183"/>
      <c r="AI373" s="190"/>
      <c r="AJ373" s="189"/>
      <c r="AK373" s="189"/>
      <c r="AL373" s="189"/>
      <c r="AM373" s="189"/>
      <c r="AN373" s="189"/>
      <c r="AO373" s="189"/>
      <c r="AP373" s="189"/>
      <c r="AQ373" s="189"/>
      <c r="AR373" s="189"/>
      <c r="AS373" s="148"/>
      <c r="AT373" s="148"/>
      <c r="AU373" s="148"/>
      <c r="AV373" s="148"/>
      <c r="AW373" s="148"/>
      <c r="AX373" s="148"/>
      <c r="AY373" s="100"/>
      <c r="AZ373" s="100"/>
      <c r="BA373" s="100"/>
      <c r="BB373" s="100"/>
      <c r="BC373" s="100"/>
      <c r="BD373" s="100"/>
      <c r="BE373" s="200"/>
      <c r="BF373" s="215"/>
      <c r="BG373" s="215"/>
      <c r="BH373" s="215"/>
      <c r="BI373" s="199"/>
      <c r="BJ373" s="215"/>
      <c r="BK373" s="215"/>
      <c r="BL373" s="215"/>
      <c r="BM373" s="215"/>
      <c r="BN373" s="215"/>
    </row>
    <row r="374" spans="3:76" ht="15" customHeight="1">
      <c r="C374" s="281"/>
      <c r="D374" s="330"/>
      <c r="E374" s="332"/>
      <c r="F374" s="332"/>
      <c r="G374" s="332"/>
      <c r="H374" s="332"/>
      <c r="I374" s="332"/>
      <c r="J374" s="332"/>
      <c r="K374" s="334"/>
      <c r="L374" s="334"/>
      <c r="M374" s="336"/>
      <c r="N374" s="336"/>
      <c r="O374" s="338"/>
      <c r="P374" s="340"/>
      <c r="Q374" s="342"/>
      <c r="R374" s="344"/>
      <c r="S374" s="328"/>
      <c r="T374" s="328"/>
      <c r="U374" s="328"/>
      <c r="V374" s="328"/>
      <c r="W374" s="328"/>
      <c r="X374" s="328"/>
      <c r="Y374" s="328"/>
      <c r="Z374" s="328"/>
      <c r="AA374" s="328"/>
      <c r="AB374" s="328"/>
      <c r="AC374" s="328"/>
      <c r="AD374" s="328"/>
      <c r="AE374" s="328"/>
      <c r="AF374" s="328"/>
      <c r="AG374" s="328"/>
      <c r="AH374" s="171"/>
      <c r="AI374" s="188" t="s">
        <v>241</v>
      </c>
      <c r="AJ374" s="238" t="s">
        <v>198</v>
      </c>
      <c r="AK374" s="275" t="s">
        <v>18</v>
      </c>
      <c r="AL374" s="275"/>
      <c r="AM374" s="275"/>
      <c r="AN374" s="275"/>
      <c r="AO374" s="275"/>
      <c r="AP374" s="275"/>
      <c r="AQ374" s="275"/>
      <c r="AR374" s="275"/>
      <c r="AS374" s="172">
        <v>67758.738589077198</v>
      </c>
      <c r="AT374" s="172">
        <v>67758.738589077198</v>
      </c>
      <c r="AU374" s="172">
        <v>0</v>
      </c>
      <c r="AV374" s="173">
        <v>45793.675920000001</v>
      </c>
      <c r="AW374" s="172">
        <f>AT374-AV374</f>
        <v>21965.062669077197</v>
      </c>
      <c r="AX374" s="172">
        <f>AV374-AT374</f>
        <v>-21965.062669077197</v>
      </c>
      <c r="AY374" s="173"/>
      <c r="AZ374" s="173">
        <v>21965.062669077197</v>
      </c>
      <c r="BA374" s="223"/>
      <c r="BB374" s="173"/>
      <c r="BC374" s="224" t="s">
        <v>707</v>
      </c>
      <c r="BD374" s="290" t="s">
        <v>151</v>
      </c>
      <c r="BE374" s="200">
        <v>0</v>
      </c>
      <c r="BF374" s="215"/>
      <c r="BG374" s="215"/>
      <c r="BI374" s="198" t="str">
        <f>AJ374 &amp; BE374</f>
        <v>Амортизационные отчисления0</v>
      </c>
      <c r="BJ374" s="215"/>
      <c r="BK374" s="215"/>
      <c r="BL374" s="215"/>
      <c r="BM374" s="215"/>
      <c r="BX374" s="198" t="str">
        <f>AJ374 &amp; AK374</f>
        <v>Амортизационные отчислениянет</v>
      </c>
    </row>
    <row r="375" spans="3:76" ht="15" customHeight="1" thickBot="1">
      <c r="C375" s="281"/>
      <c r="D375" s="330"/>
      <c r="E375" s="332"/>
      <c r="F375" s="332"/>
      <c r="G375" s="332"/>
      <c r="H375" s="332"/>
      <c r="I375" s="332"/>
      <c r="J375" s="332"/>
      <c r="K375" s="334"/>
      <c r="L375" s="334"/>
      <c r="M375" s="336"/>
      <c r="N375" s="336"/>
      <c r="O375" s="338"/>
      <c r="P375" s="340"/>
      <c r="Q375" s="342"/>
      <c r="R375" s="344"/>
      <c r="S375" s="328"/>
      <c r="T375" s="328"/>
      <c r="U375" s="328"/>
      <c r="V375" s="328"/>
      <c r="W375" s="328"/>
      <c r="X375" s="328"/>
      <c r="Y375" s="328"/>
      <c r="Z375" s="328"/>
      <c r="AA375" s="328"/>
      <c r="AB375" s="328"/>
      <c r="AC375" s="328"/>
      <c r="AD375" s="328"/>
      <c r="AE375" s="328"/>
      <c r="AF375" s="328"/>
      <c r="AG375" s="328"/>
      <c r="AH375" s="171"/>
      <c r="AI375" s="188" t="s">
        <v>115</v>
      </c>
      <c r="AJ375" s="238" t="s">
        <v>200</v>
      </c>
      <c r="AK375" s="275" t="s">
        <v>18</v>
      </c>
      <c r="AL375" s="275"/>
      <c r="AM375" s="275"/>
      <c r="AN375" s="275"/>
      <c r="AO375" s="275"/>
      <c r="AP375" s="275"/>
      <c r="AQ375" s="275"/>
      <c r="AR375" s="275"/>
      <c r="AS375" s="172">
        <v>13551.7477178154</v>
      </c>
      <c r="AT375" s="172">
        <v>13551.7477178154</v>
      </c>
      <c r="AU375" s="172">
        <v>0</v>
      </c>
      <c r="AV375" s="173">
        <v>5344.94</v>
      </c>
      <c r="AW375" s="172">
        <f>AT375-AV375</f>
        <v>8206.8077178154017</v>
      </c>
      <c r="AX375" s="172">
        <f>AV375-AT375</f>
        <v>-8206.8077178154017</v>
      </c>
      <c r="AY375" s="173"/>
      <c r="AZ375" s="173">
        <v>8206.8077178154017</v>
      </c>
      <c r="BA375" s="223"/>
      <c r="BB375" s="173"/>
      <c r="BC375" s="224" t="s">
        <v>707</v>
      </c>
      <c r="BD375" s="225"/>
      <c r="BE375" s="200">
        <v>0</v>
      </c>
      <c r="BF375" s="215"/>
      <c r="BG375" s="215"/>
      <c r="BI375" s="198" t="str">
        <f>AJ375 &amp; BE375</f>
        <v>Прочие собственные средства0</v>
      </c>
      <c r="BJ375" s="215"/>
      <c r="BK375" s="215"/>
      <c r="BL375" s="215"/>
      <c r="BM375" s="215"/>
      <c r="BX375" s="198" t="str">
        <f>AJ375 &amp; AK375</f>
        <v>Прочие собственные средстванет</v>
      </c>
    </row>
    <row r="376" spans="3:76" ht="11.25" customHeight="1">
      <c r="C376" s="281"/>
      <c r="D376" s="329">
        <v>63</v>
      </c>
      <c r="E376" s="331" t="s">
        <v>560</v>
      </c>
      <c r="F376" s="331" t="s">
        <v>611</v>
      </c>
      <c r="G376" s="331" t="s">
        <v>656</v>
      </c>
      <c r="H376" s="331" t="s">
        <v>563</v>
      </c>
      <c r="I376" s="331" t="s">
        <v>563</v>
      </c>
      <c r="J376" s="331" t="s">
        <v>564</v>
      </c>
      <c r="K376" s="333">
        <v>1</v>
      </c>
      <c r="L376" s="333">
        <v>2021</v>
      </c>
      <c r="M376" s="335" t="s">
        <v>189</v>
      </c>
      <c r="N376" s="335">
        <v>2020</v>
      </c>
      <c r="O376" s="337">
        <v>0</v>
      </c>
      <c r="P376" s="339">
        <v>100</v>
      </c>
      <c r="Q376" s="147"/>
      <c r="R376" s="146"/>
      <c r="S376" s="146"/>
      <c r="T376" s="146"/>
      <c r="U376" s="146"/>
      <c r="V376" s="146"/>
      <c r="W376" s="146"/>
      <c r="X376" s="146"/>
      <c r="Y376" s="146"/>
      <c r="Z376" s="146"/>
      <c r="AA376" s="146"/>
      <c r="AB376" s="146"/>
      <c r="AC376" s="146"/>
      <c r="AD376" s="146"/>
      <c r="AE376" s="146"/>
      <c r="AF376" s="146"/>
      <c r="AG376" s="146"/>
      <c r="AH376" s="146"/>
      <c r="AI376" s="146"/>
      <c r="AJ376" s="146"/>
      <c r="AK376" s="146"/>
      <c r="AL376" s="146"/>
      <c r="AM376" s="146"/>
      <c r="AN376" s="146"/>
      <c r="AO376" s="146"/>
      <c r="AP376" s="146"/>
      <c r="AQ376" s="146"/>
      <c r="AR376" s="146"/>
      <c r="AS376" s="146"/>
      <c r="AT376" s="146"/>
      <c r="AU376" s="146"/>
      <c r="AV376" s="146"/>
      <c r="AW376" s="146"/>
      <c r="AX376" s="146"/>
      <c r="AY376" s="146"/>
      <c r="AZ376" s="146"/>
      <c r="BA376" s="146"/>
      <c r="BB376" s="146"/>
      <c r="BC376" s="146"/>
      <c r="BD376" s="146"/>
      <c r="BE376" s="200"/>
      <c r="BF376" s="199"/>
      <c r="BG376" s="199"/>
      <c r="BH376" s="199"/>
      <c r="BI376" s="199"/>
      <c r="BJ376" s="199"/>
      <c r="BK376" s="199"/>
    </row>
    <row r="377" spans="3:76" ht="11.25" customHeight="1">
      <c r="C377" s="281"/>
      <c r="D377" s="330"/>
      <c r="E377" s="332"/>
      <c r="F377" s="332"/>
      <c r="G377" s="332"/>
      <c r="H377" s="332"/>
      <c r="I377" s="332"/>
      <c r="J377" s="332"/>
      <c r="K377" s="334"/>
      <c r="L377" s="334"/>
      <c r="M377" s="336"/>
      <c r="N377" s="336"/>
      <c r="O377" s="338"/>
      <c r="P377" s="340"/>
      <c r="Q377" s="341"/>
      <c r="R377" s="343">
        <v>1</v>
      </c>
      <c r="S377" s="327" t="s">
        <v>588</v>
      </c>
      <c r="T377" s="327"/>
      <c r="U377" s="327"/>
      <c r="V377" s="327"/>
      <c r="W377" s="327"/>
      <c r="X377" s="327"/>
      <c r="Y377" s="327"/>
      <c r="Z377" s="327"/>
      <c r="AA377" s="327"/>
      <c r="AB377" s="327"/>
      <c r="AC377" s="327"/>
      <c r="AD377" s="327"/>
      <c r="AE377" s="327"/>
      <c r="AF377" s="327"/>
      <c r="AG377" s="327"/>
      <c r="AH377" s="183"/>
      <c r="AI377" s="190"/>
      <c r="AJ377" s="189"/>
      <c r="AK377" s="189"/>
      <c r="AL377" s="189"/>
      <c r="AM377" s="189"/>
      <c r="AN377" s="189"/>
      <c r="AO377" s="189"/>
      <c r="AP377" s="189"/>
      <c r="AQ377" s="189"/>
      <c r="AR377" s="189"/>
      <c r="AS377" s="148"/>
      <c r="AT377" s="148"/>
      <c r="AU377" s="148"/>
      <c r="AV377" s="148"/>
      <c r="AW377" s="148"/>
      <c r="AX377" s="148"/>
      <c r="AY377" s="100"/>
      <c r="AZ377" s="100"/>
      <c r="BA377" s="100"/>
      <c r="BB377" s="100"/>
      <c r="BC377" s="100"/>
      <c r="BD377" s="100"/>
      <c r="BE377" s="200"/>
      <c r="BF377" s="215"/>
      <c r="BG377" s="215"/>
      <c r="BH377" s="215"/>
      <c r="BI377" s="199"/>
      <c r="BJ377" s="215"/>
      <c r="BK377" s="215"/>
      <c r="BL377" s="215"/>
      <c r="BM377" s="215"/>
      <c r="BN377" s="215"/>
    </row>
    <row r="378" spans="3:76" ht="15" customHeight="1">
      <c r="C378" s="281"/>
      <c r="D378" s="330"/>
      <c r="E378" s="332"/>
      <c r="F378" s="332"/>
      <c r="G378" s="332"/>
      <c r="H378" s="332"/>
      <c r="I378" s="332"/>
      <c r="J378" s="332"/>
      <c r="K378" s="334"/>
      <c r="L378" s="334"/>
      <c r="M378" s="336"/>
      <c r="N378" s="336"/>
      <c r="O378" s="338"/>
      <c r="P378" s="340"/>
      <c r="Q378" s="342"/>
      <c r="R378" s="344"/>
      <c r="S378" s="328"/>
      <c r="T378" s="328"/>
      <c r="U378" s="328"/>
      <c r="V378" s="328"/>
      <c r="W378" s="328"/>
      <c r="X378" s="328"/>
      <c r="Y378" s="328"/>
      <c r="Z378" s="328"/>
      <c r="AA378" s="328"/>
      <c r="AB378" s="328"/>
      <c r="AC378" s="328"/>
      <c r="AD378" s="328"/>
      <c r="AE378" s="328"/>
      <c r="AF378" s="328"/>
      <c r="AG378" s="328"/>
      <c r="AH378" s="171"/>
      <c r="AI378" s="188" t="s">
        <v>241</v>
      </c>
      <c r="AJ378" s="238" t="s">
        <v>198</v>
      </c>
      <c r="AK378" s="275" t="s">
        <v>18</v>
      </c>
      <c r="AL378" s="275"/>
      <c r="AM378" s="275"/>
      <c r="AN378" s="275"/>
      <c r="AO378" s="275"/>
      <c r="AP378" s="275"/>
      <c r="AQ378" s="275"/>
      <c r="AR378" s="275"/>
      <c r="AS378" s="172">
        <v>90720.429998956693</v>
      </c>
      <c r="AT378" s="172">
        <v>0</v>
      </c>
      <c r="AU378" s="172">
        <v>0</v>
      </c>
      <c r="AV378" s="173">
        <v>74345.426739999995</v>
      </c>
      <c r="AW378" s="172">
        <f>AT378-AV378</f>
        <v>-74345.426739999995</v>
      </c>
      <c r="AX378" s="172">
        <f>AV378-AT378</f>
        <v>74345.426739999995</v>
      </c>
      <c r="AY378" s="173"/>
      <c r="AZ378" s="173"/>
      <c r="BA378" s="223" t="s">
        <v>710</v>
      </c>
      <c r="BB378" s="173">
        <v>74345.426739999995</v>
      </c>
      <c r="BC378" s="224" t="s">
        <v>722</v>
      </c>
      <c r="BD378" s="291" t="s">
        <v>732</v>
      </c>
      <c r="BE378" s="200">
        <v>0</v>
      </c>
      <c r="BF378" s="215"/>
      <c r="BG378" s="215"/>
      <c r="BI378" s="198" t="str">
        <f>AJ378 &amp; BE378</f>
        <v>Амортизационные отчисления0</v>
      </c>
      <c r="BJ378" s="215"/>
      <c r="BK378" s="215"/>
      <c r="BL378" s="215"/>
      <c r="BM378" s="215"/>
      <c r="BX378" s="198" t="str">
        <f>AJ378 &amp; AK378</f>
        <v>Амортизационные отчислениянет</v>
      </c>
    </row>
    <row r="379" spans="3:76" ht="15" customHeight="1" thickBot="1">
      <c r="C379" s="281"/>
      <c r="D379" s="330"/>
      <c r="E379" s="332"/>
      <c r="F379" s="332"/>
      <c r="G379" s="332"/>
      <c r="H379" s="332"/>
      <c r="I379" s="332"/>
      <c r="J379" s="332"/>
      <c r="K379" s="334"/>
      <c r="L379" s="334"/>
      <c r="M379" s="336"/>
      <c r="N379" s="336"/>
      <c r="O379" s="338"/>
      <c r="P379" s="340"/>
      <c r="Q379" s="342"/>
      <c r="R379" s="344"/>
      <c r="S379" s="328"/>
      <c r="T379" s="328"/>
      <c r="U379" s="328"/>
      <c r="V379" s="328"/>
      <c r="W379" s="328"/>
      <c r="X379" s="328"/>
      <c r="Y379" s="328"/>
      <c r="Z379" s="328"/>
      <c r="AA379" s="328"/>
      <c r="AB379" s="328"/>
      <c r="AC379" s="328"/>
      <c r="AD379" s="328"/>
      <c r="AE379" s="328"/>
      <c r="AF379" s="328"/>
      <c r="AG379" s="328"/>
      <c r="AH379" s="171"/>
      <c r="AI379" s="188" t="s">
        <v>115</v>
      </c>
      <c r="AJ379" s="238" t="s">
        <v>200</v>
      </c>
      <c r="AK379" s="275" t="s">
        <v>18</v>
      </c>
      <c r="AL379" s="275"/>
      <c r="AM379" s="275"/>
      <c r="AN379" s="275"/>
      <c r="AO379" s="275"/>
      <c r="AP379" s="275"/>
      <c r="AQ379" s="275"/>
      <c r="AR379" s="275"/>
      <c r="AS379" s="172">
        <v>18144.085999791299</v>
      </c>
      <c r="AT379" s="172">
        <v>0</v>
      </c>
      <c r="AU379" s="172">
        <v>0</v>
      </c>
      <c r="AV379" s="173">
        <v>8011.7384000000002</v>
      </c>
      <c r="AW379" s="172">
        <f>AT379-AV379</f>
        <v>-8011.7384000000002</v>
      </c>
      <c r="AX379" s="172">
        <f>AV379-AT379</f>
        <v>8011.7384000000002</v>
      </c>
      <c r="AY379" s="173"/>
      <c r="AZ379" s="173"/>
      <c r="BA379" s="223" t="s">
        <v>710</v>
      </c>
      <c r="BB379" s="173">
        <v>8011.7384000000002</v>
      </c>
      <c r="BC379" s="224" t="s">
        <v>722</v>
      </c>
      <c r="BD379" s="225"/>
      <c r="BE379" s="200">
        <v>0</v>
      </c>
      <c r="BF379" s="215"/>
      <c r="BG379" s="215"/>
      <c r="BI379" s="198" t="str">
        <f>AJ379 &amp; BE379</f>
        <v>Прочие собственные средства0</v>
      </c>
      <c r="BJ379" s="215"/>
      <c r="BK379" s="215"/>
      <c r="BL379" s="215"/>
      <c r="BM379" s="215"/>
      <c r="BX379" s="198" t="str">
        <f>AJ379 &amp; AK379</f>
        <v>Прочие собственные средстванет</v>
      </c>
    </row>
    <row r="380" spans="3:76" ht="11.25" customHeight="1">
      <c r="C380" s="281"/>
      <c r="D380" s="329">
        <v>64</v>
      </c>
      <c r="E380" s="331" t="s">
        <v>560</v>
      </c>
      <c r="F380" s="331" t="s">
        <v>611</v>
      </c>
      <c r="G380" s="331" t="s">
        <v>657</v>
      </c>
      <c r="H380" s="331" t="s">
        <v>563</v>
      </c>
      <c r="I380" s="331" t="s">
        <v>563</v>
      </c>
      <c r="J380" s="331" t="s">
        <v>564</v>
      </c>
      <c r="K380" s="333">
        <v>1</v>
      </c>
      <c r="L380" s="333">
        <v>2020</v>
      </c>
      <c r="M380" s="335" t="s">
        <v>189</v>
      </c>
      <c r="N380" s="335">
        <v>2020</v>
      </c>
      <c r="O380" s="337">
        <v>0</v>
      </c>
      <c r="P380" s="339">
        <v>100</v>
      </c>
      <c r="Q380" s="147"/>
      <c r="R380" s="146"/>
      <c r="S380" s="146"/>
      <c r="T380" s="146"/>
      <c r="U380" s="146"/>
      <c r="V380" s="146"/>
      <c r="W380" s="146"/>
      <c r="X380" s="146"/>
      <c r="Y380" s="146"/>
      <c r="Z380" s="146"/>
      <c r="AA380" s="146"/>
      <c r="AB380" s="146"/>
      <c r="AC380" s="146"/>
      <c r="AD380" s="146"/>
      <c r="AE380" s="146"/>
      <c r="AF380" s="146"/>
      <c r="AG380" s="146"/>
      <c r="AH380" s="146"/>
      <c r="AI380" s="146"/>
      <c r="AJ380" s="146"/>
      <c r="AK380" s="146"/>
      <c r="AL380" s="146"/>
      <c r="AM380" s="146"/>
      <c r="AN380" s="146"/>
      <c r="AO380" s="146"/>
      <c r="AP380" s="146"/>
      <c r="AQ380" s="146"/>
      <c r="AR380" s="146"/>
      <c r="AS380" s="146"/>
      <c r="AT380" s="146"/>
      <c r="AU380" s="146"/>
      <c r="AV380" s="146"/>
      <c r="AW380" s="146"/>
      <c r="AX380" s="146"/>
      <c r="AY380" s="146"/>
      <c r="AZ380" s="146"/>
      <c r="BA380" s="146"/>
      <c r="BB380" s="146"/>
      <c r="BC380" s="146"/>
      <c r="BD380" s="146"/>
      <c r="BE380" s="200"/>
      <c r="BF380" s="199"/>
      <c r="BG380" s="199"/>
      <c r="BH380" s="199"/>
      <c r="BI380" s="199"/>
      <c r="BJ380" s="199"/>
      <c r="BK380" s="199"/>
    </row>
    <row r="381" spans="3:76" ht="11.25" customHeight="1">
      <c r="C381" s="281"/>
      <c r="D381" s="330"/>
      <c r="E381" s="332"/>
      <c r="F381" s="332"/>
      <c r="G381" s="332"/>
      <c r="H381" s="332"/>
      <c r="I381" s="332"/>
      <c r="J381" s="332"/>
      <c r="K381" s="334"/>
      <c r="L381" s="334"/>
      <c r="M381" s="336"/>
      <c r="N381" s="336"/>
      <c r="O381" s="338"/>
      <c r="P381" s="340"/>
      <c r="Q381" s="341"/>
      <c r="R381" s="343">
        <v>1</v>
      </c>
      <c r="S381" s="327" t="s">
        <v>588</v>
      </c>
      <c r="T381" s="327"/>
      <c r="U381" s="327"/>
      <c r="V381" s="327"/>
      <c r="W381" s="327"/>
      <c r="X381" s="327"/>
      <c r="Y381" s="327"/>
      <c r="Z381" s="327"/>
      <c r="AA381" s="327"/>
      <c r="AB381" s="327"/>
      <c r="AC381" s="327"/>
      <c r="AD381" s="327"/>
      <c r="AE381" s="327"/>
      <c r="AF381" s="327"/>
      <c r="AG381" s="327"/>
      <c r="AH381" s="183"/>
      <c r="AI381" s="190"/>
      <c r="AJ381" s="189"/>
      <c r="AK381" s="189"/>
      <c r="AL381" s="189"/>
      <c r="AM381" s="189"/>
      <c r="AN381" s="189"/>
      <c r="AO381" s="189"/>
      <c r="AP381" s="189"/>
      <c r="AQ381" s="189"/>
      <c r="AR381" s="189"/>
      <c r="AS381" s="148"/>
      <c r="AT381" s="148"/>
      <c r="AU381" s="148"/>
      <c r="AV381" s="148"/>
      <c r="AW381" s="148"/>
      <c r="AX381" s="148"/>
      <c r="AY381" s="100"/>
      <c r="AZ381" s="100"/>
      <c r="BA381" s="100"/>
      <c r="BB381" s="100"/>
      <c r="BC381" s="100"/>
      <c r="BD381" s="100"/>
      <c r="BE381" s="200"/>
      <c r="BF381" s="215"/>
      <c r="BG381" s="215"/>
      <c r="BH381" s="215"/>
      <c r="BI381" s="199"/>
      <c r="BJ381" s="215"/>
      <c r="BK381" s="215"/>
      <c r="BL381" s="215"/>
      <c r="BM381" s="215"/>
      <c r="BN381" s="215"/>
    </row>
    <row r="382" spans="3:76" ht="15" customHeight="1">
      <c r="C382" s="281"/>
      <c r="D382" s="330"/>
      <c r="E382" s="332"/>
      <c r="F382" s="332"/>
      <c r="G382" s="332"/>
      <c r="H382" s="332"/>
      <c r="I382" s="332"/>
      <c r="J382" s="332"/>
      <c r="K382" s="334"/>
      <c r="L382" s="334"/>
      <c r="M382" s="336"/>
      <c r="N382" s="336"/>
      <c r="O382" s="338"/>
      <c r="P382" s="340"/>
      <c r="Q382" s="342"/>
      <c r="R382" s="344"/>
      <c r="S382" s="328"/>
      <c r="T382" s="328"/>
      <c r="U382" s="328"/>
      <c r="V382" s="328"/>
      <c r="W382" s="328"/>
      <c r="X382" s="328"/>
      <c r="Y382" s="328"/>
      <c r="Z382" s="328"/>
      <c r="AA382" s="328"/>
      <c r="AB382" s="328"/>
      <c r="AC382" s="328"/>
      <c r="AD382" s="328"/>
      <c r="AE382" s="328"/>
      <c r="AF382" s="328"/>
      <c r="AG382" s="328"/>
      <c r="AH382" s="171"/>
      <c r="AI382" s="188" t="s">
        <v>241</v>
      </c>
      <c r="AJ382" s="238" t="s">
        <v>198</v>
      </c>
      <c r="AK382" s="275" t="s">
        <v>18</v>
      </c>
      <c r="AL382" s="275"/>
      <c r="AM382" s="275"/>
      <c r="AN382" s="275"/>
      <c r="AO382" s="275"/>
      <c r="AP382" s="275"/>
      <c r="AQ382" s="275"/>
      <c r="AR382" s="275"/>
      <c r="AS382" s="172">
        <v>11684.940232685</v>
      </c>
      <c r="AT382" s="172">
        <v>11684.940232685</v>
      </c>
      <c r="AU382" s="172">
        <v>0</v>
      </c>
      <c r="AV382" s="173">
        <v>7373.3779299999997</v>
      </c>
      <c r="AW382" s="172">
        <f>AT382-AV382</f>
        <v>4311.5623026849998</v>
      </c>
      <c r="AX382" s="172">
        <f>AV382-AT382</f>
        <v>-4311.5623026849998</v>
      </c>
      <c r="AY382" s="173"/>
      <c r="AZ382" s="173">
        <v>4311.5623026849998</v>
      </c>
      <c r="BA382" s="223"/>
      <c r="BB382" s="173"/>
      <c r="BC382" s="224" t="s">
        <v>707</v>
      </c>
      <c r="BD382" s="290" t="s">
        <v>151</v>
      </c>
      <c r="BE382" s="200">
        <v>0</v>
      </c>
      <c r="BF382" s="215"/>
      <c r="BG382" s="215"/>
      <c r="BI382" s="198" t="str">
        <f>AJ382 &amp; BE382</f>
        <v>Амортизационные отчисления0</v>
      </c>
      <c r="BJ382" s="215"/>
      <c r="BK382" s="215"/>
      <c r="BL382" s="215"/>
      <c r="BM382" s="215"/>
      <c r="BX382" s="198" t="str">
        <f>AJ382 &amp; AK382</f>
        <v>Амортизационные отчислениянет</v>
      </c>
    </row>
    <row r="383" spans="3:76" ht="15" customHeight="1" thickBot="1">
      <c r="C383" s="281"/>
      <c r="D383" s="330"/>
      <c r="E383" s="332"/>
      <c r="F383" s="332"/>
      <c r="G383" s="332"/>
      <c r="H383" s="332"/>
      <c r="I383" s="332"/>
      <c r="J383" s="332"/>
      <c r="K383" s="334"/>
      <c r="L383" s="334"/>
      <c r="M383" s="336"/>
      <c r="N383" s="336"/>
      <c r="O383" s="338"/>
      <c r="P383" s="340"/>
      <c r="Q383" s="342"/>
      <c r="R383" s="344"/>
      <c r="S383" s="328"/>
      <c r="T383" s="328"/>
      <c r="U383" s="328"/>
      <c r="V383" s="328"/>
      <c r="W383" s="328"/>
      <c r="X383" s="328"/>
      <c r="Y383" s="328"/>
      <c r="Z383" s="328"/>
      <c r="AA383" s="328"/>
      <c r="AB383" s="328"/>
      <c r="AC383" s="328"/>
      <c r="AD383" s="328"/>
      <c r="AE383" s="328"/>
      <c r="AF383" s="328"/>
      <c r="AG383" s="328"/>
      <c r="AH383" s="171"/>
      <c r="AI383" s="188" t="s">
        <v>115</v>
      </c>
      <c r="AJ383" s="238" t="s">
        <v>200</v>
      </c>
      <c r="AK383" s="275" t="s">
        <v>18</v>
      </c>
      <c r="AL383" s="275"/>
      <c r="AM383" s="275"/>
      <c r="AN383" s="275"/>
      <c r="AO383" s="275"/>
      <c r="AP383" s="275"/>
      <c r="AQ383" s="275"/>
      <c r="AR383" s="275"/>
      <c r="AS383" s="172">
        <v>2336.9880465370002</v>
      </c>
      <c r="AT383" s="172">
        <v>2336.9880465370002</v>
      </c>
      <c r="AU383" s="172">
        <v>0</v>
      </c>
      <c r="AV383" s="173">
        <v>1099.1610000000001</v>
      </c>
      <c r="AW383" s="172">
        <f>AT383-AV383</f>
        <v>1237.8270465370001</v>
      </c>
      <c r="AX383" s="172">
        <f>AV383-AT383</f>
        <v>-1237.8270465370001</v>
      </c>
      <c r="AY383" s="173"/>
      <c r="AZ383" s="173">
        <v>1237.8270465370001</v>
      </c>
      <c r="BA383" s="223"/>
      <c r="BB383" s="173"/>
      <c r="BC383" s="224" t="s">
        <v>707</v>
      </c>
      <c r="BD383" s="225"/>
      <c r="BE383" s="200">
        <v>0</v>
      </c>
      <c r="BF383" s="215"/>
      <c r="BG383" s="215"/>
      <c r="BI383" s="198" t="str">
        <f>AJ383 &amp; BE383</f>
        <v>Прочие собственные средства0</v>
      </c>
      <c r="BJ383" s="215"/>
      <c r="BK383" s="215"/>
      <c r="BL383" s="215"/>
      <c r="BM383" s="215"/>
      <c r="BX383" s="198" t="str">
        <f>AJ383 &amp; AK383</f>
        <v>Прочие собственные средстванет</v>
      </c>
    </row>
    <row r="384" spans="3:76" ht="11.25" customHeight="1">
      <c r="C384" s="281"/>
      <c r="D384" s="329">
        <v>65</v>
      </c>
      <c r="E384" s="331" t="s">
        <v>560</v>
      </c>
      <c r="F384" s="331" t="s">
        <v>611</v>
      </c>
      <c r="G384" s="331" t="s">
        <v>658</v>
      </c>
      <c r="H384" s="331" t="s">
        <v>563</v>
      </c>
      <c r="I384" s="331" t="s">
        <v>563</v>
      </c>
      <c r="J384" s="331" t="s">
        <v>564</v>
      </c>
      <c r="K384" s="333">
        <v>1</v>
      </c>
      <c r="L384" s="333">
        <v>2021</v>
      </c>
      <c r="M384" s="335" t="s">
        <v>190</v>
      </c>
      <c r="N384" s="335">
        <v>2021</v>
      </c>
      <c r="O384" s="337">
        <v>0</v>
      </c>
      <c r="P384" s="339">
        <v>0</v>
      </c>
      <c r="Q384" s="147"/>
      <c r="R384" s="146"/>
      <c r="S384" s="146"/>
      <c r="T384" s="146"/>
      <c r="U384" s="146"/>
      <c r="V384" s="146"/>
      <c r="W384" s="146"/>
      <c r="X384" s="146"/>
      <c r="Y384" s="146"/>
      <c r="Z384" s="146"/>
      <c r="AA384" s="146"/>
      <c r="AB384" s="146"/>
      <c r="AC384" s="146"/>
      <c r="AD384" s="146"/>
      <c r="AE384" s="146"/>
      <c r="AF384" s="146"/>
      <c r="AG384" s="146"/>
      <c r="AH384" s="146"/>
      <c r="AI384" s="146"/>
      <c r="AJ384" s="146"/>
      <c r="AK384" s="146"/>
      <c r="AL384" s="146"/>
      <c r="AM384" s="146"/>
      <c r="AN384" s="146"/>
      <c r="AO384" s="146"/>
      <c r="AP384" s="146"/>
      <c r="AQ384" s="146"/>
      <c r="AR384" s="146"/>
      <c r="AS384" s="146"/>
      <c r="AT384" s="146"/>
      <c r="AU384" s="146"/>
      <c r="AV384" s="146"/>
      <c r="AW384" s="146"/>
      <c r="AX384" s="146"/>
      <c r="AY384" s="146"/>
      <c r="AZ384" s="146"/>
      <c r="BA384" s="146"/>
      <c r="BB384" s="146"/>
      <c r="BC384" s="146"/>
      <c r="BD384" s="146"/>
      <c r="BE384" s="200"/>
      <c r="BF384" s="199"/>
      <c r="BG384" s="199"/>
      <c r="BH384" s="199"/>
      <c r="BI384" s="199"/>
      <c r="BJ384" s="199"/>
      <c r="BK384" s="199"/>
    </row>
    <row r="385" spans="3:76" ht="11.25" customHeight="1">
      <c r="C385" s="281"/>
      <c r="D385" s="330"/>
      <c r="E385" s="332"/>
      <c r="F385" s="332"/>
      <c r="G385" s="332"/>
      <c r="H385" s="332"/>
      <c r="I385" s="332"/>
      <c r="J385" s="332"/>
      <c r="K385" s="334"/>
      <c r="L385" s="334"/>
      <c r="M385" s="336"/>
      <c r="N385" s="336"/>
      <c r="O385" s="338"/>
      <c r="P385" s="340"/>
      <c r="Q385" s="341"/>
      <c r="R385" s="343">
        <v>1</v>
      </c>
      <c r="S385" s="327" t="s">
        <v>588</v>
      </c>
      <c r="T385" s="327"/>
      <c r="U385" s="327"/>
      <c r="V385" s="327"/>
      <c r="W385" s="327"/>
      <c r="X385" s="327"/>
      <c r="Y385" s="327"/>
      <c r="Z385" s="327"/>
      <c r="AA385" s="327"/>
      <c r="AB385" s="327"/>
      <c r="AC385" s="327"/>
      <c r="AD385" s="327"/>
      <c r="AE385" s="327"/>
      <c r="AF385" s="327"/>
      <c r="AG385" s="327"/>
      <c r="AH385" s="183"/>
      <c r="AI385" s="190"/>
      <c r="AJ385" s="189"/>
      <c r="AK385" s="189"/>
      <c r="AL385" s="189"/>
      <c r="AM385" s="189"/>
      <c r="AN385" s="189"/>
      <c r="AO385" s="189"/>
      <c r="AP385" s="189"/>
      <c r="AQ385" s="189"/>
      <c r="AR385" s="189"/>
      <c r="AS385" s="148"/>
      <c r="AT385" s="148"/>
      <c r="AU385" s="148"/>
      <c r="AV385" s="148"/>
      <c r="AW385" s="148"/>
      <c r="AX385" s="148"/>
      <c r="AY385" s="100"/>
      <c r="AZ385" s="100"/>
      <c r="BA385" s="100"/>
      <c r="BB385" s="100"/>
      <c r="BC385" s="100"/>
      <c r="BD385" s="100"/>
      <c r="BE385" s="200"/>
      <c r="BF385" s="215"/>
      <c r="BG385" s="215"/>
      <c r="BH385" s="215"/>
      <c r="BI385" s="199"/>
      <c r="BJ385" s="215"/>
      <c r="BK385" s="215"/>
      <c r="BL385" s="215"/>
      <c r="BM385" s="215"/>
      <c r="BN385" s="215"/>
    </row>
    <row r="386" spans="3:76" ht="15" customHeight="1">
      <c r="C386" s="281"/>
      <c r="D386" s="330"/>
      <c r="E386" s="332"/>
      <c r="F386" s="332"/>
      <c r="G386" s="332"/>
      <c r="H386" s="332"/>
      <c r="I386" s="332"/>
      <c r="J386" s="332"/>
      <c r="K386" s="334"/>
      <c r="L386" s="334"/>
      <c r="M386" s="336"/>
      <c r="N386" s="336"/>
      <c r="O386" s="338"/>
      <c r="P386" s="340"/>
      <c r="Q386" s="342"/>
      <c r="R386" s="344"/>
      <c r="S386" s="328"/>
      <c r="T386" s="328"/>
      <c r="U386" s="328"/>
      <c r="V386" s="328"/>
      <c r="W386" s="328"/>
      <c r="X386" s="328"/>
      <c r="Y386" s="328"/>
      <c r="Z386" s="328"/>
      <c r="AA386" s="328"/>
      <c r="AB386" s="328"/>
      <c r="AC386" s="328"/>
      <c r="AD386" s="328"/>
      <c r="AE386" s="328"/>
      <c r="AF386" s="328"/>
      <c r="AG386" s="328"/>
      <c r="AH386" s="171"/>
      <c r="AI386" s="188" t="s">
        <v>241</v>
      </c>
      <c r="AJ386" s="238" t="s">
        <v>198</v>
      </c>
      <c r="AK386" s="275" t="s">
        <v>18</v>
      </c>
      <c r="AL386" s="275"/>
      <c r="AM386" s="275"/>
      <c r="AN386" s="275"/>
      <c r="AO386" s="275"/>
      <c r="AP386" s="275"/>
      <c r="AQ386" s="275"/>
      <c r="AR386" s="275"/>
      <c r="AS386" s="172">
        <v>59646.190581886898</v>
      </c>
      <c r="AT386" s="172">
        <v>0</v>
      </c>
      <c r="AU386" s="172">
        <v>0</v>
      </c>
      <c r="AV386" s="173">
        <v>0</v>
      </c>
      <c r="AW386" s="172">
        <f>AT386-AV386</f>
        <v>0</v>
      </c>
      <c r="AX386" s="172">
        <f>AV386-AT386</f>
        <v>0</v>
      </c>
      <c r="AY386" s="173"/>
      <c r="AZ386" s="173"/>
      <c r="BA386" s="223"/>
      <c r="BB386" s="173"/>
      <c r="BC386" s="224"/>
      <c r="BD386" s="290" t="s">
        <v>151</v>
      </c>
      <c r="BE386" s="200">
        <v>0</v>
      </c>
      <c r="BF386" s="215"/>
      <c r="BG386" s="215"/>
      <c r="BI386" s="198" t="str">
        <f>AJ386 &amp; BE386</f>
        <v>Амортизационные отчисления0</v>
      </c>
      <c r="BJ386" s="215"/>
      <c r="BK386" s="215"/>
      <c r="BL386" s="215"/>
      <c r="BM386" s="215"/>
      <c r="BX386" s="198" t="str">
        <f>AJ386 &amp; AK386</f>
        <v>Амортизационные отчислениянет</v>
      </c>
    </row>
    <row r="387" spans="3:76" ht="15" customHeight="1" thickBot="1">
      <c r="C387" s="281"/>
      <c r="D387" s="330"/>
      <c r="E387" s="332"/>
      <c r="F387" s="332"/>
      <c r="G387" s="332"/>
      <c r="H387" s="332"/>
      <c r="I387" s="332"/>
      <c r="J387" s="332"/>
      <c r="K387" s="334"/>
      <c r="L387" s="334"/>
      <c r="M387" s="336"/>
      <c r="N387" s="336"/>
      <c r="O387" s="338"/>
      <c r="P387" s="340"/>
      <c r="Q387" s="342"/>
      <c r="R387" s="344"/>
      <c r="S387" s="328"/>
      <c r="T387" s="328"/>
      <c r="U387" s="328"/>
      <c r="V387" s="328"/>
      <c r="W387" s="328"/>
      <c r="X387" s="328"/>
      <c r="Y387" s="328"/>
      <c r="Z387" s="328"/>
      <c r="AA387" s="328"/>
      <c r="AB387" s="328"/>
      <c r="AC387" s="328"/>
      <c r="AD387" s="328"/>
      <c r="AE387" s="328"/>
      <c r="AF387" s="328"/>
      <c r="AG387" s="328"/>
      <c r="AH387" s="171"/>
      <c r="AI387" s="188" t="s">
        <v>115</v>
      </c>
      <c r="AJ387" s="238" t="s">
        <v>200</v>
      </c>
      <c r="AK387" s="275" t="s">
        <v>18</v>
      </c>
      <c r="AL387" s="275"/>
      <c r="AM387" s="275"/>
      <c r="AN387" s="275"/>
      <c r="AO387" s="275"/>
      <c r="AP387" s="275"/>
      <c r="AQ387" s="275"/>
      <c r="AR387" s="275"/>
      <c r="AS387" s="172">
        <v>11929.238116377401</v>
      </c>
      <c r="AT387" s="172">
        <v>0</v>
      </c>
      <c r="AU387" s="172">
        <v>0</v>
      </c>
      <c r="AV387" s="173">
        <v>0</v>
      </c>
      <c r="AW387" s="172">
        <f>AT387-AV387</f>
        <v>0</v>
      </c>
      <c r="AX387" s="172">
        <f>AV387-AT387</f>
        <v>0</v>
      </c>
      <c r="AY387" s="173"/>
      <c r="AZ387" s="173"/>
      <c r="BA387" s="223"/>
      <c r="BB387" s="173"/>
      <c r="BC387" s="224"/>
      <c r="BD387" s="225"/>
      <c r="BE387" s="200">
        <v>0</v>
      </c>
      <c r="BF387" s="215"/>
      <c r="BG387" s="215"/>
      <c r="BI387" s="198" t="str">
        <f>AJ387 &amp; BE387</f>
        <v>Прочие собственные средства0</v>
      </c>
      <c r="BJ387" s="215"/>
      <c r="BK387" s="215"/>
      <c r="BL387" s="215"/>
      <c r="BM387" s="215"/>
      <c r="BX387" s="198" t="str">
        <f>AJ387 &amp; AK387</f>
        <v>Прочие собственные средстванет</v>
      </c>
    </row>
    <row r="388" spans="3:76" ht="11.25" customHeight="1">
      <c r="C388" s="281"/>
      <c r="D388" s="329">
        <v>66</v>
      </c>
      <c r="E388" s="331" t="s">
        <v>560</v>
      </c>
      <c r="F388" s="331" t="s">
        <v>611</v>
      </c>
      <c r="G388" s="331" t="s">
        <v>659</v>
      </c>
      <c r="H388" s="331" t="s">
        <v>563</v>
      </c>
      <c r="I388" s="331" t="s">
        <v>563</v>
      </c>
      <c r="J388" s="331" t="s">
        <v>564</v>
      </c>
      <c r="K388" s="333">
        <v>1</v>
      </c>
      <c r="L388" s="333">
        <v>2022</v>
      </c>
      <c r="M388" s="335" t="s">
        <v>190</v>
      </c>
      <c r="N388" s="335">
        <v>2022</v>
      </c>
      <c r="O388" s="337">
        <v>0</v>
      </c>
      <c r="P388" s="339">
        <v>5</v>
      </c>
      <c r="Q388" s="147"/>
      <c r="R388" s="146"/>
      <c r="S388" s="146"/>
      <c r="T388" s="146"/>
      <c r="U388" s="146"/>
      <c r="V388" s="146"/>
      <c r="W388" s="146"/>
      <c r="X388" s="146"/>
      <c r="Y388" s="146"/>
      <c r="Z388" s="146"/>
      <c r="AA388" s="146"/>
      <c r="AB388" s="146"/>
      <c r="AC388" s="146"/>
      <c r="AD388" s="146"/>
      <c r="AE388" s="146"/>
      <c r="AF388" s="146"/>
      <c r="AG388" s="146"/>
      <c r="AH388" s="146"/>
      <c r="AI388" s="146"/>
      <c r="AJ388" s="146"/>
      <c r="AK388" s="146"/>
      <c r="AL388" s="146"/>
      <c r="AM388" s="146"/>
      <c r="AN388" s="146"/>
      <c r="AO388" s="146"/>
      <c r="AP388" s="146"/>
      <c r="AQ388" s="146"/>
      <c r="AR388" s="146"/>
      <c r="AS388" s="146"/>
      <c r="AT388" s="146"/>
      <c r="AU388" s="146"/>
      <c r="AV388" s="146"/>
      <c r="AW388" s="146"/>
      <c r="AX388" s="146"/>
      <c r="AY388" s="146"/>
      <c r="AZ388" s="146"/>
      <c r="BA388" s="146"/>
      <c r="BB388" s="146"/>
      <c r="BC388" s="146"/>
      <c r="BD388" s="146"/>
      <c r="BE388" s="200"/>
      <c r="BF388" s="199"/>
      <c r="BG388" s="199"/>
      <c r="BH388" s="199"/>
      <c r="BI388" s="199"/>
      <c r="BJ388" s="199"/>
      <c r="BK388" s="199"/>
    </row>
    <row r="389" spans="3:76" ht="11.25" customHeight="1">
      <c r="C389" s="281"/>
      <c r="D389" s="330"/>
      <c r="E389" s="332"/>
      <c r="F389" s="332"/>
      <c r="G389" s="332"/>
      <c r="H389" s="332"/>
      <c r="I389" s="332"/>
      <c r="J389" s="332"/>
      <c r="K389" s="334"/>
      <c r="L389" s="334"/>
      <c r="M389" s="336"/>
      <c r="N389" s="336"/>
      <c r="O389" s="338"/>
      <c r="P389" s="340"/>
      <c r="Q389" s="341"/>
      <c r="R389" s="343">
        <v>1</v>
      </c>
      <c r="S389" s="327" t="s">
        <v>588</v>
      </c>
      <c r="T389" s="327"/>
      <c r="U389" s="327"/>
      <c r="V389" s="327"/>
      <c r="W389" s="327"/>
      <c r="X389" s="327"/>
      <c r="Y389" s="327"/>
      <c r="Z389" s="327"/>
      <c r="AA389" s="327"/>
      <c r="AB389" s="327"/>
      <c r="AC389" s="327"/>
      <c r="AD389" s="327"/>
      <c r="AE389" s="327"/>
      <c r="AF389" s="327"/>
      <c r="AG389" s="327"/>
      <c r="AH389" s="183"/>
      <c r="AI389" s="190"/>
      <c r="AJ389" s="189"/>
      <c r="AK389" s="189"/>
      <c r="AL389" s="189"/>
      <c r="AM389" s="189"/>
      <c r="AN389" s="189"/>
      <c r="AO389" s="189"/>
      <c r="AP389" s="189"/>
      <c r="AQ389" s="189"/>
      <c r="AR389" s="189"/>
      <c r="AS389" s="148"/>
      <c r="AT389" s="148"/>
      <c r="AU389" s="148"/>
      <c r="AV389" s="148"/>
      <c r="AW389" s="148"/>
      <c r="AX389" s="148"/>
      <c r="AY389" s="100"/>
      <c r="AZ389" s="100"/>
      <c r="BA389" s="100"/>
      <c r="BB389" s="100"/>
      <c r="BC389" s="100"/>
      <c r="BD389" s="100"/>
      <c r="BE389" s="200"/>
      <c r="BF389" s="215"/>
      <c r="BG389" s="215"/>
      <c r="BH389" s="215"/>
      <c r="BI389" s="199"/>
      <c r="BJ389" s="215"/>
      <c r="BK389" s="215"/>
      <c r="BL389" s="215"/>
      <c r="BM389" s="215"/>
      <c r="BN389" s="215"/>
    </row>
    <row r="390" spans="3:76" ht="15" customHeight="1">
      <c r="C390" s="281"/>
      <c r="D390" s="330"/>
      <c r="E390" s="332"/>
      <c r="F390" s="332"/>
      <c r="G390" s="332"/>
      <c r="H390" s="332"/>
      <c r="I390" s="332"/>
      <c r="J390" s="332"/>
      <c r="K390" s="334"/>
      <c r="L390" s="334"/>
      <c r="M390" s="336"/>
      <c r="N390" s="336"/>
      <c r="O390" s="338"/>
      <c r="P390" s="340"/>
      <c r="Q390" s="342"/>
      <c r="R390" s="344"/>
      <c r="S390" s="328"/>
      <c r="T390" s="328"/>
      <c r="U390" s="328"/>
      <c r="V390" s="328"/>
      <c r="W390" s="328"/>
      <c r="X390" s="328"/>
      <c r="Y390" s="328"/>
      <c r="Z390" s="328"/>
      <c r="AA390" s="328"/>
      <c r="AB390" s="328"/>
      <c r="AC390" s="328"/>
      <c r="AD390" s="328"/>
      <c r="AE390" s="328"/>
      <c r="AF390" s="328"/>
      <c r="AG390" s="328"/>
      <c r="AH390" s="171"/>
      <c r="AI390" s="188" t="s">
        <v>241</v>
      </c>
      <c r="AJ390" s="238" t="s">
        <v>198</v>
      </c>
      <c r="AK390" s="275" t="s">
        <v>18</v>
      </c>
      <c r="AL390" s="275"/>
      <c r="AM390" s="275"/>
      <c r="AN390" s="275"/>
      <c r="AO390" s="275"/>
      <c r="AP390" s="275"/>
      <c r="AQ390" s="275"/>
      <c r="AR390" s="275"/>
      <c r="AS390" s="172">
        <v>124043.243800895</v>
      </c>
      <c r="AT390" s="172">
        <v>0</v>
      </c>
      <c r="AU390" s="172">
        <v>1582.35393</v>
      </c>
      <c r="AV390" s="173">
        <v>1582.35393</v>
      </c>
      <c r="AW390" s="172">
        <f>AT390-AV390</f>
        <v>-1582.35393</v>
      </c>
      <c r="AX390" s="172">
        <f>AV390-AT390</f>
        <v>1582.35393</v>
      </c>
      <c r="AY390" s="173"/>
      <c r="AZ390" s="173"/>
      <c r="BA390" s="223" t="s">
        <v>712</v>
      </c>
      <c r="BB390" s="173">
        <v>1582.35393</v>
      </c>
      <c r="BC390" s="224" t="s">
        <v>723</v>
      </c>
      <c r="BD390" s="291" t="s">
        <v>732</v>
      </c>
      <c r="BE390" s="200">
        <v>0</v>
      </c>
      <c r="BF390" s="215"/>
      <c r="BG390" s="215"/>
      <c r="BI390" s="198" t="str">
        <f>AJ390 &amp; BE390</f>
        <v>Амортизационные отчисления0</v>
      </c>
      <c r="BJ390" s="215"/>
      <c r="BK390" s="215"/>
      <c r="BL390" s="215"/>
      <c r="BM390" s="215"/>
      <c r="BX390" s="198" t="str">
        <f>AJ390 &amp; AK390</f>
        <v>Амортизационные отчислениянет</v>
      </c>
    </row>
    <row r="391" spans="3:76" ht="15" customHeight="1" thickBot="1">
      <c r="C391" s="281"/>
      <c r="D391" s="330"/>
      <c r="E391" s="332"/>
      <c r="F391" s="332"/>
      <c r="G391" s="332"/>
      <c r="H391" s="332"/>
      <c r="I391" s="332"/>
      <c r="J391" s="332"/>
      <c r="K391" s="334"/>
      <c r="L391" s="334"/>
      <c r="M391" s="336"/>
      <c r="N391" s="336"/>
      <c r="O391" s="338"/>
      <c r="P391" s="340"/>
      <c r="Q391" s="342"/>
      <c r="R391" s="344"/>
      <c r="S391" s="328"/>
      <c r="T391" s="328"/>
      <c r="U391" s="328"/>
      <c r="V391" s="328"/>
      <c r="W391" s="328"/>
      <c r="X391" s="328"/>
      <c r="Y391" s="328"/>
      <c r="Z391" s="328"/>
      <c r="AA391" s="328"/>
      <c r="AB391" s="328"/>
      <c r="AC391" s="328"/>
      <c r="AD391" s="328"/>
      <c r="AE391" s="328"/>
      <c r="AF391" s="328"/>
      <c r="AG391" s="328"/>
      <c r="AH391" s="171"/>
      <c r="AI391" s="188" t="s">
        <v>115</v>
      </c>
      <c r="AJ391" s="238" t="s">
        <v>200</v>
      </c>
      <c r="AK391" s="275" t="s">
        <v>18</v>
      </c>
      <c r="AL391" s="275"/>
      <c r="AM391" s="275"/>
      <c r="AN391" s="275"/>
      <c r="AO391" s="275"/>
      <c r="AP391" s="275"/>
      <c r="AQ391" s="275"/>
      <c r="AR391" s="275"/>
      <c r="AS391" s="172">
        <v>24808.648760179</v>
      </c>
      <c r="AT391" s="172">
        <v>0</v>
      </c>
      <c r="AU391" s="172">
        <v>316.47077999999999</v>
      </c>
      <c r="AV391" s="173">
        <v>316.47078000000005</v>
      </c>
      <c r="AW391" s="172">
        <f>AT391-AV391</f>
        <v>-316.47078000000005</v>
      </c>
      <c r="AX391" s="172">
        <f>AV391-AT391</f>
        <v>316.47078000000005</v>
      </c>
      <c r="AY391" s="173"/>
      <c r="AZ391" s="173"/>
      <c r="BA391" s="223" t="s">
        <v>712</v>
      </c>
      <c r="BB391" s="173">
        <v>316.47078000000005</v>
      </c>
      <c r="BC391" s="224" t="s">
        <v>723</v>
      </c>
      <c r="BD391" s="225"/>
      <c r="BE391" s="200">
        <v>0</v>
      </c>
      <c r="BF391" s="215"/>
      <c r="BG391" s="215"/>
      <c r="BI391" s="198" t="str">
        <f>AJ391 &amp; BE391</f>
        <v>Прочие собственные средства0</v>
      </c>
      <c r="BJ391" s="215"/>
      <c r="BK391" s="215"/>
      <c r="BL391" s="215"/>
      <c r="BM391" s="215"/>
      <c r="BX391" s="198" t="str">
        <f>AJ391 &amp; AK391</f>
        <v>Прочие собственные средстванет</v>
      </c>
    </row>
    <row r="392" spans="3:76" ht="11.25" customHeight="1">
      <c r="C392" s="281"/>
      <c r="D392" s="329">
        <v>67</v>
      </c>
      <c r="E392" s="331" t="s">
        <v>560</v>
      </c>
      <c r="F392" s="331" t="s">
        <v>611</v>
      </c>
      <c r="G392" s="331" t="s">
        <v>660</v>
      </c>
      <c r="H392" s="331" t="s">
        <v>563</v>
      </c>
      <c r="I392" s="331" t="s">
        <v>563</v>
      </c>
      <c r="J392" s="331" t="s">
        <v>564</v>
      </c>
      <c r="K392" s="333">
        <v>1</v>
      </c>
      <c r="L392" s="333">
        <v>2022</v>
      </c>
      <c r="M392" s="335" t="s">
        <v>190</v>
      </c>
      <c r="N392" s="335">
        <v>2022</v>
      </c>
      <c r="O392" s="337">
        <v>0</v>
      </c>
      <c r="P392" s="339">
        <v>5</v>
      </c>
      <c r="Q392" s="147"/>
      <c r="R392" s="146"/>
      <c r="S392" s="146"/>
      <c r="T392" s="146"/>
      <c r="U392" s="146"/>
      <c r="V392" s="146"/>
      <c r="W392" s="146"/>
      <c r="X392" s="146"/>
      <c r="Y392" s="146"/>
      <c r="Z392" s="146"/>
      <c r="AA392" s="146"/>
      <c r="AB392" s="146"/>
      <c r="AC392" s="146"/>
      <c r="AD392" s="146"/>
      <c r="AE392" s="146"/>
      <c r="AF392" s="146"/>
      <c r="AG392" s="146"/>
      <c r="AH392" s="146"/>
      <c r="AI392" s="146"/>
      <c r="AJ392" s="146"/>
      <c r="AK392" s="146"/>
      <c r="AL392" s="146"/>
      <c r="AM392" s="146"/>
      <c r="AN392" s="146"/>
      <c r="AO392" s="146"/>
      <c r="AP392" s="146"/>
      <c r="AQ392" s="146"/>
      <c r="AR392" s="146"/>
      <c r="AS392" s="146"/>
      <c r="AT392" s="146"/>
      <c r="AU392" s="146"/>
      <c r="AV392" s="146"/>
      <c r="AW392" s="146"/>
      <c r="AX392" s="146"/>
      <c r="AY392" s="146"/>
      <c r="AZ392" s="146"/>
      <c r="BA392" s="146"/>
      <c r="BB392" s="146"/>
      <c r="BC392" s="146"/>
      <c r="BD392" s="146"/>
      <c r="BE392" s="200"/>
      <c r="BF392" s="199"/>
      <c r="BG392" s="199"/>
      <c r="BH392" s="199"/>
      <c r="BI392" s="199"/>
      <c r="BJ392" s="199"/>
      <c r="BK392" s="199"/>
    </row>
    <row r="393" spans="3:76" ht="11.25" customHeight="1">
      <c r="C393" s="281"/>
      <c r="D393" s="330"/>
      <c r="E393" s="332"/>
      <c r="F393" s="332"/>
      <c r="G393" s="332"/>
      <c r="H393" s="332"/>
      <c r="I393" s="332"/>
      <c r="J393" s="332"/>
      <c r="K393" s="334"/>
      <c r="L393" s="334"/>
      <c r="M393" s="336"/>
      <c r="N393" s="336"/>
      <c r="O393" s="338"/>
      <c r="P393" s="340"/>
      <c r="Q393" s="341"/>
      <c r="R393" s="343">
        <v>1</v>
      </c>
      <c r="S393" s="327" t="s">
        <v>588</v>
      </c>
      <c r="T393" s="327"/>
      <c r="U393" s="327"/>
      <c r="V393" s="327"/>
      <c r="W393" s="327"/>
      <c r="X393" s="327"/>
      <c r="Y393" s="327"/>
      <c r="Z393" s="327"/>
      <c r="AA393" s="327"/>
      <c r="AB393" s="327"/>
      <c r="AC393" s="327"/>
      <c r="AD393" s="327"/>
      <c r="AE393" s="327"/>
      <c r="AF393" s="327"/>
      <c r="AG393" s="327"/>
      <c r="AH393" s="183"/>
      <c r="AI393" s="190"/>
      <c r="AJ393" s="189"/>
      <c r="AK393" s="189"/>
      <c r="AL393" s="189"/>
      <c r="AM393" s="189"/>
      <c r="AN393" s="189"/>
      <c r="AO393" s="189"/>
      <c r="AP393" s="189"/>
      <c r="AQ393" s="189"/>
      <c r="AR393" s="189"/>
      <c r="AS393" s="148"/>
      <c r="AT393" s="148"/>
      <c r="AU393" s="148"/>
      <c r="AV393" s="148"/>
      <c r="AW393" s="148"/>
      <c r="AX393" s="148"/>
      <c r="AY393" s="100"/>
      <c r="AZ393" s="100"/>
      <c r="BA393" s="100"/>
      <c r="BB393" s="100"/>
      <c r="BC393" s="100"/>
      <c r="BD393" s="100"/>
      <c r="BE393" s="200"/>
      <c r="BF393" s="215"/>
      <c r="BG393" s="215"/>
      <c r="BH393" s="215"/>
      <c r="BI393" s="199"/>
      <c r="BJ393" s="215"/>
      <c r="BK393" s="215"/>
      <c r="BL393" s="215"/>
      <c r="BM393" s="215"/>
      <c r="BN393" s="215"/>
    </row>
    <row r="394" spans="3:76" ht="15" customHeight="1">
      <c r="C394" s="281"/>
      <c r="D394" s="330"/>
      <c r="E394" s="332"/>
      <c r="F394" s="332"/>
      <c r="G394" s="332"/>
      <c r="H394" s="332"/>
      <c r="I394" s="332"/>
      <c r="J394" s="332"/>
      <c r="K394" s="334"/>
      <c r="L394" s="334"/>
      <c r="M394" s="336"/>
      <c r="N394" s="336"/>
      <c r="O394" s="338"/>
      <c r="P394" s="340"/>
      <c r="Q394" s="342"/>
      <c r="R394" s="344"/>
      <c r="S394" s="328"/>
      <c r="T394" s="328"/>
      <c r="U394" s="328"/>
      <c r="V394" s="328"/>
      <c r="W394" s="328"/>
      <c r="X394" s="328"/>
      <c r="Y394" s="328"/>
      <c r="Z394" s="328"/>
      <c r="AA394" s="328"/>
      <c r="AB394" s="328"/>
      <c r="AC394" s="328"/>
      <c r="AD394" s="328"/>
      <c r="AE394" s="328"/>
      <c r="AF394" s="328"/>
      <c r="AG394" s="328"/>
      <c r="AH394" s="171"/>
      <c r="AI394" s="188" t="s">
        <v>241</v>
      </c>
      <c r="AJ394" s="238" t="s">
        <v>198</v>
      </c>
      <c r="AK394" s="275" t="s">
        <v>18</v>
      </c>
      <c r="AL394" s="275"/>
      <c r="AM394" s="275"/>
      <c r="AN394" s="275"/>
      <c r="AO394" s="275"/>
      <c r="AP394" s="275"/>
      <c r="AQ394" s="275"/>
      <c r="AR394" s="275"/>
      <c r="AS394" s="172">
        <v>94519.566517891697</v>
      </c>
      <c r="AT394" s="172">
        <v>0</v>
      </c>
      <c r="AU394" s="172">
        <v>1614.0586499999999</v>
      </c>
      <c r="AV394" s="173">
        <v>1614.0586499999999</v>
      </c>
      <c r="AW394" s="172">
        <f>AT394-AV394</f>
        <v>-1614.0586499999999</v>
      </c>
      <c r="AX394" s="172">
        <f>AV394-AT394</f>
        <v>1614.0586499999999</v>
      </c>
      <c r="AY394" s="173"/>
      <c r="AZ394" s="173"/>
      <c r="BA394" s="223" t="s">
        <v>712</v>
      </c>
      <c r="BB394" s="173">
        <v>1614.0586499999999</v>
      </c>
      <c r="BC394" s="224" t="s">
        <v>723</v>
      </c>
      <c r="BD394" s="291" t="s">
        <v>732</v>
      </c>
      <c r="BE394" s="200">
        <v>0</v>
      </c>
      <c r="BF394" s="215"/>
      <c r="BG394" s="215"/>
      <c r="BI394" s="198" t="str">
        <f>AJ394 &amp; BE394</f>
        <v>Амортизационные отчисления0</v>
      </c>
      <c r="BJ394" s="215"/>
      <c r="BK394" s="215"/>
      <c r="BL394" s="215"/>
      <c r="BM394" s="215"/>
      <c r="BX394" s="198" t="str">
        <f>AJ394 &amp; AK394</f>
        <v>Амортизационные отчислениянет</v>
      </c>
    </row>
    <row r="395" spans="3:76" ht="15" customHeight="1" thickBot="1">
      <c r="C395" s="281"/>
      <c r="D395" s="330"/>
      <c r="E395" s="332"/>
      <c r="F395" s="332"/>
      <c r="G395" s="332"/>
      <c r="H395" s="332"/>
      <c r="I395" s="332"/>
      <c r="J395" s="332"/>
      <c r="K395" s="334"/>
      <c r="L395" s="334"/>
      <c r="M395" s="336"/>
      <c r="N395" s="336"/>
      <c r="O395" s="338"/>
      <c r="P395" s="340"/>
      <c r="Q395" s="342"/>
      <c r="R395" s="344"/>
      <c r="S395" s="328"/>
      <c r="T395" s="328"/>
      <c r="U395" s="328"/>
      <c r="V395" s="328"/>
      <c r="W395" s="328"/>
      <c r="X395" s="328"/>
      <c r="Y395" s="328"/>
      <c r="Z395" s="328"/>
      <c r="AA395" s="328"/>
      <c r="AB395" s="328"/>
      <c r="AC395" s="328"/>
      <c r="AD395" s="328"/>
      <c r="AE395" s="328"/>
      <c r="AF395" s="328"/>
      <c r="AG395" s="328"/>
      <c r="AH395" s="171"/>
      <c r="AI395" s="188" t="s">
        <v>115</v>
      </c>
      <c r="AJ395" s="238" t="s">
        <v>200</v>
      </c>
      <c r="AK395" s="275" t="s">
        <v>18</v>
      </c>
      <c r="AL395" s="275"/>
      <c r="AM395" s="275"/>
      <c r="AN395" s="275"/>
      <c r="AO395" s="275"/>
      <c r="AP395" s="275"/>
      <c r="AQ395" s="275"/>
      <c r="AR395" s="275"/>
      <c r="AS395" s="172">
        <v>18903.913303578302</v>
      </c>
      <c r="AT395" s="172">
        <v>0</v>
      </c>
      <c r="AU395" s="172">
        <v>322.81173000000001</v>
      </c>
      <c r="AV395" s="173">
        <v>322.81172999999995</v>
      </c>
      <c r="AW395" s="172">
        <f>AT395-AV395</f>
        <v>-322.81172999999995</v>
      </c>
      <c r="AX395" s="172">
        <f>AV395-AT395</f>
        <v>322.81172999999995</v>
      </c>
      <c r="AY395" s="173"/>
      <c r="AZ395" s="173"/>
      <c r="BA395" s="223" t="s">
        <v>712</v>
      </c>
      <c r="BB395" s="173">
        <v>322.81172999999995</v>
      </c>
      <c r="BC395" s="224" t="s">
        <v>723</v>
      </c>
      <c r="BD395" s="225"/>
      <c r="BE395" s="200">
        <v>0</v>
      </c>
      <c r="BF395" s="215"/>
      <c r="BG395" s="215"/>
      <c r="BI395" s="198" t="str">
        <f>AJ395 &amp; BE395</f>
        <v>Прочие собственные средства0</v>
      </c>
      <c r="BJ395" s="215"/>
      <c r="BK395" s="215"/>
      <c r="BL395" s="215"/>
      <c r="BM395" s="215"/>
      <c r="BX395" s="198" t="str">
        <f>AJ395 &amp; AK395</f>
        <v>Прочие собственные средстванет</v>
      </c>
    </row>
    <row r="396" spans="3:76" ht="11.25" customHeight="1">
      <c r="C396" s="281"/>
      <c r="D396" s="329">
        <v>68</v>
      </c>
      <c r="E396" s="331" t="s">
        <v>560</v>
      </c>
      <c r="F396" s="331" t="s">
        <v>611</v>
      </c>
      <c r="G396" s="331" t="s">
        <v>661</v>
      </c>
      <c r="H396" s="331" t="s">
        <v>563</v>
      </c>
      <c r="I396" s="331" t="s">
        <v>563</v>
      </c>
      <c r="J396" s="331" t="s">
        <v>564</v>
      </c>
      <c r="K396" s="333">
        <v>1</v>
      </c>
      <c r="L396" s="333">
        <v>2022</v>
      </c>
      <c r="M396" s="335" t="s">
        <v>190</v>
      </c>
      <c r="N396" s="335">
        <v>2022</v>
      </c>
      <c r="O396" s="337">
        <v>0</v>
      </c>
      <c r="P396" s="339">
        <v>0</v>
      </c>
      <c r="Q396" s="147"/>
      <c r="R396" s="146"/>
      <c r="S396" s="146"/>
      <c r="T396" s="146"/>
      <c r="U396" s="146"/>
      <c r="V396" s="146"/>
      <c r="W396" s="146"/>
      <c r="X396" s="146"/>
      <c r="Y396" s="146"/>
      <c r="Z396" s="146"/>
      <c r="AA396" s="146"/>
      <c r="AB396" s="146"/>
      <c r="AC396" s="146"/>
      <c r="AD396" s="146"/>
      <c r="AE396" s="146"/>
      <c r="AF396" s="146"/>
      <c r="AG396" s="146"/>
      <c r="AH396" s="146"/>
      <c r="AI396" s="146"/>
      <c r="AJ396" s="146"/>
      <c r="AK396" s="146"/>
      <c r="AL396" s="146"/>
      <c r="AM396" s="146"/>
      <c r="AN396" s="146"/>
      <c r="AO396" s="146"/>
      <c r="AP396" s="146"/>
      <c r="AQ396" s="146"/>
      <c r="AR396" s="146"/>
      <c r="AS396" s="146"/>
      <c r="AT396" s="146"/>
      <c r="AU396" s="146"/>
      <c r="AV396" s="146"/>
      <c r="AW396" s="146"/>
      <c r="AX396" s="146"/>
      <c r="AY396" s="146"/>
      <c r="AZ396" s="146"/>
      <c r="BA396" s="146"/>
      <c r="BB396" s="146"/>
      <c r="BC396" s="146"/>
      <c r="BD396" s="146"/>
      <c r="BE396" s="200"/>
      <c r="BF396" s="199"/>
      <c r="BG396" s="199"/>
      <c r="BH396" s="199"/>
      <c r="BI396" s="199"/>
      <c r="BJ396" s="199"/>
      <c r="BK396" s="199"/>
    </row>
    <row r="397" spans="3:76" ht="11.25" customHeight="1">
      <c r="C397" s="281"/>
      <c r="D397" s="330"/>
      <c r="E397" s="332"/>
      <c r="F397" s="332"/>
      <c r="G397" s="332"/>
      <c r="H397" s="332"/>
      <c r="I397" s="332"/>
      <c r="J397" s="332"/>
      <c r="K397" s="334"/>
      <c r="L397" s="334"/>
      <c r="M397" s="336"/>
      <c r="N397" s="336"/>
      <c r="O397" s="338"/>
      <c r="P397" s="340"/>
      <c r="Q397" s="341"/>
      <c r="R397" s="343">
        <v>1</v>
      </c>
      <c r="S397" s="327" t="s">
        <v>588</v>
      </c>
      <c r="T397" s="327"/>
      <c r="U397" s="327"/>
      <c r="V397" s="327"/>
      <c r="W397" s="327"/>
      <c r="X397" s="327"/>
      <c r="Y397" s="327"/>
      <c r="Z397" s="327"/>
      <c r="AA397" s="327"/>
      <c r="AB397" s="327"/>
      <c r="AC397" s="327"/>
      <c r="AD397" s="327"/>
      <c r="AE397" s="327"/>
      <c r="AF397" s="327"/>
      <c r="AG397" s="327"/>
      <c r="AH397" s="183"/>
      <c r="AI397" s="190"/>
      <c r="AJ397" s="189"/>
      <c r="AK397" s="189"/>
      <c r="AL397" s="189"/>
      <c r="AM397" s="189"/>
      <c r="AN397" s="189"/>
      <c r="AO397" s="189"/>
      <c r="AP397" s="189"/>
      <c r="AQ397" s="189"/>
      <c r="AR397" s="189"/>
      <c r="AS397" s="148"/>
      <c r="AT397" s="148"/>
      <c r="AU397" s="148"/>
      <c r="AV397" s="148"/>
      <c r="AW397" s="148"/>
      <c r="AX397" s="148"/>
      <c r="AY397" s="100"/>
      <c r="AZ397" s="100"/>
      <c r="BA397" s="100"/>
      <c r="BB397" s="100"/>
      <c r="BC397" s="100"/>
      <c r="BD397" s="100"/>
      <c r="BE397" s="200"/>
      <c r="BF397" s="215"/>
      <c r="BG397" s="215"/>
      <c r="BH397" s="215"/>
      <c r="BI397" s="199"/>
      <c r="BJ397" s="215"/>
      <c r="BK397" s="215"/>
      <c r="BL397" s="215"/>
      <c r="BM397" s="215"/>
      <c r="BN397" s="215"/>
    </row>
    <row r="398" spans="3:76" ht="15" customHeight="1">
      <c r="C398" s="281"/>
      <c r="D398" s="330"/>
      <c r="E398" s="332"/>
      <c r="F398" s="332"/>
      <c r="G398" s="332"/>
      <c r="H398" s="332"/>
      <c r="I398" s="332"/>
      <c r="J398" s="332"/>
      <c r="K398" s="334"/>
      <c r="L398" s="334"/>
      <c r="M398" s="336"/>
      <c r="N398" s="336"/>
      <c r="O398" s="338"/>
      <c r="P398" s="340"/>
      <c r="Q398" s="342"/>
      <c r="R398" s="344"/>
      <c r="S398" s="328"/>
      <c r="T398" s="328"/>
      <c r="U398" s="328"/>
      <c r="V398" s="328"/>
      <c r="W398" s="328"/>
      <c r="X398" s="328"/>
      <c r="Y398" s="328"/>
      <c r="Z398" s="328"/>
      <c r="AA398" s="328"/>
      <c r="AB398" s="328"/>
      <c r="AC398" s="328"/>
      <c r="AD398" s="328"/>
      <c r="AE398" s="328"/>
      <c r="AF398" s="328"/>
      <c r="AG398" s="328"/>
      <c r="AH398" s="171"/>
      <c r="AI398" s="188" t="s">
        <v>241</v>
      </c>
      <c r="AJ398" s="238" t="s">
        <v>198</v>
      </c>
      <c r="AK398" s="275" t="s">
        <v>18</v>
      </c>
      <c r="AL398" s="275"/>
      <c r="AM398" s="275"/>
      <c r="AN398" s="275"/>
      <c r="AO398" s="275"/>
      <c r="AP398" s="275"/>
      <c r="AQ398" s="275"/>
      <c r="AR398" s="275"/>
      <c r="AS398" s="172">
        <v>5024.2816404556997</v>
      </c>
      <c r="AT398" s="172">
        <v>0</v>
      </c>
      <c r="AU398" s="172">
        <v>0</v>
      </c>
      <c r="AV398" s="173">
        <v>0</v>
      </c>
      <c r="AW398" s="172">
        <f>AT398-AV398</f>
        <v>0</v>
      </c>
      <c r="AX398" s="172">
        <f>AV398-AT398</f>
        <v>0</v>
      </c>
      <c r="AY398" s="173"/>
      <c r="AZ398" s="173"/>
      <c r="BA398" s="223"/>
      <c r="BB398" s="173"/>
      <c r="BC398" s="224"/>
      <c r="BD398" s="290" t="s">
        <v>151</v>
      </c>
      <c r="BE398" s="200">
        <v>0</v>
      </c>
      <c r="BF398" s="215"/>
      <c r="BG398" s="215"/>
      <c r="BI398" s="198" t="str">
        <f>AJ398 &amp; BE398</f>
        <v>Амортизационные отчисления0</v>
      </c>
      <c r="BJ398" s="215"/>
      <c r="BK398" s="215"/>
      <c r="BL398" s="215"/>
      <c r="BM398" s="215"/>
      <c r="BX398" s="198" t="str">
        <f>AJ398 &amp; AK398</f>
        <v>Амортизационные отчислениянет</v>
      </c>
    </row>
    <row r="399" spans="3:76" ht="15" customHeight="1" thickBot="1">
      <c r="C399" s="281"/>
      <c r="D399" s="330"/>
      <c r="E399" s="332"/>
      <c r="F399" s="332"/>
      <c r="G399" s="332"/>
      <c r="H399" s="332"/>
      <c r="I399" s="332"/>
      <c r="J399" s="332"/>
      <c r="K399" s="334"/>
      <c r="L399" s="334"/>
      <c r="M399" s="336"/>
      <c r="N399" s="336"/>
      <c r="O399" s="338"/>
      <c r="P399" s="340"/>
      <c r="Q399" s="342"/>
      <c r="R399" s="344"/>
      <c r="S399" s="328"/>
      <c r="T399" s="328"/>
      <c r="U399" s="328"/>
      <c r="V399" s="328"/>
      <c r="W399" s="328"/>
      <c r="X399" s="328"/>
      <c r="Y399" s="328"/>
      <c r="Z399" s="328"/>
      <c r="AA399" s="328"/>
      <c r="AB399" s="328"/>
      <c r="AC399" s="328"/>
      <c r="AD399" s="328"/>
      <c r="AE399" s="328"/>
      <c r="AF399" s="328"/>
      <c r="AG399" s="328"/>
      <c r="AH399" s="171"/>
      <c r="AI399" s="188" t="s">
        <v>115</v>
      </c>
      <c r="AJ399" s="238" t="s">
        <v>200</v>
      </c>
      <c r="AK399" s="275" t="s">
        <v>18</v>
      </c>
      <c r="AL399" s="275"/>
      <c r="AM399" s="275"/>
      <c r="AN399" s="275"/>
      <c r="AO399" s="275"/>
      <c r="AP399" s="275"/>
      <c r="AQ399" s="275"/>
      <c r="AR399" s="275"/>
      <c r="AS399" s="172">
        <v>1004.8563280911</v>
      </c>
      <c r="AT399" s="172">
        <v>0</v>
      </c>
      <c r="AU399" s="172">
        <v>0</v>
      </c>
      <c r="AV399" s="173">
        <v>0</v>
      </c>
      <c r="AW399" s="172">
        <f>AT399-AV399</f>
        <v>0</v>
      </c>
      <c r="AX399" s="172">
        <f>AV399-AT399</f>
        <v>0</v>
      </c>
      <c r="AY399" s="173"/>
      <c r="AZ399" s="173"/>
      <c r="BA399" s="223"/>
      <c r="BB399" s="173"/>
      <c r="BC399" s="224"/>
      <c r="BD399" s="225"/>
      <c r="BE399" s="200">
        <v>0</v>
      </c>
      <c r="BF399" s="215"/>
      <c r="BG399" s="215"/>
      <c r="BI399" s="198" t="str">
        <f>AJ399 &amp; BE399</f>
        <v>Прочие собственные средства0</v>
      </c>
      <c r="BJ399" s="215"/>
      <c r="BK399" s="215"/>
      <c r="BL399" s="215"/>
      <c r="BM399" s="215"/>
      <c r="BX399" s="198" t="str">
        <f>AJ399 &amp; AK399</f>
        <v>Прочие собственные средстванет</v>
      </c>
    </row>
    <row r="400" spans="3:76" ht="11.25" customHeight="1">
      <c r="C400" s="281"/>
      <c r="D400" s="329">
        <v>69</v>
      </c>
      <c r="E400" s="331" t="s">
        <v>560</v>
      </c>
      <c r="F400" s="331" t="s">
        <v>611</v>
      </c>
      <c r="G400" s="331" t="s">
        <v>662</v>
      </c>
      <c r="H400" s="331" t="s">
        <v>563</v>
      </c>
      <c r="I400" s="331" t="s">
        <v>563</v>
      </c>
      <c r="J400" s="331" t="s">
        <v>564</v>
      </c>
      <c r="K400" s="333">
        <v>2</v>
      </c>
      <c r="L400" s="333">
        <v>2022</v>
      </c>
      <c r="M400" s="335" t="s">
        <v>190</v>
      </c>
      <c r="N400" s="335">
        <v>2022</v>
      </c>
      <c r="O400" s="337">
        <v>0</v>
      </c>
      <c r="P400" s="339">
        <v>5</v>
      </c>
      <c r="Q400" s="147"/>
      <c r="R400" s="146"/>
      <c r="S400" s="146"/>
      <c r="T400" s="146"/>
      <c r="U400" s="146"/>
      <c r="V400" s="146"/>
      <c r="W400" s="146"/>
      <c r="X400" s="146"/>
      <c r="Y400" s="146"/>
      <c r="Z400" s="146"/>
      <c r="AA400" s="146"/>
      <c r="AB400" s="146"/>
      <c r="AC400" s="146"/>
      <c r="AD400" s="146"/>
      <c r="AE400" s="146"/>
      <c r="AF400" s="146"/>
      <c r="AG400" s="146"/>
      <c r="AH400" s="146"/>
      <c r="AI400" s="146"/>
      <c r="AJ400" s="146"/>
      <c r="AK400" s="146"/>
      <c r="AL400" s="146"/>
      <c r="AM400" s="146"/>
      <c r="AN400" s="146"/>
      <c r="AO400" s="146"/>
      <c r="AP400" s="146"/>
      <c r="AQ400" s="146"/>
      <c r="AR400" s="146"/>
      <c r="AS400" s="146"/>
      <c r="AT400" s="146"/>
      <c r="AU400" s="146"/>
      <c r="AV400" s="146"/>
      <c r="AW400" s="146"/>
      <c r="AX400" s="146"/>
      <c r="AY400" s="146"/>
      <c r="AZ400" s="146"/>
      <c r="BA400" s="146"/>
      <c r="BB400" s="146"/>
      <c r="BC400" s="146"/>
      <c r="BD400" s="146"/>
      <c r="BE400" s="200"/>
      <c r="BF400" s="199"/>
      <c r="BG400" s="199"/>
      <c r="BH400" s="199"/>
      <c r="BI400" s="199"/>
      <c r="BJ400" s="199"/>
      <c r="BK400" s="199"/>
    </row>
    <row r="401" spans="3:76" ht="11.25" customHeight="1">
      <c r="C401" s="281"/>
      <c r="D401" s="330"/>
      <c r="E401" s="332"/>
      <c r="F401" s="332"/>
      <c r="G401" s="332"/>
      <c r="H401" s="332"/>
      <c r="I401" s="332"/>
      <c r="J401" s="332"/>
      <c r="K401" s="334"/>
      <c r="L401" s="334"/>
      <c r="M401" s="336"/>
      <c r="N401" s="336"/>
      <c r="O401" s="338"/>
      <c r="P401" s="340"/>
      <c r="Q401" s="341"/>
      <c r="R401" s="343">
        <v>1</v>
      </c>
      <c r="S401" s="327" t="s">
        <v>588</v>
      </c>
      <c r="T401" s="327"/>
      <c r="U401" s="327"/>
      <c r="V401" s="327"/>
      <c r="W401" s="327"/>
      <c r="X401" s="327"/>
      <c r="Y401" s="327"/>
      <c r="Z401" s="327"/>
      <c r="AA401" s="327"/>
      <c r="AB401" s="327"/>
      <c r="AC401" s="327"/>
      <c r="AD401" s="327"/>
      <c r="AE401" s="327"/>
      <c r="AF401" s="327"/>
      <c r="AG401" s="327"/>
      <c r="AH401" s="183"/>
      <c r="AI401" s="190"/>
      <c r="AJ401" s="189"/>
      <c r="AK401" s="189"/>
      <c r="AL401" s="189"/>
      <c r="AM401" s="189"/>
      <c r="AN401" s="189"/>
      <c r="AO401" s="189"/>
      <c r="AP401" s="189"/>
      <c r="AQ401" s="189"/>
      <c r="AR401" s="189"/>
      <c r="AS401" s="148"/>
      <c r="AT401" s="148"/>
      <c r="AU401" s="148"/>
      <c r="AV401" s="148"/>
      <c r="AW401" s="148"/>
      <c r="AX401" s="148"/>
      <c r="AY401" s="100"/>
      <c r="AZ401" s="100"/>
      <c r="BA401" s="100"/>
      <c r="BB401" s="100"/>
      <c r="BC401" s="100"/>
      <c r="BD401" s="100"/>
      <c r="BE401" s="200"/>
      <c r="BF401" s="215"/>
      <c r="BG401" s="215"/>
      <c r="BH401" s="215"/>
      <c r="BI401" s="199"/>
      <c r="BJ401" s="215"/>
      <c r="BK401" s="215"/>
      <c r="BL401" s="215"/>
      <c r="BM401" s="215"/>
      <c r="BN401" s="215"/>
    </row>
    <row r="402" spans="3:76" ht="15" customHeight="1">
      <c r="C402" s="281"/>
      <c r="D402" s="330"/>
      <c r="E402" s="332"/>
      <c r="F402" s="332"/>
      <c r="G402" s="332"/>
      <c r="H402" s="332"/>
      <c r="I402" s="332"/>
      <c r="J402" s="332"/>
      <c r="K402" s="334"/>
      <c r="L402" s="334"/>
      <c r="M402" s="336"/>
      <c r="N402" s="336"/>
      <c r="O402" s="338"/>
      <c r="P402" s="340"/>
      <c r="Q402" s="342"/>
      <c r="R402" s="344"/>
      <c r="S402" s="328"/>
      <c r="T402" s="328"/>
      <c r="U402" s="328"/>
      <c r="V402" s="328"/>
      <c r="W402" s="328"/>
      <c r="X402" s="328"/>
      <c r="Y402" s="328"/>
      <c r="Z402" s="328"/>
      <c r="AA402" s="328"/>
      <c r="AB402" s="328"/>
      <c r="AC402" s="328"/>
      <c r="AD402" s="328"/>
      <c r="AE402" s="328"/>
      <c r="AF402" s="328"/>
      <c r="AG402" s="328"/>
      <c r="AH402" s="171"/>
      <c r="AI402" s="188" t="s">
        <v>241</v>
      </c>
      <c r="AJ402" s="238" t="s">
        <v>198</v>
      </c>
      <c r="AK402" s="275" t="s">
        <v>18</v>
      </c>
      <c r="AL402" s="275"/>
      <c r="AM402" s="275"/>
      <c r="AN402" s="275"/>
      <c r="AO402" s="275"/>
      <c r="AP402" s="275"/>
      <c r="AQ402" s="275"/>
      <c r="AR402" s="275"/>
      <c r="AS402" s="172">
        <v>62826.722437246302</v>
      </c>
      <c r="AT402" s="172">
        <v>1741.9973220585</v>
      </c>
      <c r="AU402" s="172">
        <v>0</v>
      </c>
      <c r="AV402" s="173">
        <v>1654.9</v>
      </c>
      <c r="AW402" s="172">
        <f>AT402-AV402</f>
        <v>87.097322058499913</v>
      </c>
      <c r="AX402" s="172">
        <f>AV402-AT402</f>
        <v>-87.097322058499913</v>
      </c>
      <c r="AY402" s="173"/>
      <c r="AZ402" s="173"/>
      <c r="BA402" s="223" t="s">
        <v>712</v>
      </c>
      <c r="BB402" s="173">
        <v>87.097322058499913</v>
      </c>
      <c r="BC402" s="224" t="s">
        <v>724</v>
      </c>
      <c r="BD402" s="290" t="s">
        <v>151</v>
      </c>
      <c r="BE402" s="200">
        <v>0</v>
      </c>
      <c r="BF402" s="215"/>
      <c r="BG402" s="215"/>
      <c r="BI402" s="198" t="str">
        <f>AJ402 &amp; BE402</f>
        <v>Амортизационные отчисления0</v>
      </c>
      <c r="BJ402" s="215"/>
      <c r="BK402" s="215"/>
      <c r="BL402" s="215"/>
      <c r="BM402" s="215"/>
      <c r="BX402" s="198" t="str">
        <f>AJ402 &amp; AK402</f>
        <v>Амортизационные отчислениянет</v>
      </c>
    </row>
    <row r="403" spans="3:76" ht="15" customHeight="1" thickBot="1">
      <c r="C403" s="281"/>
      <c r="D403" s="330"/>
      <c r="E403" s="332"/>
      <c r="F403" s="332"/>
      <c r="G403" s="332"/>
      <c r="H403" s="332"/>
      <c r="I403" s="332"/>
      <c r="J403" s="332"/>
      <c r="K403" s="334"/>
      <c r="L403" s="334"/>
      <c r="M403" s="336"/>
      <c r="N403" s="336"/>
      <c r="O403" s="338"/>
      <c r="P403" s="340"/>
      <c r="Q403" s="342"/>
      <c r="R403" s="344"/>
      <c r="S403" s="328"/>
      <c r="T403" s="328"/>
      <c r="U403" s="328"/>
      <c r="V403" s="328"/>
      <c r="W403" s="328"/>
      <c r="X403" s="328"/>
      <c r="Y403" s="328"/>
      <c r="Z403" s="328"/>
      <c r="AA403" s="328"/>
      <c r="AB403" s="328"/>
      <c r="AC403" s="328"/>
      <c r="AD403" s="328"/>
      <c r="AE403" s="328"/>
      <c r="AF403" s="328"/>
      <c r="AG403" s="328"/>
      <c r="AH403" s="171"/>
      <c r="AI403" s="188" t="s">
        <v>115</v>
      </c>
      <c r="AJ403" s="238" t="s">
        <v>200</v>
      </c>
      <c r="AK403" s="275" t="s">
        <v>18</v>
      </c>
      <c r="AL403" s="275"/>
      <c r="AM403" s="275"/>
      <c r="AN403" s="275"/>
      <c r="AO403" s="275"/>
      <c r="AP403" s="275"/>
      <c r="AQ403" s="275"/>
      <c r="AR403" s="275"/>
      <c r="AS403" s="172">
        <v>12565.3444874492</v>
      </c>
      <c r="AT403" s="172">
        <v>348.39946441170002</v>
      </c>
      <c r="AU403" s="172">
        <v>0</v>
      </c>
      <c r="AV403" s="173">
        <v>330.98</v>
      </c>
      <c r="AW403" s="172">
        <f>AT403-AV403</f>
        <v>17.419464411700005</v>
      </c>
      <c r="AX403" s="172">
        <f>AV403-AT403</f>
        <v>-17.419464411700005</v>
      </c>
      <c r="AY403" s="173"/>
      <c r="AZ403" s="173"/>
      <c r="BA403" s="223" t="s">
        <v>712</v>
      </c>
      <c r="BB403" s="173">
        <v>17.419464411700005</v>
      </c>
      <c r="BC403" s="224" t="s">
        <v>724</v>
      </c>
      <c r="BD403" s="225"/>
      <c r="BE403" s="200">
        <v>0</v>
      </c>
      <c r="BF403" s="215"/>
      <c r="BG403" s="215"/>
      <c r="BI403" s="198" t="str">
        <f>AJ403 &amp; BE403</f>
        <v>Прочие собственные средства0</v>
      </c>
      <c r="BJ403" s="215"/>
      <c r="BK403" s="215"/>
      <c r="BL403" s="215"/>
      <c r="BM403" s="215"/>
      <c r="BX403" s="198" t="str">
        <f>AJ403 &amp; AK403</f>
        <v>Прочие собственные средстванет</v>
      </c>
    </row>
    <row r="404" spans="3:76" ht="11.25" customHeight="1">
      <c r="C404" s="281"/>
      <c r="D404" s="329">
        <v>70</v>
      </c>
      <c r="E404" s="331" t="s">
        <v>560</v>
      </c>
      <c r="F404" s="331" t="s">
        <v>611</v>
      </c>
      <c r="G404" s="331" t="s">
        <v>663</v>
      </c>
      <c r="H404" s="331" t="s">
        <v>563</v>
      </c>
      <c r="I404" s="331" t="s">
        <v>563</v>
      </c>
      <c r="J404" s="331" t="s">
        <v>564</v>
      </c>
      <c r="K404" s="333">
        <v>1</v>
      </c>
      <c r="L404" s="333">
        <v>2022</v>
      </c>
      <c r="M404" s="335" t="s">
        <v>190</v>
      </c>
      <c r="N404" s="335">
        <v>2022</v>
      </c>
      <c r="O404" s="337">
        <v>0</v>
      </c>
      <c r="P404" s="339">
        <v>0</v>
      </c>
      <c r="Q404" s="147"/>
      <c r="R404" s="146"/>
      <c r="S404" s="146"/>
      <c r="T404" s="146"/>
      <c r="U404" s="146"/>
      <c r="V404" s="146"/>
      <c r="W404" s="146"/>
      <c r="X404" s="146"/>
      <c r="Y404" s="146"/>
      <c r="Z404" s="146"/>
      <c r="AA404" s="146"/>
      <c r="AB404" s="146"/>
      <c r="AC404" s="146"/>
      <c r="AD404" s="146"/>
      <c r="AE404" s="146"/>
      <c r="AF404" s="146"/>
      <c r="AG404" s="146"/>
      <c r="AH404" s="146"/>
      <c r="AI404" s="146"/>
      <c r="AJ404" s="146"/>
      <c r="AK404" s="146"/>
      <c r="AL404" s="146"/>
      <c r="AM404" s="146"/>
      <c r="AN404" s="146"/>
      <c r="AO404" s="146"/>
      <c r="AP404" s="146"/>
      <c r="AQ404" s="146"/>
      <c r="AR404" s="146"/>
      <c r="AS404" s="146"/>
      <c r="AT404" s="146"/>
      <c r="AU404" s="146"/>
      <c r="AV404" s="146"/>
      <c r="AW404" s="146"/>
      <c r="AX404" s="146"/>
      <c r="AY404" s="146"/>
      <c r="AZ404" s="146"/>
      <c r="BA404" s="146"/>
      <c r="BB404" s="146"/>
      <c r="BC404" s="146"/>
      <c r="BD404" s="146"/>
      <c r="BE404" s="200"/>
      <c r="BF404" s="199"/>
      <c r="BG404" s="199"/>
      <c r="BH404" s="199"/>
      <c r="BI404" s="199"/>
      <c r="BJ404" s="199"/>
      <c r="BK404" s="199"/>
    </row>
    <row r="405" spans="3:76" ht="11.25" customHeight="1">
      <c r="C405" s="281"/>
      <c r="D405" s="330"/>
      <c r="E405" s="332"/>
      <c r="F405" s="332"/>
      <c r="G405" s="332"/>
      <c r="H405" s="332"/>
      <c r="I405" s="332"/>
      <c r="J405" s="332"/>
      <c r="K405" s="334"/>
      <c r="L405" s="334"/>
      <c r="M405" s="336"/>
      <c r="N405" s="336"/>
      <c r="O405" s="338"/>
      <c r="P405" s="340"/>
      <c r="Q405" s="341"/>
      <c r="R405" s="343">
        <v>1</v>
      </c>
      <c r="S405" s="327" t="s">
        <v>588</v>
      </c>
      <c r="T405" s="327"/>
      <c r="U405" s="327"/>
      <c r="V405" s="327"/>
      <c r="W405" s="327"/>
      <c r="X405" s="327"/>
      <c r="Y405" s="327"/>
      <c r="Z405" s="327"/>
      <c r="AA405" s="327"/>
      <c r="AB405" s="327"/>
      <c r="AC405" s="327"/>
      <c r="AD405" s="327"/>
      <c r="AE405" s="327"/>
      <c r="AF405" s="327"/>
      <c r="AG405" s="327"/>
      <c r="AH405" s="183"/>
      <c r="AI405" s="190"/>
      <c r="AJ405" s="189"/>
      <c r="AK405" s="189"/>
      <c r="AL405" s="189"/>
      <c r="AM405" s="189"/>
      <c r="AN405" s="189"/>
      <c r="AO405" s="189"/>
      <c r="AP405" s="189"/>
      <c r="AQ405" s="189"/>
      <c r="AR405" s="189"/>
      <c r="AS405" s="148"/>
      <c r="AT405" s="148"/>
      <c r="AU405" s="148"/>
      <c r="AV405" s="148"/>
      <c r="AW405" s="148"/>
      <c r="AX405" s="148"/>
      <c r="AY405" s="100"/>
      <c r="AZ405" s="100"/>
      <c r="BA405" s="100"/>
      <c r="BB405" s="100"/>
      <c r="BC405" s="100"/>
      <c r="BD405" s="100"/>
      <c r="BE405" s="200"/>
      <c r="BF405" s="215"/>
      <c r="BG405" s="215"/>
      <c r="BH405" s="215"/>
      <c r="BI405" s="199"/>
      <c r="BJ405" s="215"/>
      <c r="BK405" s="215"/>
      <c r="BL405" s="215"/>
      <c r="BM405" s="215"/>
      <c r="BN405" s="215"/>
    </row>
    <row r="406" spans="3:76" ht="15" customHeight="1">
      <c r="C406" s="281"/>
      <c r="D406" s="330"/>
      <c r="E406" s="332"/>
      <c r="F406" s="332"/>
      <c r="G406" s="332"/>
      <c r="H406" s="332"/>
      <c r="I406" s="332"/>
      <c r="J406" s="332"/>
      <c r="K406" s="334"/>
      <c r="L406" s="334"/>
      <c r="M406" s="336"/>
      <c r="N406" s="336"/>
      <c r="O406" s="338"/>
      <c r="P406" s="340"/>
      <c r="Q406" s="342"/>
      <c r="R406" s="344"/>
      <c r="S406" s="328"/>
      <c r="T406" s="328"/>
      <c r="U406" s="328"/>
      <c r="V406" s="328"/>
      <c r="W406" s="328"/>
      <c r="X406" s="328"/>
      <c r="Y406" s="328"/>
      <c r="Z406" s="328"/>
      <c r="AA406" s="328"/>
      <c r="AB406" s="328"/>
      <c r="AC406" s="328"/>
      <c r="AD406" s="328"/>
      <c r="AE406" s="328"/>
      <c r="AF406" s="328"/>
      <c r="AG406" s="328"/>
      <c r="AH406" s="171"/>
      <c r="AI406" s="188" t="s">
        <v>241</v>
      </c>
      <c r="AJ406" s="238" t="s">
        <v>198</v>
      </c>
      <c r="AK406" s="275" t="s">
        <v>18</v>
      </c>
      <c r="AL406" s="275"/>
      <c r="AM406" s="275"/>
      <c r="AN406" s="275"/>
      <c r="AO406" s="275"/>
      <c r="AP406" s="275"/>
      <c r="AQ406" s="275"/>
      <c r="AR406" s="275"/>
      <c r="AS406" s="172">
        <v>78368.3326421651</v>
      </c>
      <c r="AT406" s="172">
        <v>0</v>
      </c>
      <c r="AU406" s="172">
        <v>0</v>
      </c>
      <c r="AV406" s="173">
        <v>0</v>
      </c>
      <c r="AW406" s="172">
        <f>AT406-AV406</f>
        <v>0</v>
      </c>
      <c r="AX406" s="172">
        <f>AV406-AT406</f>
        <v>0</v>
      </c>
      <c r="AY406" s="173"/>
      <c r="AZ406" s="173"/>
      <c r="BA406" s="223"/>
      <c r="BB406" s="173"/>
      <c r="BC406" s="224"/>
      <c r="BD406" s="290" t="s">
        <v>151</v>
      </c>
      <c r="BE406" s="200">
        <v>0</v>
      </c>
      <c r="BF406" s="215"/>
      <c r="BG406" s="215"/>
      <c r="BI406" s="198" t="str">
        <f>AJ406 &amp; BE406</f>
        <v>Амортизационные отчисления0</v>
      </c>
      <c r="BJ406" s="215"/>
      <c r="BK406" s="215"/>
      <c r="BL406" s="215"/>
      <c r="BM406" s="215"/>
      <c r="BX406" s="198" t="str">
        <f>AJ406 &amp; AK406</f>
        <v>Амортизационные отчислениянет</v>
      </c>
    </row>
    <row r="407" spans="3:76" ht="15" customHeight="1" thickBot="1">
      <c r="C407" s="281"/>
      <c r="D407" s="330"/>
      <c r="E407" s="332"/>
      <c r="F407" s="332"/>
      <c r="G407" s="332"/>
      <c r="H407" s="332"/>
      <c r="I407" s="332"/>
      <c r="J407" s="332"/>
      <c r="K407" s="334"/>
      <c r="L407" s="334"/>
      <c r="M407" s="336"/>
      <c r="N407" s="336"/>
      <c r="O407" s="338"/>
      <c r="P407" s="340"/>
      <c r="Q407" s="342"/>
      <c r="R407" s="344"/>
      <c r="S407" s="328"/>
      <c r="T407" s="328"/>
      <c r="U407" s="328"/>
      <c r="V407" s="328"/>
      <c r="W407" s="328"/>
      <c r="X407" s="328"/>
      <c r="Y407" s="328"/>
      <c r="Z407" s="328"/>
      <c r="AA407" s="328"/>
      <c r="AB407" s="328"/>
      <c r="AC407" s="328"/>
      <c r="AD407" s="328"/>
      <c r="AE407" s="328"/>
      <c r="AF407" s="328"/>
      <c r="AG407" s="328"/>
      <c r="AH407" s="171"/>
      <c r="AI407" s="188" t="s">
        <v>115</v>
      </c>
      <c r="AJ407" s="238" t="s">
        <v>200</v>
      </c>
      <c r="AK407" s="275" t="s">
        <v>18</v>
      </c>
      <c r="AL407" s="275"/>
      <c r="AM407" s="275"/>
      <c r="AN407" s="275"/>
      <c r="AO407" s="275"/>
      <c r="AP407" s="275"/>
      <c r="AQ407" s="275"/>
      <c r="AR407" s="275"/>
      <c r="AS407" s="172">
        <v>15673.666528432899</v>
      </c>
      <c r="AT407" s="172">
        <v>0</v>
      </c>
      <c r="AU407" s="172">
        <v>0</v>
      </c>
      <c r="AV407" s="173">
        <v>0</v>
      </c>
      <c r="AW407" s="172">
        <f>AT407-AV407</f>
        <v>0</v>
      </c>
      <c r="AX407" s="172">
        <f>AV407-AT407</f>
        <v>0</v>
      </c>
      <c r="AY407" s="173"/>
      <c r="AZ407" s="173"/>
      <c r="BA407" s="223"/>
      <c r="BB407" s="173"/>
      <c r="BC407" s="224"/>
      <c r="BD407" s="225"/>
      <c r="BE407" s="200">
        <v>0</v>
      </c>
      <c r="BF407" s="215"/>
      <c r="BG407" s="215"/>
      <c r="BI407" s="198" t="str">
        <f>AJ407 &amp; BE407</f>
        <v>Прочие собственные средства0</v>
      </c>
      <c r="BJ407" s="215"/>
      <c r="BK407" s="215"/>
      <c r="BL407" s="215"/>
      <c r="BM407" s="215"/>
      <c r="BX407" s="198" t="str">
        <f>AJ407 &amp; AK407</f>
        <v>Прочие собственные средстванет</v>
      </c>
    </row>
    <row r="408" spans="3:76" ht="11.25" customHeight="1">
      <c r="C408" s="281"/>
      <c r="D408" s="329">
        <v>71</v>
      </c>
      <c r="E408" s="331" t="s">
        <v>560</v>
      </c>
      <c r="F408" s="331" t="s">
        <v>611</v>
      </c>
      <c r="G408" s="331" t="s">
        <v>664</v>
      </c>
      <c r="H408" s="331" t="s">
        <v>563</v>
      </c>
      <c r="I408" s="331" t="s">
        <v>563</v>
      </c>
      <c r="J408" s="331" t="s">
        <v>564</v>
      </c>
      <c r="K408" s="333">
        <v>2</v>
      </c>
      <c r="L408" s="333">
        <v>2022</v>
      </c>
      <c r="M408" s="335" t="s">
        <v>190</v>
      </c>
      <c r="N408" s="335">
        <v>2022</v>
      </c>
      <c r="O408" s="337">
        <v>0</v>
      </c>
      <c r="P408" s="339">
        <v>5</v>
      </c>
      <c r="Q408" s="147"/>
      <c r="R408" s="146"/>
      <c r="S408" s="146"/>
      <c r="T408" s="146"/>
      <c r="U408" s="146"/>
      <c r="V408" s="146"/>
      <c r="W408" s="146"/>
      <c r="X408" s="146"/>
      <c r="Y408" s="146"/>
      <c r="Z408" s="146"/>
      <c r="AA408" s="146"/>
      <c r="AB408" s="146"/>
      <c r="AC408" s="146"/>
      <c r="AD408" s="146"/>
      <c r="AE408" s="146"/>
      <c r="AF408" s="146"/>
      <c r="AG408" s="146"/>
      <c r="AH408" s="146"/>
      <c r="AI408" s="146"/>
      <c r="AJ408" s="146"/>
      <c r="AK408" s="146"/>
      <c r="AL408" s="146"/>
      <c r="AM408" s="146"/>
      <c r="AN408" s="146"/>
      <c r="AO408" s="146"/>
      <c r="AP408" s="146"/>
      <c r="AQ408" s="146"/>
      <c r="AR408" s="146"/>
      <c r="AS408" s="146"/>
      <c r="AT408" s="146"/>
      <c r="AU408" s="146"/>
      <c r="AV408" s="146"/>
      <c r="AW408" s="146"/>
      <c r="AX408" s="146"/>
      <c r="AY408" s="146"/>
      <c r="AZ408" s="146"/>
      <c r="BA408" s="146"/>
      <c r="BB408" s="146"/>
      <c r="BC408" s="146"/>
      <c r="BD408" s="146"/>
      <c r="BE408" s="200"/>
      <c r="BF408" s="199"/>
      <c r="BG408" s="199"/>
      <c r="BH408" s="199"/>
      <c r="BI408" s="199"/>
      <c r="BJ408" s="199"/>
      <c r="BK408" s="199"/>
    </row>
    <row r="409" spans="3:76" ht="11.25" customHeight="1">
      <c r="C409" s="281"/>
      <c r="D409" s="330"/>
      <c r="E409" s="332"/>
      <c r="F409" s="332"/>
      <c r="G409" s="332"/>
      <c r="H409" s="332"/>
      <c r="I409" s="332"/>
      <c r="J409" s="332"/>
      <c r="K409" s="334"/>
      <c r="L409" s="334"/>
      <c r="M409" s="336"/>
      <c r="N409" s="336"/>
      <c r="O409" s="338"/>
      <c r="P409" s="340"/>
      <c r="Q409" s="341"/>
      <c r="R409" s="343">
        <v>1</v>
      </c>
      <c r="S409" s="327" t="s">
        <v>588</v>
      </c>
      <c r="T409" s="327"/>
      <c r="U409" s="327"/>
      <c r="V409" s="327"/>
      <c r="W409" s="327"/>
      <c r="X409" s="327"/>
      <c r="Y409" s="327"/>
      <c r="Z409" s="327"/>
      <c r="AA409" s="327"/>
      <c r="AB409" s="327"/>
      <c r="AC409" s="327"/>
      <c r="AD409" s="327"/>
      <c r="AE409" s="327"/>
      <c r="AF409" s="327"/>
      <c r="AG409" s="327"/>
      <c r="AH409" s="183"/>
      <c r="AI409" s="190"/>
      <c r="AJ409" s="189"/>
      <c r="AK409" s="189"/>
      <c r="AL409" s="189"/>
      <c r="AM409" s="189"/>
      <c r="AN409" s="189"/>
      <c r="AO409" s="189"/>
      <c r="AP409" s="189"/>
      <c r="AQ409" s="189"/>
      <c r="AR409" s="189"/>
      <c r="AS409" s="148"/>
      <c r="AT409" s="148"/>
      <c r="AU409" s="148"/>
      <c r="AV409" s="148"/>
      <c r="AW409" s="148"/>
      <c r="AX409" s="148"/>
      <c r="AY409" s="100"/>
      <c r="AZ409" s="100"/>
      <c r="BA409" s="100"/>
      <c r="BB409" s="100"/>
      <c r="BC409" s="100"/>
      <c r="BD409" s="100"/>
      <c r="BE409" s="200"/>
      <c r="BF409" s="215"/>
      <c r="BG409" s="215"/>
      <c r="BH409" s="215"/>
      <c r="BI409" s="199"/>
      <c r="BJ409" s="215"/>
      <c r="BK409" s="215"/>
      <c r="BL409" s="215"/>
      <c r="BM409" s="215"/>
      <c r="BN409" s="215"/>
    </row>
    <row r="410" spans="3:76" ht="15" customHeight="1">
      <c r="C410" s="281"/>
      <c r="D410" s="330"/>
      <c r="E410" s="332"/>
      <c r="F410" s="332"/>
      <c r="G410" s="332"/>
      <c r="H410" s="332"/>
      <c r="I410" s="332"/>
      <c r="J410" s="332"/>
      <c r="K410" s="334"/>
      <c r="L410" s="334"/>
      <c r="M410" s="336"/>
      <c r="N410" s="336"/>
      <c r="O410" s="338"/>
      <c r="P410" s="340"/>
      <c r="Q410" s="342"/>
      <c r="R410" s="344"/>
      <c r="S410" s="328"/>
      <c r="T410" s="328"/>
      <c r="U410" s="328"/>
      <c r="V410" s="328"/>
      <c r="W410" s="328"/>
      <c r="X410" s="328"/>
      <c r="Y410" s="328"/>
      <c r="Z410" s="328"/>
      <c r="AA410" s="328"/>
      <c r="AB410" s="328"/>
      <c r="AC410" s="328"/>
      <c r="AD410" s="328"/>
      <c r="AE410" s="328"/>
      <c r="AF410" s="328"/>
      <c r="AG410" s="328"/>
      <c r="AH410" s="171"/>
      <c r="AI410" s="188" t="s">
        <v>241</v>
      </c>
      <c r="AJ410" s="238" t="s">
        <v>198</v>
      </c>
      <c r="AK410" s="275" t="s">
        <v>18</v>
      </c>
      <c r="AL410" s="275"/>
      <c r="AM410" s="275"/>
      <c r="AN410" s="275"/>
      <c r="AO410" s="275"/>
      <c r="AP410" s="275"/>
      <c r="AQ410" s="275"/>
      <c r="AR410" s="275"/>
      <c r="AS410" s="172">
        <v>26821.5389993098</v>
      </c>
      <c r="AT410" s="172">
        <v>1515.8134880161001</v>
      </c>
      <c r="AU410" s="172">
        <v>0</v>
      </c>
      <c r="AV410" s="173">
        <v>1364.24</v>
      </c>
      <c r="AW410" s="172">
        <f>AT410-AV410</f>
        <v>151.5734880161001</v>
      </c>
      <c r="AX410" s="172">
        <f>AV410-AT410</f>
        <v>-151.5734880161001</v>
      </c>
      <c r="AY410" s="173"/>
      <c r="AZ410" s="173"/>
      <c r="BA410" s="223" t="s">
        <v>712</v>
      </c>
      <c r="BB410" s="173">
        <v>151.5734880161001</v>
      </c>
      <c r="BC410" s="224" t="s">
        <v>724</v>
      </c>
      <c r="BD410" s="290" t="s">
        <v>151</v>
      </c>
      <c r="BE410" s="200">
        <v>0</v>
      </c>
      <c r="BF410" s="215"/>
      <c r="BG410" s="215"/>
      <c r="BI410" s="198" t="str">
        <f>AJ410 &amp; BE410</f>
        <v>Амортизационные отчисления0</v>
      </c>
      <c r="BJ410" s="215"/>
      <c r="BK410" s="215"/>
      <c r="BL410" s="215"/>
      <c r="BM410" s="215"/>
      <c r="BX410" s="198" t="str">
        <f>AJ410 &amp; AK410</f>
        <v>Амортизационные отчислениянет</v>
      </c>
    </row>
    <row r="411" spans="3:76" ht="15" customHeight="1" thickBot="1">
      <c r="C411" s="281"/>
      <c r="D411" s="330"/>
      <c r="E411" s="332"/>
      <c r="F411" s="332"/>
      <c r="G411" s="332"/>
      <c r="H411" s="332"/>
      <c r="I411" s="332"/>
      <c r="J411" s="332"/>
      <c r="K411" s="334"/>
      <c r="L411" s="334"/>
      <c r="M411" s="336"/>
      <c r="N411" s="336"/>
      <c r="O411" s="338"/>
      <c r="P411" s="340"/>
      <c r="Q411" s="342"/>
      <c r="R411" s="344"/>
      <c r="S411" s="328"/>
      <c r="T411" s="328"/>
      <c r="U411" s="328"/>
      <c r="V411" s="328"/>
      <c r="W411" s="328"/>
      <c r="X411" s="328"/>
      <c r="Y411" s="328"/>
      <c r="Z411" s="328"/>
      <c r="AA411" s="328"/>
      <c r="AB411" s="328"/>
      <c r="AC411" s="328"/>
      <c r="AD411" s="328"/>
      <c r="AE411" s="328"/>
      <c r="AF411" s="328"/>
      <c r="AG411" s="328"/>
      <c r="AH411" s="171"/>
      <c r="AI411" s="188" t="s">
        <v>115</v>
      </c>
      <c r="AJ411" s="238" t="s">
        <v>200</v>
      </c>
      <c r="AK411" s="275" t="s">
        <v>18</v>
      </c>
      <c r="AL411" s="275"/>
      <c r="AM411" s="275"/>
      <c r="AN411" s="275"/>
      <c r="AO411" s="275"/>
      <c r="AP411" s="275"/>
      <c r="AQ411" s="275"/>
      <c r="AR411" s="275"/>
      <c r="AS411" s="172">
        <v>5364.3077998620001</v>
      </c>
      <c r="AT411" s="172">
        <v>303.1626976032</v>
      </c>
      <c r="AU411" s="172">
        <v>0</v>
      </c>
      <c r="AV411" s="173">
        <v>272.84800000000001</v>
      </c>
      <c r="AW411" s="172">
        <f>AT411-AV411</f>
        <v>30.314697603199988</v>
      </c>
      <c r="AX411" s="172">
        <f>AV411-AT411</f>
        <v>-30.314697603199988</v>
      </c>
      <c r="AY411" s="173"/>
      <c r="AZ411" s="173"/>
      <c r="BA411" s="223" t="s">
        <v>712</v>
      </c>
      <c r="BB411" s="173">
        <v>30.314697603199988</v>
      </c>
      <c r="BC411" s="224" t="s">
        <v>724</v>
      </c>
      <c r="BD411" s="225"/>
      <c r="BE411" s="200">
        <v>0</v>
      </c>
      <c r="BF411" s="215"/>
      <c r="BG411" s="215"/>
      <c r="BI411" s="198" t="str">
        <f>AJ411 &amp; BE411</f>
        <v>Прочие собственные средства0</v>
      </c>
      <c r="BJ411" s="215"/>
      <c r="BK411" s="215"/>
      <c r="BL411" s="215"/>
      <c r="BM411" s="215"/>
      <c r="BX411" s="198" t="str">
        <f>AJ411 &amp; AK411</f>
        <v>Прочие собственные средстванет</v>
      </c>
    </row>
    <row r="412" spans="3:76" ht="11.25" customHeight="1">
      <c r="C412" s="281"/>
      <c r="D412" s="329">
        <v>72</v>
      </c>
      <c r="E412" s="331" t="s">
        <v>560</v>
      </c>
      <c r="F412" s="331" t="s">
        <v>611</v>
      </c>
      <c r="G412" s="331" t="s">
        <v>665</v>
      </c>
      <c r="H412" s="331" t="s">
        <v>563</v>
      </c>
      <c r="I412" s="331" t="s">
        <v>563</v>
      </c>
      <c r="J412" s="331" t="s">
        <v>564</v>
      </c>
      <c r="K412" s="333">
        <v>1</v>
      </c>
      <c r="L412" s="333">
        <v>2022</v>
      </c>
      <c r="M412" s="335" t="s">
        <v>190</v>
      </c>
      <c r="N412" s="335">
        <v>2022</v>
      </c>
      <c r="O412" s="337">
        <v>0</v>
      </c>
      <c r="P412" s="339">
        <v>0</v>
      </c>
      <c r="Q412" s="147"/>
      <c r="R412" s="146"/>
      <c r="S412" s="146"/>
      <c r="T412" s="146"/>
      <c r="U412" s="146"/>
      <c r="V412" s="146"/>
      <c r="W412" s="146"/>
      <c r="X412" s="146"/>
      <c r="Y412" s="146"/>
      <c r="Z412" s="146"/>
      <c r="AA412" s="146"/>
      <c r="AB412" s="146"/>
      <c r="AC412" s="146"/>
      <c r="AD412" s="146"/>
      <c r="AE412" s="146"/>
      <c r="AF412" s="146"/>
      <c r="AG412" s="146"/>
      <c r="AH412" s="146"/>
      <c r="AI412" s="146"/>
      <c r="AJ412" s="146"/>
      <c r="AK412" s="146"/>
      <c r="AL412" s="146"/>
      <c r="AM412" s="146"/>
      <c r="AN412" s="146"/>
      <c r="AO412" s="146"/>
      <c r="AP412" s="146"/>
      <c r="AQ412" s="146"/>
      <c r="AR412" s="146"/>
      <c r="AS412" s="146"/>
      <c r="AT412" s="146"/>
      <c r="AU412" s="146"/>
      <c r="AV412" s="146"/>
      <c r="AW412" s="146"/>
      <c r="AX412" s="146"/>
      <c r="AY412" s="146"/>
      <c r="AZ412" s="146"/>
      <c r="BA412" s="146"/>
      <c r="BB412" s="146"/>
      <c r="BC412" s="146"/>
      <c r="BD412" s="146"/>
      <c r="BE412" s="200"/>
      <c r="BF412" s="199"/>
      <c r="BG412" s="199"/>
      <c r="BH412" s="199"/>
      <c r="BI412" s="199"/>
      <c r="BJ412" s="199"/>
      <c r="BK412" s="199"/>
    </row>
    <row r="413" spans="3:76" ht="11.25" customHeight="1">
      <c r="C413" s="281"/>
      <c r="D413" s="330"/>
      <c r="E413" s="332"/>
      <c r="F413" s="332"/>
      <c r="G413" s="332"/>
      <c r="H413" s="332"/>
      <c r="I413" s="332"/>
      <c r="J413" s="332"/>
      <c r="K413" s="334"/>
      <c r="L413" s="334"/>
      <c r="M413" s="336"/>
      <c r="N413" s="336"/>
      <c r="O413" s="338"/>
      <c r="P413" s="340"/>
      <c r="Q413" s="341"/>
      <c r="R413" s="343">
        <v>1</v>
      </c>
      <c r="S413" s="327" t="s">
        <v>588</v>
      </c>
      <c r="T413" s="327"/>
      <c r="U413" s="327"/>
      <c r="V413" s="327"/>
      <c r="W413" s="327"/>
      <c r="X413" s="327"/>
      <c r="Y413" s="327"/>
      <c r="Z413" s="327"/>
      <c r="AA413" s="327"/>
      <c r="AB413" s="327"/>
      <c r="AC413" s="327"/>
      <c r="AD413" s="327"/>
      <c r="AE413" s="327"/>
      <c r="AF413" s="327"/>
      <c r="AG413" s="327"/>
      <c r="AH413" s="183"/>
      <c r="AI413" s="190"/>
      <c r="AJ413" s="189"/>
      <c r="AK413" s="189"/>
      <c r="AL413" s="189"/>
      <c r="AM413" s="189"/>
      <c r="AN413" s="189"/>
      <c r="AO413" s="189"/>
      <c r="AP413" s="189"/>
      <c r="AQ413" s="189"/>
      <c r="AR413" s="189"/>
      <c r="AS413" s="148"/>
      <c r="AT413" s="148"/>
      <c r="AU413" s="148"/>
      <c r="AV413" s="148"/>
      <c r="AW413" s="148"/>
      <c r="AX413" s="148"/>
      <c r="AY413" s="100"/>
      <c r="AZ413" s="100"/>
      <c r="BA413" s="100"/>
      <c r="BB413" s="100"/>
      <c r="BC413" s="100"/>
      <c r="BD413" s="100"/>
      <c r="BE413" s="200"/>
      <c r="BF413" s="215"/>
      <c r="BG413" s="215"/>
      <c r="BH413" s="215"/>
      <c r="BI413" s="199"/>
      <c r="BJ413" s="215"/>
      <c r="BK413" s="215"/>
      <c r="BL413" s="215"/>
      <c r="BM413" s="215"/>
      <c r="BN413" s="215"/>
    </row>
    <row r="414" spans="3:76" ht="15" customHeight="1">
      <c r="C414" s="281"/>
      <c r="D414" s="330"/>
      <c r="E414" s="332"/>
      <c r="F414" s="332"/>
      <c r="G414" s="332"/>
      <c r="H414" s="332"/>
      <c r="I414" s="332"/>
      <c r="J414" s="332"/>
      <c r="K414" s="334"/>
      <c r="L414" s="334"/>
      <c r="M414" s="336"/>
      <c r="N414" s="336"/>
      <c r="O414" s="338"/>
      <c r="P414" s="340"/>
      <c r="Q414" s="342"/>
      <c r="R414" s="344"/>
      <c r="S414" s="328"/>
      <c r="T414" s="328"/>
      <c r="U414" s="328"/>
      <c r="V414" s="328"/>
      <c r="W414" s="328"/>
      <c r="X414" s="328"/>
      <c r="Y414" s="328"/>
      <c r="Z414" s="328"/>
      <c r="AA414" s="328"/>
      <c r="AB414" s="328"/>
      <c r="AC414" s="328"/>
      <c r="AD414" s="328"/>
      <c r="AE414" s="328"/>
      <c r="AF414" s="328"/>
      <c r="AG414" s="328"/>
      <c r="AH414" s="171"/>
      <c r="AI414" s="188" t="s">
        <v>241</v>
      </c>
      <c r="AJ414" s="238" t="s">
        <v>198</v>
      </c>
      <c r="AK414" s="275" t="s">
        <v>18</v>
      </c>
      <c r="AL414" s="275"/>
      <c r="AM414" s="275"/>
      <c r="AN414" s="275"/>
      <c r="AO414" s="275"/>
      <c r="AP414" s="275"/>
      <c r="AQ414" s="275"/>
      <c r="AR414" s="275"/>
      <c r="AS414" s="172">
        <v>2155.1258483473998</v>
      </c>
      <c r="AT414" s="172">
        <v>0</v>
      </c>
      <c r="AU414" s="172">
        <v>0</v>
      </c>
      <c r="AV414" s="173">
        <v>0</v>
      </c>
      <c r="AW414" s="172">
        <f>AT414-AV414</f>
        <v>0</v>
      </c>
      <c r="AX414" s="172">
        <f>AV414-AT414</f>
        <v>0</v>
      </c>
      <c r="AY414" s="173"/>
      <c r="AZ414" s="173"/>
      <c r="BA414" s="223"/>
      <c r="BB414" s="173"/>
      <c r="BC414" s="224"/>
      <c r="BD414" s="290" t="s">
        <v>151</v>
      </c>
      <c r="BE414" s="200">
        <v>0</v>
      </c>
      <c r="BF414" s="215"/>
      <c r="BG414" s="215"/>
      <c r="BI414" s="198" t="str">
        <f>AJ414 &amp; BE414</f>
        <v>Амортизационные отчисления0</v>
      </c>
      <c r="BJ414" s="215"/>
      <c r="BK414" s="215"/>
      <c r="BL414" s="215"/>
      <c r="BM414" s="215"/>
      <c r="BX414" s="198" t="str">
        <f>AJ414 &amp; AK414</f>
        <v>Амортизационные отчислениянет</v>
      </c>
    </row>
    <row r="415" spans="3:76" ht="15" customHeight="1" thickBot="1">
      <c r="C415" s="281"/>
      <c r="D415" s="330"/>
      <c r="E415" s="332"/>
      <c r="F415" s="332"/>
      <c r="G415" s="332"/>
      <c r="H415" s="332"/>
      <c r="I415" s="332"/>
      <c r="J415" s="332"/>
      <c r="K415" s="334"/>
      <c r="L415" s="334"/>
      <c r="M415" s="336"/>
      <c r="N415" s="336"/>
      <c r="O415" s="338"/>
      <c r="P415" s="340"/>
      <c r="Q415" s="342"/>
      <c r="R415" s="344"/>
      <c r="S415" s="328"/>
      <c r="T415" s="328"/>
      <c r="U415" s="328"/>
      <c r="V415" s="328"/>
      <c r="W415" s="328"/>
      <c r="X415" s="328"/>
      <c r="Y415" s="328"/>
      <c r="Z415" s="328"/>
      <c r="AA415" s="328"/>
      <c r="AB415" s="328"/>
      <c r="AC415" s="328"/>
      <c r="AD415" s="328"/>
      <c r="AE415" s="328"/>
      <c r="AF415" s="328"/>
      <c r="AG415" s="328"/>
      <c r="AH415" s="171"/>
      <c r="AI415" s="188" t="s">
        <v>115</v>
      </c>
      <c r="AJ415" s="238" t="s">
        <v>200</v>
      </c>
      <c r="AK415" s="275" t="s">
        <v>18</v>
      </c>
      <c r="AL415" s="275"/>
      <c r="AM415" s="275"/>
      <c r="AN415" s="275"/>
      <c r="AO415" s="275"/>
      <c r="AP415" s="275"/>
      <c r="AQ415" s="275"/>
      <c r="AR415" s="275"/>
      <c r="AS415" s="172">
        <v>431.02516966949997</v>
      </c>
      <c r="AT415" s="172">
        <v>0</v>
      </c>
      <c r="AU415" s="172">
        <v>0</v>
      </c>
      <c r="AV415" s="173">
        <v>0</v>
      </c>
      <c r="AW415" s="172">
        <f>AT415-AV415</f>
        <v>0</v>
      </c>
      <c r="AX415" s="172">
        <f>AV415-AT415</f>
        <v>0</v>
      </c>
      <c r="AY415" s="173"/>
      <c r="AZ415" s="173"/>
      <c r="BA415" s="223"/>
      <c r="BB415" s="173"/>
      <c r="BC415" s="224"/>
      <c r="BD415" s="225"/>
      <c r="BE415" s="200">
        <v>0</v>
      </c>
      <c r="BF415" s="215"/>
      <c r="BG415" s="215"/>
      <c r="BI415" s="198" t="str">
        <f>AJ415 &amp; BE415</f>
        <v>Прочие собственные средства0</v>
      </c>
      <c r="BJ415" s="215"/>
      <c r="BK415" s="215"/>
      <c r="BL415" s="215"/>
      <c r="BM415" s="215"/>
      <c r="BX415" s="198" t="str">
        <f>AJ415 &amp; AK415</f>
        <v>Прочие собственные средстванет</v>
      </c>
    </row>
    <row r="416" spans="3:76" ht="11.25" customHeight="1">
      <c r="C416" s="281"/>
      <c r="D416" s="329">
        <v>73</v>
      </c>
      <c r="E416" s="331" t="s">
        <v>560</v>
      </c>
      <c r="F416" s="331" t="s">
        <v>611</v>
      </c>
      <c r="G416" s="331" t="s">
        <v>666</v>
      </c>
      <c r="H416" s="331" t="s">
        <v>563</v>
      </c>
      <c r="I416" s="331" t="s">
        <v>563</v>
      </c>
      <c r="J416" s="331" t="s">
        <v>564</v>
      </c>
      <c r="K416" s="333">
        <v>1</v>
      </c>
      <c r="L416" s="333">
        <v>2022</v>
      </c>
      <c r="M416" s="335" t="s">
        <v>190</v>
      </c>
      <c r="N416" s="335">
        <v>2022</v>
      </c>
      <c r="O416" s="337">
        <v>0</v>
      </c>
      <c r="P416" s="339">
        <v>0</v>
      </c>
      <c r="Q416" s="147"/>
      <c r="R416" s="146"/>
      <c r="S416" s="146"/>
      <c r="T416" s="146"/>
      <c r="U416" s="146"/>
      <c r="V416" s="146"/>
      <c r="W416" s="146"/>
      <c r="X416" s="146"/>
      <c r="Y416" s="146"/>
      <c r="Z416" s="146"/>
      <c r="AA416" s="146"/>
      <c r="AB416" s="146"/>
      <c r="AC416" s="146"/>
      <c r="AD416" s="146"/>
      <c r="AE416" s="146"/>
      <c r="AF416" s="146"/>
      <c r="AG416" s="146"/>
      <c r="AH416" s="146"/>
      <c r="AI416" s="146"/>
      <c r="AJ416" s="146"/>
      <c r="AK416" s="146"/>
      <c r="AL416" s="146"/>
      <c r="AM416" s="146"/>
      <c r="AN416" s="146"/>
      <c r="AO416" s="146"/>
      <c r="AP416" s="146"/>
      <c r="AQ416" s="146"/>
      <c r="AR416" s="146"/>
      <c r="AS416" s="146"/>
      <c r="AT416" s="146"/>
      <c r="AU416" s="146"/>
      <c r="AV416" s="146"/>
      <c r="AW416" s="146"/>
      <c r="AX416" s="146"/>
      <c r="AY416" s="146"/>
      <c r="AZ416" s="146"/>
      <c r="BA416" s="146"/>
      <c r="BB416" s="146"/>
      <c r="BC416" s="146"/>
      <c r="BD416" s="146"/>
      <c r="BE416" s="200"/>
      <c r="BF416" s="199"/>
      <c r="BG416" s="199"/>
      <c r="BH416" s="199"/>
      <c r="BI416" s="199"/>
      <c r="BJ416" s="199"/>
      <c r="BK416" s="199"/>
    </row>
    <row r="417" spans="3:76" ht="11.25" customHeight="1">
      <c r="C417" s="281"/>
      <c r="D417" s="330"/>
      <c r="E417" s="332"/>
      <c r="F417" s="332"/>
      <c r="G417" s="332"/>
      <c r="H417" s="332"/>
      <c r="I417" s="332"/>
      <c r="J417" s="332"/>
      <c r="K417" s="334"/>
      <c r="L417" s="334"/>
      <c r="M417" s="336"/>
      <c r="N417" s="336"/>
      <c r="O417" s="338"/>
      <c r="P417" s="340"/>
      <c r="Q417" s="341"/>
      <c r="R417" s="343">
        <v>1</v>
      </c>
      <c r="S417" s="327" t="s">
        <v>588</v>
      </c>
      <c r="T417" s="327"/>
      <c r="U417" s="327"/>
      <c r="V417" s="327"/>
      <c r="W417" s="327"/>
      <c r="X417" s="327"/>
      <c r="Y417" s="327"/>
      <c r="Z417" s="327"/>
      <c r="AA417" s="327"/>
      <c r="AB417" s="327"/>
      <c r="AC417" s="327"/>
      <c r="AD417" s="327"/>
      <c r="AE417" s="327"/>
      <c r="AF417" s="327"/>
      <c r="AG417" s="327"/>
      <c r="AH417" s="183"/>
      <c r="AI417" s="190"/>
      <c r="AJ417" s="189"/>
      <c r="AK417" s="189"/>
      <c r="AL417" s="189"/>
      <c r="AM417" s="189"/>
      <c r="AN417" s="189"/>
      <c r="AO417" s="189"/>
      <c r="AP417" s="189"/>
      <c r="AQ417" s="189"/>
      <c r="AR417" s="189"/>
      <c r="AS417" s="148"/>
      <c r="AT417" s="148"/>
      <c r="AU417" s="148"/>
      <c r="AV417" s="148"/>
      <c r="AW417" s="148"/>
      <c r="AX417" s="148"/>
      <c r="AY417" s="100"/>
      <c r="AZ417" s="100"/>
      <c r="BA417" s="100"/>
      <c r="BB417" s="100"/>
      <c r="BC417" s="100"/>
      <c r="BD417" s="100"/>
      <c r="BE417" s="200"/>
      <c r="BF417" s="215"/>
      <c r="BG417" s="215"/>
      <c r="BH417" s="215"/>
      <c r="BI417" s="199"/>
      <c r="BJ417" s="215"/>
      <c r="BK417" s="215"/>
      <c r="BL417" s="215"/>
      <c r="BM417" s="215"/>
      <c r="BN417" s="215"/>
    </row>
    <row r="418" spans="3:76" ht="15" customHeight="1">
      <c r="C418" s="281"/>
      <c r="D418" s="330"/>
      <c r="E418" s="332"/>
      <c r="F418" s="332"/>
      <c r="G418" s="332"/>
      <c r="H418" s="332"/>
      <c r="I418" s="332"/>
      <c r="J418" s="332"/>
      <c r="K418" s="334"/>
      <c r="L418" s="334"/>
      <c r="M418" s="336"/>
      <c r="N418" s="336"/>
      <c r="O418" s="338"/>
      <c r="P418" s="340"/>
      <c r="Q418" s="342"/>
      <c r="R418" s="344"/>
      <c r="S418" s="328"/>
      <c r="T418" s="328"/>
      <c r="U418" s="328"/>
      <c r="V418" s="328"/>
      <c r="W418" s="328"/>
      <c r="X418" s="328"/>
      <c r="Y418" s="328"/>
      <c r="Z418" s="328"/>
      <c r="AA418" s="328"/>
      <c r="AB418" s="328"/>
      <c r="AC418" s="328"/>
      <c r="AD418" s="328"/>
      <c r="AE418" s="328"/>
      <c r="AF418" s="328"/>
      <c r="AG418" s="328"/>
      <c r="AH418" s="171"/>
      <c r="AI418" s="188" t="s">
        <v>241</v>
      </c>
      <c r="AJ418" s="238" t="s">
        <v>198</v>
      </c>
      <c r="AK418" s="275" t="s">
        <v>18</v>
      </c>
      <c r="AL418" s="275"/>
      <c r="AM418" s="275"/>
      <c r="AN418" s="275"/>
      <c r="AO418" s="275"/>
      <c r="AP418" s="275"/>
      <c r="AQ418" s="275"/>
      <c r="AR418" s="275"/>
      <c r="AS418" s="172">
        <v>1160.9773974989</v>
      </c>
      <c r="AT418" s="172">
        <v>0</v>
      </c>
      <c r="AU418" s="172">
        <v>0</v>
      </c>
      <c r="AV418" s="173">
        <v>0</v>
      </c>
      <c r="AW418" s="172">
        <f>AT418-AV418</f>
        <v>0</v>
      </c>
      <c r="AX418" s="172">
        <f>AV418-AT418</f>
        <v>0</v>
      </c>
      <c r="AY418" s="173"/>
      <c r="AZ418" s="173"/>
      <c r="BA418" s="223"/>
      <c r="BB418" s="173"/>
      <c r="BC418" s="224"/>
      <c r="BD418" s="290" t="s">
        <v>151</v>
      </c>
      <c r="BE418" s="200">
        <v>0</v>
      </c>
      <c r="BF418" s="215"/>
      <c r="BG418" s="215"/>
      <c r="BI418" s="198" t="str">
        <f>AJ418 &amp; BE418</f>
        <v>Амортизационные отчисления0</v>
      </c>
      <c r="BJ418" s="215"/>
      <c r="BK418" s="215"/>
      <c r="BL418" s="215"/>
      <c r="BM418" s="215"/>
      <c r="BX418" s="198" t="str">
        <f>AJ418 &amp; AK418</f>
        <v>Амортизационные отчислениянет</v>
      </c>
    </row>
    <row r="419" spans="3:76" ht="15" customHeight="1" thickBot="1">
      <c r="C419" s="281"/>
      <c r="D419" s="330"/>
      <c r="E419" s="332"/>
      <c r="F419" s="332"/>
      <c r="G419" s="332"/>
      <c r="H419" s="332"/>
      <c r="I419" s="332"/>
      <c r="J419" s="332"/>
      <c r="K419" s="334"/>
      <c r="L419" s="334"/>
      <c r="M419" s="336"/>
      <c r="N419" s="336"/>
      <c r="O419" s="338"/>
      <c r="P419" s="340"/>
      <c r="Q419" s="342"/>
      <c r="R419" s="344"/>
      <c r="S419" s="328"/>
      <c r="T419" s="328"/>
      <c r="U419" s="328"/>
      <c r="V419" s="328"/>
      <c r="W419" s="328"/>
      <c r="X419" s="328"/>
      <c r="Y419" s="328"/>
      <c r="Z419" s="328"/>
      <c r="AA419" s="328"/>
      <c r="AB419" s="328"/>
      <c r="AC419" s="328"/>
      <c r="AD419" s="328"/>
      <c r="AE419" s="328"/>
      <c r="AF419" s="328"/>
      <c r="AG419" s="328"/>
      <c r="AH419" s="171"/>
      <c r="AI419" s="188" t="s">
        <v>115</v>
      </c>
      <c r="AJ419" s="238" t="s">
        <v>200</v>
      </c>
      <c r="AK419" s="275" t="s">
        <v>18</v>
      </c>
      <c r="AL419" s="275"/>
      <c r="AM419" s="275"/>
      <c r="AN419" s="275"/>
      <c r="AO419" s="275"/>
      <c r="AP419" s="275"/>
      <c r="AQ419" s="275"/>
      <c r="AR419" s="275"/>
      <c r="AS419" s="172">
        <v>232.1954794998</v>
      </c>
      <c r="AT419" s="172">
        <v>0</v>
      </c>
      <c r="AU419" s="172">
        <v>0</v>
      </c>
      <c r="AV419" s="173">
        <v>0</v>
      </c>
      <c r="AW419" s="172">
        <f>AT419-AV419</f>
        <v>0</v>
      </c>
      <c r="AX419" s="172">
        <f>AV419-AT419</f>
        <v>0</v>
      </c>
      <c r="AY419" s="173"/>
      <c r="AZ419" s="173"/>
      <c r="BA419" s="223"/>
      <c r="BB419" s="173"/>
      <c r="BC419" s="224"/>
      <c r="BD419" s="225"/>
      <c r="BE419" s="200">
        <v>0</v>
      </c>
      <c r="BF419" s="215"/>
      <c r="BG419" s="215"/>
      <c r="BI419" s="198" t="str">
        <f>AJ419 &amp; BE419</f>
        <v>Прочие собственные средства0</v>
      </c>
      <c r="BJ419" s="215"/>
      <c r="BK419" s="215"/>
      <c r="BL419" s="215"/>
      <c r="BM419" s="215"/>
      <c r="BX419" s="198" t="str">
        <f>AJ419 &amp; AK419</f>
        <v>Прочие собственные средстванет</v>
      </c>
    </row>
    <row r="420" spans="3:76" ht="11.25" customHeight="1">
      <c r="C420" s="281"/>
      <c r="D420" s="329">
        <v>74</v>
      </c>
      <c r="E420" s="331" t="s">
        <v>560</v>
      </c>
      <c r="F420" s="331" t="s">
        <v>611</v>
      </c>
      <c r="G420" s="331" t="s">
        <v>667</v>
      </c>
      <c r="H420" s="331" t="s">
        <v>563</v>
      </c>
      <c r="I420" s="331" t="s">
        <v>563</v>
      </c>
      <c r="J420" s="331" t="s">
        <v>564</v>
      </c>
      <c r="K420" s="333">
        <v>1</v>
      </c>
      <c r="L420" s="333">
        <v>2022</v>
      </c>
      <c r="M420" s="335" t="s">
        <v>190</v>
      </c>
      <c r="N420" s="335">
        <v>2022</v>
      </c>
      <c r="O420" s="337">
        <v>0</v>
      </c>
      <c r="P420" s="339">
        <v>0</v>
      </c>
      <c r="Q420" s="147"/>
      <c r="R420" s="146"/>
      <c r="S420" s="146"/>
      <c r="T420" s="146"/>
      <c r="U420" s="146"/>
      <c r="V420" s="146"/>
      <c r="W420" s="146"/>
      <c r="X420" s="146"/>
      <c r="Y420" s="146"/>
      <c r="Z420" s="146"/>
      <c r="AA420" s="146"/>
      <c r="AB420" s="146"/>
      <c r="AC420" s="146"/>
      <c r="AD420" s="146"/>
      <c r="AE420" s="146"/>
      <c r="AF420" s="146"/>
      <c r="AG420" s="146"/>
      <c r="AH420" s="146"/>
      <c r="AI420" s="146"/>
      <c r="AJ420" s="146"/>
      <c r="AK420" s="146"/>
      <c r="AL420" s="146"/>
      <c r="AM420" s="146"/>
      <c r="AN420" s="146"/>
      <c r="AO420" s="146"/>
      <c r="AP420" s="146"/>
      <c r="AQ420" s="146"/>
      <c r="AR420" s="146"/>
      <c r="AS420" s="146"/>
      <c r="AT420" s="146"/>
      <c r="AU420" s="146"/>
      <c r="AV420" s="146"/>
      <c r="AW420" s="146"/>
      <c r="AX420" s="146"/>
      <c r="AY420" s="146"/>
      <c r="AZ420" s="146"/>
      <c r="BA420" s="146"/>
      <c r="BB420" s="146"/>
      <c r="BC420" s="146"/>
      <c r="BD420" s="146"/>
      <c r="BE420" s="200"/>
      <c r="BF420" s="199"/>
      <c r="BG420" s="199"/>
      <c r="BH420" s="199"/>
      <c r="BI420" s="199"/>
      <c r="BJ420" s="199"/>
      <c r="BK420" s="199"/>
    </row>
    <row r="421" spans="3:76" ht="11.25" customHeight="1">
      <c r="C421" s="281"/>
      <c r="D421" s="330"/>
      <c r="E421" s="332"/>
      <c r="F421" s="332"/>
      <c r="G421" s="332"/>
      <c r="H421" s="332"/>
      <c r="I421" s="332"/>
      <c r="J421" s="332"/>
      <c r="K421" s="334"/>
      <c r="L421" s="334"/>
      <c r="M421" s="336"/>
      <c r="N421" s="336"/>
      <c r="O421" s="338"/>
      <c r="P421" s="340"/>
      <c r="Q421" s="341"/>
      <c r="R421" s="343">
        <v>1</v>
      </c>
      <c r="S421" s="327" t="s">
        <v>588</v>
      </c>
      <c r="T421" s="327"/>
      <c r="U421" s="327"/>
      <c r="V421" s="327"/>
      <c r="W421" s="327"/>
      <c r="X421" s="327"/>
      <c r="Y421" s="327"/>
      <c r="Z421" s="327"/>
      <c r="AA421" s="327"/>
      <c r="AB421" s="327"/>
      <c r="AC421" s="327"/>
      <c r="AD421" s="327"/>
      <c r="AE421" s="327"/>
      <c r="AF421" s="327"/>
      <c r="AG421" s="327"/>
      <c r="AH421" s="183"/>
      <c r="AI421" s="190"/>
      <c r="AJ421" s="189"/>
      <c r="AK421" s="189"/>
      <c r="AL421" s="189"/>
      <c r="AM421" s="189"/>
      <c r="AN421" s="189"/>
      <c r="AO421" s="189"/>
      <c r="AP421" s="189"/>
      <c r="AQ421" s="189"/>
      <c r="AR421" s="189"/>
      <c r="AS421" s="148"/>
      <c r="AT421" s="148"/>
      <c r="AU421" s="148"/>
      <c r="AV421" s="148"/>
      <c r="AW421" s="148"/>
      <c r="AX421" s="148"/>
      <c r="AY421" s="100"/>
      <c r="AZ421" s="100"/>
      <c r="BA421" s="100"/>
      <c r="BB421" s="100"/>
      <c r="BC421" s="100"/>
      <c r="BD421" s="100"/>
      <c r="BE421" s="200"/>
      <c r="BF421" s="215"/>
      <c r="BG421" s="215"/>
      <c r="BH421" s="215"/>
      <c r="BI421" s="199"/>
      <c r="BJ421" s="215"/>
      <c r="BK421" s="215"/>
      <c r="BL421" s="215"/>
      <c r="BM421" s="215"/>
      <c r="BN421" s="215"/>
    </row>
    <row r="422" spans="3:76" ht="15" customHeight="1">
      <c r="C422" s="281"/>
      <c r="D422" s="330"/>
      <c r="E422" s="332"/>
      <c r="F422" s="332"/>
      <c r="G422" s="332"/>
      <c r="H422" s="332"/>
      <c r="I422" s="332"/>
      <c r="J422" s="332"/>
      <c r="K422" s="334"/>
      <c r="L422" s="334"/>
      <c r="M422" s="336"/>
      <c r="N422" s="336"/>
      <c r="O422" s="338"/>
      <c r="P422" s="340"/>
      <c r="Q422" s="342"/>
      <c r="R422" s="344"/>
      <c r="S422" s="328"/>
      <c r="T422" s="328"/>
      <c r="U422" s="328"/>
      <c r="V422" s="328"/>
      <c r="W422" s="328"/>
      <c r="X422" s="328"/>
      <c r="Y422" s="328"/>
      <c r="Z422" s="328"/>
      <c r="AA422" s="328"/>
      <c r="AB422" s="328"/>
      <c r="AC422" s="328"/>
      <c r="AD422" s="328"/>
      <c r="AE422" s="328"/>
      <c r="AF422" s="328"/>
      <c r="AG422" s="328"/>
      <c r="AH422" s="171"/>
      <c r="AI422" s="188" t="s">
        <v>241</v>
      </c>
      <c r="AJ422" s="238" t="s">
        <v>198</v>
      </c>
      <c r="AK422" s="275" t="s">
        <v>18</v>
      </c>
      <c r="AL422" s="275"/>
      <c r="AM422" s="275"/>
      <c r="AN422" s="275"/>
      <c r="AO422" s="275"/>
      <c r="AP422" s="275"/>
      <c r="AQ422" s="275"/>
      <c r="AR422" s="275"/>
      <c r="AS422" s="172">
        <v>1986.4758846806001</v>
      </c>
      <c r="AT422" s="172">
        <v>0</v>
      </c>
      <c r="AU422" s="172">
        <v>0</v>
      </c>
      <c r="AV422" s="173">
        <v>0</v>
      </c>
      <c r="AW422" s="172">
        <f>AT422-AV422</f>
        <v>0</v>
      </c>
      <c r="AX422" s="172">
        <f>AV422-AT422</f>
        <v>0</v>
      </c>
      <c r="AY422" s="173"/>
      <c r="AZ422" s="173"/>
      <c r="BA422" s="223"/>
      <c r="BB422" s="173"/>
      <c r="BC422" s="224"/>
      <c r="BD422" s="290" t="s">
        <v>151</v>
      </c>
      <c r="BE422" s="200">
        <v>0</v>
      </c>
      <c r="BF422" s="215"/>
      <c r="BG422" s="215"/>
      <c r="BI422" s="198" t="str">
        <f>AJ422 &amp; BE422</f>
        <v>Амортизационные отчисления0</v>
      </c>
      <c r="BJ422" s="215"/>
      <c r="BK422" s="215"/>
      <c r="BL422" s="215"/>
      <c r="BM422" s="215"/>
      <c r="BX422" s="198" t="str">
        <f>AJ422 &amp; AK422</f>
        <v>Амортизационные отчислениянет</v>
      </c>
    </row>
    <row r="423" spans="3:76" ht="15" customHeight="1" thickBot="1">
      <c r="C423" s="281"/>
      <c r="D423" s="330"/>
      <c r="E423" s="332"/>
      <c r="F423" s="332"/>
      <c r="G423" s="332"/>
      <c r="H423" s="332"/>
      <c r="I423" s="332"/>
      <c r="J423" s="332"/>
      <c r="K423" s="334"/>
      <c r="L423" s="334"/>
      <c r="M423" s="336"/>
      <c r="N423" s="336"/>
      <c r="O423" s="338"/>
      <c r="P423" s="340"/>
      <c r="Q423" s="342"/>
      <c r="R423" s="344"/>
      <c r="S423" s="328"/>
      <c r="T423" s="328"/>
      <c r="U423" s="328"/>
      <c r="V423" s="328"/>
      <c r="W423" s="328"/>
      <c r="X423" s="328"/>
      <c r="Y423" s="328"/>
      <c r="Z423" s="328"/>
      <c r="AA423" s="328"/>
      <c r="AB423" s="328"/>
      <c r="AC423" s="328"/>
      <c r="AD423" s="328"/>
      <c r="AE423" s="328"/>
      <c r="AF423" s="328"/>
      <c r="AG423" s="328"/>
      <c r="AH423" s="171"/>
      <c r="AI423" s="188" t="s">
        <v>115</v>
      </c>
      <c r="AJ423" s="238" t="s">
        <v>200</v>
      </c>
      <c r="AK423" s="275" t="s">
        <v>18</v>
      </c>
      <c r="AL423" s="275"/>
      <c r="AM423" s="275"/>
      <c r="AN423" s="275"/>
      <c r="AO423" s="275"/>
      <c r="AP423" s="275"/>
      <c r="AQ423" s="275"/>
      <c r="AR423" s="275"/>
      <c r="AS423" s="172">
        <v>397.29517693610001</v>
      </c>
      <c r="AT423" s="172">
        <v>0</v>
      </c>
      <c r="AU423" s="172">
        <v>0</v>
      </c>
      <c r="AV423" s="173">
        <v>0</v>
      </c>
      <c r="AW423" s="172">
        <f>AT423-AV423</f>
        <v>0</v>
      </c>
      <c r="AX423" s="172">
        <f>AV423-AT423</f>
        <v>0</v>
      </c>
      <c r="AY423" s="173"/>
      <c r="AZ423" s="173"/>
      <c r="BA423" s="223"/>
      <c r="BB423" s="173"/>
      <c r="BC423" s="224"/>
      <c r="BD423" s="225"/>
      <c r="BE423" s="200">
        <v>0</v>
      </c>
      <c r="BF423" s="215"/>
      <c r="BG423" s="215"/>
      <c r="BI423" s="198" t="str">
        <f>AJ423 &amp; BE423</f>
        <v>Прочие собственные средства0</v>
      </c>
      <c r="BJ423" s="215"/>
      <c r="BK423" s="215"/>
      <c r="BL423" s="215"/>
      <c r="BM423" s="215"/>
      <c r="BX423" s="198" t="str">
        <f>AJ423 &amp; AK423</f>
        <v>Прочие собственные средстванет</v>
      </c>
    </row>
    <row r="424" spans="3:76" ht="11.25" customHeight="1">
      <c r="C424" s="281"/>
      <c r="D424" s="329">
        <v>75</v>
      </c>
      <c r="E424" s="331" t="s">
        <v>560</v>
      </c>
      <c r="F424" s="331" t="s">
        <v>611</v>
      </c>
      <c r="G424" s="331" t="s">
        <v>668</v>
      </c>
      <c r="H424" s="331" t="s">
        <v>563</v>
      </c>
      <c r="I424" s="331" t="s">
        <v>563</v>
      </c>
      <c r="J424" s="331" t="s">
        <v>564</v>
      </c>
      <c r="K424" s="333">
        <v>1</v>
      </c>
      <c r="L424" s="333">
        <v>2022</v>
      </c>
      <c r="M424" s="335" t="s">
        <v>190</v>
      </c>
      <c r="N424" s="335">
        <v>2022</v>
      </c>
      <c r="O424" s="337">
        <v>0</v>
      </c>
      <c r="P424" s="339">
        <v>0</v>
      </c>
      <c r="Q424" s="147"/>
      <c r="R424" s="146"/>
      <c r="S424" s="146"/>
      <c r="T424" s="146"/>
      <c r="U424" s="146"/>
      <c r="V424" s="146"/>
      <c r="W424" s="146"/>
      <c r="X424" s="146"/>
      <c r="Y424" s="146"/>
      <c r="Z424" s="146"/>
      <c r="AA424" s="146"/>
      <c r="AB424" s="146"/>
      <c r="AC424" s="146"/>
      <c r="AD424" s="146"/>
      <c r="AE424" s="146"/>
      <c r="AF424" s="146"/>
      <c r="AG424" s="146"/>
      <c r="AH424" s="146"/>
      <c r="AI424" s="146"/>
      <c r="AJ424" s="146"/>
      <c r="AK424" s="146"/>
      <c r="AL424" s="146"/>
      <c r="AM424" s="146"/>
      <c r="AN424" s="146"/>
      <c r="AO424" s="146"/>
      <c r="AP424" s="146"/>
      <c r="AQ424" s="146"/>
      <c r="AR424" s="146"/>
      <c r="AS424" s="146"/>
      <c r="AT424" s="146"/>
      <c r="AU424" s="146"/>
      <c r="AV424" s="146"/>
      <c r="AW424" s="146"/>
      <c r="AX424" s="146"/>
      <c r="AY424" s="146"/>
      <c r="AZ424" s="146"/>
      <c r="BA424" s="146"/>
      <c r="BB424" s="146"/>
      <c r="BC424" s="146"/>
      <c r="BD424" s="146"/>
      <c r="BE424" s="200"/>
      <c r="BF424" s="199"/>
      <c r="BG424" s="199"/>
      <c r="BH424" s="199"/>
      <c r="BI424" s="199"/>
      <c r="BJ424" s="199"/>
      <c r="BK424" s="199"/>
    </row>
    <row r="425" spans="3:76" ht="11.25" customHeight="1">
      <c r="C425" s="281"/>
      <c r="D425" s="330"/>
      <c r="E425" s="332"/>
      <c r="F425" s="332"/>
      <c r="G425" s="332"/>
      <c r="H425" s="332"/>
      <c r="I425" s="332"/>
      <c r="J425" s="332"/>
      <c r="K425" s="334"/>
      <c r="L425" s="334"/>
      <c r="M425" s="336"/>
      <c r="N425" s="336"/>
      <c r="O425" s="338"/>
      <c r="P425" s="340"/>
      <c r="Q425" s="341"/>
      <c r="R425" s="343">
        <v>1</v>
      </c>
      <c r="S425" s="327" t="s">
        <v>588</v>
      </c>
      <c r="T425" s="327"/>
      <c r="U425" s="327"/>
      <c r="V425" s="327"/>
      <c r="W425" s="327"/>
      <c r="X425" s="327"/>
      <c r="Y425" s="327"/>
      <c r="Z425" s="327"/>
      <c r="AA425" s="327"/>
      <c r="AB425" s="327"/>
      <c r="AC425" s="327"/>
      <c r="AD425" s="327"/>
      <c r="AE425" s="327"/>
      <c r="AF425" s="327"/>
      <c r="AG425" s="327"/>
      <c r="AH425" s="183"/>
      <c r="AI425" s="190"/>
      <c r="AJ425" s="189"/>
      <c r="AK425" s="189"/>
      <c r="AL425" s="189"/>
      <c r="AM425" s="189"/>
      <c r="AN425" s="189"/>
      <c r="AO425" s="189"/>
      <c r="AP425" s="189"/>
      <c r="AQ425" s="189"/>
      <c r="AR425" s="189"/>
      <c r="AS425" s="148"/>
      <c r="AT425" s="148"/>
      <c r="AU425" s="148"/>
      <c r="AV425" s="148"/>
      <c r="AW425" s="148"/>
      <c r="AX425" s="148"/>
      <c r="AY425" s="100"/>
      <c r="AZ425" s="100"/>
      <c r="BA425" s="100"/>
      <c r="BB425" s="100"/>
      <c r="BC425" s="100"/>
      <c r="BD425" s="100"/>
      <c r="BE425" s="200"/>
      <c r="BF425" s="215"/>
      <c r="BG425" s="215"/>
      <c r="BH425" s="215"/>
      <c r="BI425" s="199"/>
      <c r="BJ425" s="215"/>
      <c r="BK425" s="215"/>
      <c r="BL425" s="215"/>
      <c r="BM425" s="215"/>
      <c r="BN425" s="215"/>
    </row>
    <row r="426" spans="3:76" ht="15" customHeight="1">
      <c r="C426" s="281"/>
      <c r="D426" s="330"/>
      <c r="E426" s="332"/>
      <c r="F426" s="332"/>
      <c r="G426" s="332"/>
      <c r="H426" s="332"/>
      <c r="I426" s="332"/>
      <c r="J426" s="332"/>
      <c r="K426" s="334"/>
      <c r="L426" s="334"/>
      <c r="M426" s="336"/>
      <c r="N426" s="336"/>
      <c r="O426" s="338"/>
      <c r="P426" s="340"/>
      <c r="Q426" s="342"/>
      <c r="R426" s="344"/>
      <c r="S426" s="328"/>
      <c r="T426" s="328"/>
      <c r="U426" s="328"/>
      <c r="V426" s="328"/>
      <c r="W426" s="328"/>
      <c r="X426" s="328"/>
      <c r="Y426" s="328"/>
      <c r="Z426" s="328"/>
      <c r="AA426" s="328"/>
      <c r="AB426" s="328"/>
      <c r="AC426" s="328"/>
      <c r="AD426" s="328"/>
      <c r="AE426" s="328"/>
      <c r="AF426" s="328"/>
      <c r="AG426" s="328"/>
      <c r="AH426" s="171"/>
      <c r="AI426" s="188" t="s">
        <v>241</v>
      </c>
      <c r="AJ426" s="238" t="s">
        <v>198</v>
      </c>
      <c r="AK426" s="275" t="s">
        <v>18</v>
      </c>
      <c r="AL426" s="275"/>
      <c r="AM426" s="275"/>
      <c r="AN426" s="275"/>
      <c r="AO426" s="275"/>
      <c r="AP426" s="275"/>
      <c r="AQ426" s="275"/>
      <c r="AR426" s="275"/>
      <c r="AS426" s="172">
        <v>1393.8640626445001</v>
      </c>
      <c r="AT426" s="172">
        <v>0</v>
      </c>
      <c r="AU426" s="172">
        <v>0</v>
      </c>
      <c r="AV426" s="173">
        <v>0</v>
      </c>
      <c r="AW426" s="172">
        <f>AT426-AV426</f>
        <v>0</v>
      </c>
      <c r="AX426" s="172">
        <f>AV426-AT426</f>
        <v>0</v>
      </c>
      <c r="AY426" s="173"/>
      <c r="AZ426" s="173"/>
      <c r="BA426" s="223"/>
      <c r="BB426" s="173"/>
      <c r="BC426" s="224"/>
      <c r="BD426" s="290" t="s">
        <v>151</v>
      </c>
      <c r="BE426" s="200">
        <v>0</v>
      </c>
      <c r="BF426" s="215"/>
      <c r="BG426" s="215"/>
      <c r="BI426" s="198" t="str">
        <f>AJ426 &amp; BE426</f>
        <v>Амортизационные отчисления0</v>
      </c>
      <c r="BJ426" s="215"/>
      <c r="BK426" s="215"/>
      <c r="BL426" s="215"/>
      <c r="BM426" s="215"/>
      <c r="BX426" s="198" t="str">
        <f>AJ426 &amp; AK426</f>
        <v>Амортизационные отчислениянет</v>
      </c>
    </row>
    <row r="427" spans="3:76" ht="15" customHeight="1" thickBot="1">
      <c r="C427" s="281"/>
      <c r="D427" s="330"/>
      <c r="E427" s="332"/>
      <c r="F427" s="332"/>
      <c r="G427" s="332"/>
      <c r="H427" s="332"/>
      <c r="I427" s="332"/>
      <c r="J427" s="332"/>
      <c r="K427" s="334"/>
      <c r="L427" s="334"/>
      <c r="M427" s="336"/>
      <c r="N427" s="336"/>
      <c r="O427" s="338"/>
      <c r="P427" s="340"/>
      <c r="Q427" s="342"/>
      <c r="R427" s="344"/>
      <c r="S427" s="328"/>
      <c r="T427" s="328"/>
      <c r="U427" s="328"/>
      <c r="V427" s="328"/>
      <c r="W427" s="328"/>
      <c r="X427" s="328"/>
      <c r="Y427" s="328"/>
      <c r="Z427" s="328"/>
      <c r="AA427" s="328"/>
      <c r="AB427" s="328"/>
      <c r="AC427" s="328"/>
      <c r="AD427" s="328"/>
      <c r="AE427" s="328"/>
      <c r="AF427" s="328"/>
      <c r="AG427" s="328"/>
      <c r="AH427" s="171"/>
      <c r="AI427" s="188" t="s">
        <v>115</v>
      </c>
      <c r="AJ427" s="238" t="s">
        <v>200</v>
      </c>
      <c r="AK427" s="275" t="s">
        <v>18</v>
      </c>
      <c r="AL427" s="275"/>
      <c r="AM427" s="275"/>
      <c r="AN427" s="275"/>
      <c r="AO427" s="275"/>
      <c r="AP427" s="275"/>
      <c r="AQ427" s="275"/>
      <c r="AR427" s="275"/>
      <c r="AS427" s="172">
        <v>278.77281252889998</v>
      </c>
      <c r="AT427" s="172">
        <v>0</v>
      </c>
      <c r="AU427" s="172">
        <v>0</v>
      </c>
      <c r="AV427" s="173">
        <v>0</v>
      </c>
      <c r="AW427" s="172">
        <f>AT427-AV427</f>
        <v>0</v>
      </c>
      <c r="AX427" s="172">
        <f>AV427-AT427</f>
        <v>0</v>
      </c>
      <c r="AY427" s="173"/>
      <c r="AZ427" s="173"/>
      <c r="BA427" s="223"/>
      <c r="BB427" s="173"/>
      <c r="BC427" s="224"/>
      <c r="BD427" s="225"/>
      <c r="BE427" s="200">
        <v>0</v>
      </c>
      <c r="BF427" s="215"/>
      <c r="BG427" s="215"/>
      <c r="BI427" s="198" t="str">
        <f>AJ427 &amp; BE427</f>
        <v>Прочие собственные средства0</v>
      </c>
      <c r="BJ427" s="215"/>
      <c r="BK427" s="215"/>
      <c r="BL427" s="215"/>
      <c r="BM427" s="215"/>
      <c r="BX427" s="198" t="str">
        <f>AJ427 &amp; AK427</f>
        <v>Прочие собственные средстванет</v>
      </c>
    </row>
    <row r="428" spans="3:76" ht="11.25" customHeight="1">
      <c r="C428" s="281"/>
      <c r="D428" s="329">
        <v>76</v>
      </c>
      <c r="E428" s="331" t="s">
        <v>560</v>
      </c>
      <c r="F428" s="331" t="s">
        <v>611</v>
      </c>
      <c r="G428" s="331" t="s">
        <v>669</v>
      </c>
      <c r="H428" s="331" t="s">
        <v>563</v>
      </c>
      <c r="I428" s="331" t="s">
        <v>563</v>
      </c>
      <c r="J428" s="331" t="s">
        <v>564</v>
      </c>
      <c r="K428" s="333">
        <v>1</v>
      </c>
      <c r="L428" s="333">
        <v>2022</v>
      </c>
      <c r="M428" s="335" t="s">
        <v>190</v>
      </c>
      <c r="N428" s="335">
        <v>2022</v>
      </c>
      <c r="O428" s="337">
        <v>0</v>
      </c>
      <c r="P428" s="339">
        <v>0</v>
      </c>
      <c r="Q428" s="147"/>
      <c r="R428" s="146"/>
      <c r="S428" s="146"/>
      <c r="T428" s="146"/>
      <c r="U428" s="146"/>
      <c r="V428" s="146"/>
      <c r="W428" s="146"/>
      <c r="X428" s="146"/>
      <c r="Y428" s="146"/>
      <c r="Z428" s="146"/>
      <c r="AA428" s="146"/>
      <c r="AB428" s="146"/>
      <c r="AC428" s="146"/>
      <c r="AD428" s="146"/>
      <c r="AE428" s="146"/>
      <c r="AF428" s="146"/>
      <c r="AG428" s="146"/>
      <c r="AH428" s="146"/>
      <c r="AI428" s="146"/>
      <c r="AJ428" s="146"/>
      <c r="AK428" s="146"/>
      <c r="AL428" s="146"/>
      <c r="AM428" s="146"/>
      <c r="AN428" s="146"/>
      <c r="AO428" s="146"/>
      <c r="AP428" s="146"/>
      <c r="AQ428" s="146"/>
      <c r="AR428" s="146"/>
      <c r="AS428" s="146"/>
      <c r="AT428" s="146"/>
      <c r="AU428" s="146"/>
      <c r="AV428" s="146"/>
      <c r="AW428" s="146"/>
      <c r="AX428" s="146"/>
      <c r="AY428" s="146"/>
      <c r="AZ428" s="146"/>
      <c r="BA428" s="146"/>
      <c r="BB428" s="146"/>
      <c r="BC428" s="146"/>
      <c r="BD428" s="146"/>
      <c r="BE428" s="200"/>
      <c r="BF428" s="199"/>
      <c r="BG428" s="199"/>
      <c r="BH428" s="199"/>
      <c r="BI428" s="199"/>
      <c r="BJ428" s="199"/>
      <c r="BK428" s="199"/>
    </row>
    <row r="429" spans="3:76" ht="11.25" customHeight="1">
      <c r="C429" s="281"/>
      <c r="D429" s="330"/>
      <c r="E429" s="332"/>
      <c r="F429" s="332"/>
      <c r="G429" s="332"/>
      <c r="H429" s="332"/>
      <c r="I429" s="332"/>
      <c r="J429" s="332"/>
      <c r="K429" s="334"/>
      <c r="L429" s="334"/>
      <c r="M429" s="336"/>
      <c r="N429" s="336"/>
      <c r="O429" s="338"/>
      <c r="P429" s="340"/>
      <c r="Q429" s="341"/>
      <c r="R429" s="343">
        <v>1</v>
      </c>
      <c r="S429" s="327" t="s">
        <v>588</v>
      </c>
      <c r="T429" s="327"/>
      <c r="U429" s="327"/>
      <c r="V429" s="327"/>
      <c r="W429" s="327"/>
      <c r="X429" s="327"/>
      <c r="Y429" s="327"/>
      <c r="Z429" s="327"/>
      <c r="AA429" s="327"/>
      <c r="AB429" s="327"/>
      <c r="AC429" s="327"/>
      <c r="AD429" s="327"/>
      <c r="AE429" s="327"/>
      <c r="AF429" s="327"/>
      <c r="AG429" s="327"/>
      <c r="AH429" s="183"/>
      <c r="AI429" s="190"/>
      <c r="AJ429" s="189"/>
      <c r="AK429" s="189"/>
      <c r="AL429" s="189"/>
      <c r="AM429" s="189"/>
      <c r="AN429" s="189"/>
      <c r="AO429" s="189"/>
      <c r="AP429" s="189"/>
      <c r="AQ429" s="189"/>
      <c r="AR429" s="189"/>
      <c r="AS429" s="148"/>
      <c r="AT429" s="148"/>
      <c r="AU429" s="148"/>
      <c r="AV429" s="148"/>
      <c r="AW429" s="148"/>
      <c r="AX429" s="148"/>
      <c r="AY429" s="100"/>
      <c r="AZ429" s="100"/>
      <c r="BA429" s="100"/>
      <c r="BB429" s="100"/>
      <c r="BC429" s="100"/>
      <c r="BD429" s="100"/>
      <c r="BE429" s="200"/>
      <c r="BF429" s="215"/>
      <c r="BG429" s="215"/>
      <c r="BH429" s="215"/>
      <c r="BI429" s="199"/>
      <c r="BJ429" s="215"/>
      <c r="BK429" s="215"/>
      <c r="BL429" s="215"/>
      <c r="BM429" s="215"/>
      <c r="BN429" s="215"/>
    </row>
    <row r="430" spans="3:76" ht="15" customHeight="1">
      <c r="C430" s="281"/>
      <c r="D430" s="330"/>
      <c r="E430" s="332"/>
      <c r="F430" s="332"/>
      <c r="G430" s="332"/>
      <c r="H430" s="332"/>
      <c r="I430" s="332"/>
      <c r="J430" s="332"/>
      <c r="K430" s="334"/>
      <c r="L430" s="334"/>
      <c r="M430" s="336"/>
      <c r="N430" s="336"/>
      <c r="O430" s="338"/>
      <c r="P430" s="340"/>
      <c r="Q430" s="342"/>
      <c r="R430" s="344"/>
      <c r="S430" s="328"/>
      <c r="T430" s="328"/>
      <c r="U430" s="328"/>
      <c r="V430" s="328"/>
      <c r="W430" s="328"/>
      <c r="X430" s="328"/>
      <c r="Y430" s="328"/>
      <c r="Z430" s="328"/>
      <c r="AA430" s="328"/>
      <c r="AB430" s="328"/>
      <c r="AC430" s="328"/>
      <c r="AD430" s="328"/>
      <c r="AE430" s="328"/>
      <c r="AF430" s="328"/>
      <c r="AG430" s="328"/>
      <c r="AH430" s="171"/>
      <c r="AI430" s="188" t="s">
        <v>241</v>
      </c>
      <c r="AJ430" s="238" t="s">
        <v>198</v>
      </c>
      <c r="AK430" s="275" t="s">
        <v>18</v>
      </c>
      <c r="AL430" s="275"/>
      <c r="AM430" s="275"/>
      <c r="AN430" s="275"/>
      <c r="AO430" s="275"/>
      <c r="AP430" s="275"/>
      <c r="AQ430" s="275"/>
      <c r="AR430" s="275"/>
      <c r="AS430" s="172">
        <v>4220.7292154340003</v>
      </c>
      <c r="AT430" s="172">
        <v>0</v>
      </c>
      <c r="AU430" s="172">
        <v>0</v>
      </c>
      <c r="AV430" s="173">
        <v>0</v>
      </c>
      <c r="AW430" s="172">
        <f>AT430-AV430</f>
        <v>0</v>
      </c>
      <c r="AX430" s="172">
        <f>AV430-AT430</f>
        <v>0</v>
      </c>
      <c r="AY430" s="173"/>
      <c r="AZ430" s="173"/>
      <c r="BA430" s="223"/>
      <c r="BB430" s="173"/>
      <c r="BC430" s="224"/>
      <c r="BD430" s="290" t="s">
        <v>151</v>
      </c>
      <c r="BE430" s="200">
        <v>0</v>
      </c>
      <c r="BF430" s="215"/>
      <c r="BG430" s="215"/>
      <c r="BI430" s="198" t="str">
        <f>AJ430 &amp; BE430</f>
        <v>Амортизационные отчисления0</v>
      </c>
      <c r="BJ430" s="215"/>
      <c r="BK430" s="215"/>
      <c r="BL430" s="215"/>
      <c r="BM430" s="215"/>
      <c r="BX430" s="198" t="str">
        <f>AJ430 &amp; AK430</f>
        <v>Амортизационные отчислениянет</v>
      </c>
    </row>
    <row r="431" spans="3:76" ht="15" customHeight="1" thickBot="1">
      <c r="C431" s="281"/>
      <c r="D431" s="330"/>
      <c r="E431" s="332"/>
      <c r="F431" s="332"/>
      <c r="G431" s="332"/>
      <c r="H431" s="332"/>
      <c r="I431" s="332"/>
      <c r="J431" s="332"/>
      <c r="K431" s="334"/>
      <c r="L431" s="334"/>
      <c r="M431" s="336"/>
      <c r="N431" s="336"/>
      <c r="O431" s="338"/>
      <c r="P431" s="340"/>
      <c r="Q431" s="342"/>
      <c r="R431" s="344"/>
      <c r="S431" s="328"/>
      <c r="T431" s="328"/>
      <c r="U431" s="328"/>
      <c r="V431" s="328"/>
      <c r="W431" s="328"/>
      <c r="X431" s="328"/>
      <c r="Y431" s="328"/>
      <c r="Z431" s="328"/>
      <c r="AA431" s="328"/>
      <c r="AB431" s="328"/>
      <c r="AC431" s="328"/>
      <c r="AD431" s="328"/>
      <c r="AE431" s="328"/>
      <c r="AF431" s="328"/>
      <c r="AG431" s="328"/>
      <c r="AH431" s="171"/>
      <c r="AI431" s="188" t="s">
        <v>115</v>
      </c>
      <c r="AJ431" s="238" t="s">
        <v>200</v>
      </c>
      <c r="AK431" s="275" t="s">
        <v>18</v>
      </c>
      <c r="AL431" s="275"/>
      <c r="AM431" s="275"/>
      <c r="AN431" s="275"/>
      <c r="AO431" s="275"/>
      <c r="AP431" s="275"/>
      <c r="AQ431" s="275"/>
      <c r="AR431" s="275"/>
      <c r="AS431" s="172">
        <v>844.14584308680003</v>
      </c>
      <c r="AT431" s="172">
        <v>0</v>
      </c>
      <c r="AU431" s="172">
        <v>0</v>
      </c>
      <c r="AV431" s="173">
        <v>0</v>
      </c>
      <c r="AW431" s="172">
        <f>AT431-AV431</f>
        <v>0</v>
      </c>
      <c r="AX431" s="172">
        <f>AV431-AT431</f>
        <v>0</v>
      </c>
      <c r="AY431" s="173"/>
      <c r="AZ431" s="173"/>
      <c r="BA431" s="223"/>
      <c r="BB431" s="173"/>
      <c r="BC431" s="224"/>
      <c r="BD431" s="225"/>
      <c r="BE431" s="200">
        <v>0</v>
      </c>
      <c r="BF431" s="215"/>
      <c r="BG431" s="215"/>
      <c r="BI431" s="198" t="str">
        <f>AJ431 &amp; BE431</f>
        <v>Прочие собственные средства0</v>
      </c>
      <c r="BJ431" s="215"/>
      <c r="BK431" s="215"/>
      <c r="BL431" s="215"/>
      <c r="BM431" s="215"/>
      <c r="BX431" s="198" t="str">
        <f>AJ431 &amp; AK431</f>
        <v>Прочие собственные средстванет</v>
      </c>
    </row>
    <row r="432" spans="3:76" ht="11.25" customHeight="1">
      <c r="C432" s="281"/>
      <c r="D432" s="329">
        <v>77</v>
      </c>
      <c r="E432" s="331" t="s">
        <v>560</v>
      </c>
      <c r="F432" s="331" t="s">
        <v>611</v>
      </c>
      <c r="G432" s="331" t="s">
        <v>670</v>
      </c>
      <c r="H432" s="331" t="s">
        <v>563</v>
      </c>
      <c r="I432" s="331" t="s">
        <v>563</v>
      </c>
      <c r="J432" s="331" t="s">
        <v>564</v>
      </c>
      <c r="K432" s="333">
        <v>1</v>
      </c>
      <c r="L432" s="333">
        <v>2022</v>
      </c>
      <c r="M432" s="335" t="s">
        <v>190</v>
      </c>
      <c r="N432" s="335">
        <v>2022</v>
      </c>
      <c r="O432" s="337">
        <v>0</v>
      </c>
      <c r="P432" s="339">
        <v>0</v>
      </c>
      <c r="Q432" s="147"/>
      <c r="R432" s="146"/>
      <c r="S432" s="146"/>
      <c r="T432" s="146"/>
      <c r="U432" s="146"/>
      <c r="V432" s="146"/>
      <c r="W432" s="146"/>
      <c r="X432" s="146"/>
      <c r="Y432" s="146"/>
      <c r="Z432" s="146"/>
      <c r="AA432" s="146"/>
      <c r="AB432" s="146"/>
      <c r="AC432" s="146"/>
      <c r="AD432" s="146"/>
      <c r="AE432" s="146"/>
      <c r="AF432" s="146"/>
      <c r="AG432" s="146"/>
      <c r="AH432" s="146"/>
      <c r="AI432" s="146"/>
      <c r="AJ432" s="146"/>
      <c r="AK432" s="146"/>
      <c r="AL432" s="146"/>
      <c r="AM432" s="146"/>
      <c r="AN432" s="146"/>
      <c r="AO432" s="146"/>
      <c r="AP432" s="146"/>
      <c r="AQ432" s="146"/>
      <c r="AR432" s="146"/>
      <c r="AS432" s="146"/>
      <c r="AT432" s="146"/>
      <c r="AU432" s="146"/>
      <c r="AV432" s="146"/>
      <c r="AW432" s="146"/>
      <c r="AX432" s="146"/>
      <c r="AY432" s="146"/>
      <c r="AZ432" s="146"/>
      <c r="BA432" s="146"/>
      <c r="BB432" s="146"/>
      <c r="BC432" s="146"/>
      <c r="BD432" s="146"/>
      <c r="BE432" s="200"/>
      <c r="BF432" s="199"/>
      <c r="BG432" s="199"/>
      <c r="BH432" s="199"/>
      <c r="BI432" s="199"/>
      <c r="BJ432" s="199"/>
      <c r="BK432" s="199"/>
    </row>
    <row r="433" spans="3:76" ht="11.25" customHeight="1">
      <c r="C433" s="281"/>
      <c r="D433" s="330"/>
      <c r="E433" s="332"/>
      <c r="F433" s="332"/>
      <c r="G433" s="332"/>
      <c r="H433" s="332"/>
      <c r="I433" s="332"/>
      <c r="J433" s="332"/>
      <c r="K433" s="334"/>
      <c r="L433" s="334"/>
      <c r="M433" s="336"/>
      <c r="N433" s="336"/>
      <c r="O433" s="338"/>
      <c r="P433" s="340"/>
      <c r="Q433" s="341"/>
      <c r="R433" s="343">
        <v>1</v>
      </c>
      <c r="S433" s="327" t="s">
        <v>588</v>
      </c>
      <c r="T433" s="327"/>
      <c r="U433" s="327"/>
      <c r="V433" s="327"/>
      <c r="W433" s="327"/>
      <c r="X433" s="327"/>
      <c r="Y433" s="327"/>
      <c r="Z433" s="327"/>
      <c r="AA433" s="327"/>
      <c r="AB433" s="327"/>
      <c r="AC433" s="327"/>
      <c r="AD433" s="327"/>
      <c r="AE433" s="327"/>
      <c r="AF433" s="327"/>
      <c r="AG433" s="327"/>
      <c r="AH433" s="183"/>
      <c r="AI433" s="190"/>
      <c r="AJ433" s="189"/>
      <c r="AK433" s="189"/>
      <c r="AL433" s="189"/>
      <c r="AM433" s="189"/>
      <c r="AN433" s="189"/>
      <c r="AO433" s="189"/>
      <c r="AP433" s="189"/>
      <c r="AQ433" s="189"/>
      <c r="AR433" s="189"/>
      <c r="AS433" s="148"/>
      <c r="AT433" s="148"/>
      <c r="AU433" s="148"/>
      <c r="AV433" s="148"/>
      <c r="AW433" s="148"/>
      <c r="AX433" s="148"/>
      <c r="AY433" s="100"/>
      <c r="AZ433" s="100"/>
      <c r="BA433" s="100"/>
      <c r="BB433" s="100"/>
      <c r="BC433" s="100"/>
      <c r="BD433" s="100"/>
      <c r="BE433" s="200"/>
      <c r="BF433" s="215"/>
      <c r="BG433" s="215"/>
      <c r="BH433" s="215"/>
      <c r="BI433" s="199"/>
      <c r="BJ433" s="215"/>
      <c r="BK433" s="215"/>
      <c r="BL433" s="215"/>
      <c r="BM433" s="215"/>
      <c r="BN433" s="215"/>
    </row>
    <row r="434" spans="3:76" ht="15" customHeight="1">
      <c r="C434" s="281"/>
      <c r="D434" s="330"/>
      <c r="E434" s="332"/>
      <c r="F434" s="332"/>
      <c r="G434" s="332"/>
      <c r="H434" s="332"/>
      <c r="I434" s="332"/>
      <c r="J434" s="332"/>
      <c r="K434" s="334"/>
      <c r="L434" s="334"/>
      <c r="M434" s="336"/>
      <c r="N434" s="336"/>
      <c r="O434" s="338"/>
      <c r="P434" s="340"/>
      <c r="Q434" s="342"/>
      <c r="R434" s="344"/>
      <c r="S434" s="328"/>
      <c r="T434" s="328"/>
      <c r="U434" s="328"/>
      <c r="V434" s="328"/>
      <c r="W434" s="328"/>
      <c r="X434" s="328"/>
      <c r="Y434" s="328"/>
      <c r="Z434" s="328"/>
      <c r="AA434" s="328"/>
      <c r="AB434" s="328"/>
      <c r="AC434" s="328"/>
      <c r="AD434" s="328"/>
      <c r="AE434" s="328"/>
      <c r="AF434" s="328"/>
      <c r="AG434" s="328"/>
      <c r="AH434" s="171"/>
      <c r="AI434" s="188" t="s">
        <v>241</v>
      </c>
      <c r="AJ434" s="238" t="s">
        <v>198</v>
      </c>
      <c r="AK434" s="275" t="s">
        <v>18</v>
      </c>
      <c r="AL434" s="275"/>
      <c r="AM434" s="275"/>
      <c r="AN434" s="275"/>
      <c r="AO434" s="275"/>
      <c r="AP434" s="275"/>
      <c r="AQ434" s="275"/>
      <c r="AR434" s="275"/>
      <c r="AS434" s="172">
        <v>1462.1839833887</v>
      </c>
      <c r="AT434" s="172">
        <v>0</v>
      </c>
      <c r="AU434" s="172">
        <v>0</v>
      </c>
      <c r="AV434" s="173">
        <v>0</v>
      </c>
      <c r="AW434" s="172">
        <f>AT434-AV434</f>
        <v>0</v>
      </c>
      <c r="AX434" s="172">
        <f>AV434-AT434</f>
        <v>0</v>
      </c>
      <c r="AY434" s="173"/>
      <c r="AZ434" s="173"/>
      <c r="BA434" s="223"/>
      <c r="BB434" s="173"/>
      <c r="BC434" s="224"/>
      <c r="BD434" s="290" t="s">
        <v>151</v>
      </c>
      <c r="BE434" s="200">
        <v>0</v>
      </c>
      <c r="BF434" s="215"/>
      <c r="BG434" s="215"/>
      <c r="BI434" s="198" t="str">
        <f>AJ434 &amp; BE434</f>
        <v>Амортизационные отчисления0</v>
      </c>
      <c r="BJ434" s="215"/>
      <c r="BK434" s="215"/>
      <c r="BL434" s="215"/>
      <c r="BM434" s="215"/>
      <c r="BX434" s="198" t="str">
        <f>AJ434 &amp; AK434</f>
        <v>Амортизационные отчислениянет</v>
      </c>
    </row>
    <row r="435" spans="3:76" ht="15" customHeight="1" thickBot="1">
      <c r="C435" s="281"/>
      <c r="D435" s="330"/>
      <c r="E435" s="332"/>
      <c r="F435" s="332"/>
      <c r="G435" s="332"/>
      <c r="H435" s="332"/>
      <c r="I435" s="332"/>
      <c r="J435" s="332"/>
      <c r="K435" s="334"/>
      <c r="L435" s="334"/>
      <c r="M435" s="336"/>
      <c r="N435" s="336"/>
      <c r="O435" s="338"/>
      <c r="P435" s="340"/>
      <c r="Q435" s="342"/>
      <c r="R435" s="344"/>
      <c r="S435" s="328"/>
      <c r="T435" s="328"/>
      <c r="U435" s="328"/>
      <c r="V435" s="328"/>
      <c r="W435" s="328"/>
      <c r="X435" s="328"/>
      <c r="Y435" s="328"/>
      <c r="Z435" s="328"/>
      <c r="AA435" s="328"/>
      <c r="AB435" s="328"/>
      <c r="AC435" s="328"/>
      <c r="AD435" s="328"/>
      <c r="AE435" s="328"/>
      <c r="AF435" s="328"/>
      <c r="AG435" s="328"/>
      <c r="AH435" s="171"/>
      <c r="AI435" s="188" t="s">
        <v>115</v>
      </c>
      <c r="AJ435" s="238" t="s">
        <v>200</v>
      </c>
      <c r="AK435" s="275" t="s">
        <v>18</v>
      </c>
      <c r="AL435" s="275"/>
      <c r="AM435" s="275"/>
      <c r="AN435" s="275"/>
      <c r="AO435" s="275"/>
      <c r="AP435" s="275"/>
      <c r="AQ435" s="275"/>
      <c r="AR435" s="275"/>
      <c r="AS435" s="172">
        <v>292.43679667769999</v>
      </c>
      <c r="AT435" s="172">
        <v>0</v>
      </c>
      <c r="AU435" s="172">
        <v>0</v>
      </c>
      <c r="AV435" s="173">
        <v>0</v>
      </c>
      <c r="AW435" s="172">
        <f>AT435-AV435</f>
        <v>0</v>
      </c>
      <c r="AX435" s="172">
        <f>AV435-AT435</f>
        <v>0</v>
      </c>
      <c r="AY435" s="173"/>
      <c r="AZ435" s="173"/>
      <c r="BA435" s="223"/>
      <c r="BB435" s="173"/>
      <c r="BC435" s="224"/>
      <c r="BD435" s="225"/>
      <c r="BE435" s="200">
        <v>0</v>
      </c>
      <c r="BF435" s="215"/>
      <c r="BG435" s="215"/>
      <c r="BI435" s="198" t="str">
        <f>AJ435 &amp; BE435</f>
        <v>Прочие собственные средства0</v>
      </c>
      <c r="BJ435" s="215"/>
      <c r="BK435" s="215"/>
      <c r="BL435" s="215"/>
      <c r="BM435" s="215"/>
      <c r="BX435" s="198" t="str">
        <f>AJ435 &amp; AK435</f>
        <v>Прочие собственные средстванет</v>
      </c>
    </row>
    <row r="436" spans="3:76" ht="11.25" customHeight="1">
      <c r="C436" s="281"/>
      <c r="D436" s="329">
        <v>78</v>
      </c>
      <c r="E436" s="331" t="s">
        <v>560</v>
      </c>
      <c r="F436" s="331" t="s">
        <v>611</v>
      </c>
      <c r="G436" s="331" t="s">
        <v>671</v>
      </c>
      <c r="H436" s="331" t="s">
        <v>563</v>
      </c>
      <c r="I436" s="331" t="s">
        <v>563</v>
      </c>
      <c r="J436" s="331" t="s">
        <v>564</v>
      </c>
      <c r="K436" s="333">
        <v>1</v>
      </c>
      <c r="L436" s="333">
        <v>2022</v>
      </c>
      <c r="M436" s="335" t="s">
        <v>190</v>
      </c>
      <c r="N436" s="335">
        <v>2022</v>
      </c>
      <c r="O436" s="337">
        <v>0</v>
      </c>
      <c r="P436" s="339">
        <v>0</v>
      </c>
      <c r="Q436" s="147"/>
      <c r="R436" s="146"/>
      <c r="S436" s="146"/>
      <c r="T436" s="146"/>
      <c r="U436" s="146"/>
      <c r="V436" s="146"/>
      <c r="W436" s="146"/>
      <c r="X436" s="146"/>
      <c r="Y436" s="146"/>
      <c r="Z436" s="146"/>
      <c r="AA436" s="146"/>
      <c r="AB436" s="146"/>
      <c r="AC436" s="146"/>
      <c r="AD436" s="146"/>
      <c r="AE436" s="146"/>
      <c r="AF436" s="146"/>
      <c r="AG436" s="146"/>
      <c r="AH436" s="146"/>
      <c r="AI436" s="146"/>
      <c r="AJ436" s="146"/>
      <c r="AK436" s="146"/>
      <c r="AL436" s="146"/>
      <c r="AM436" s="146"/>
      <c r="AN436" s="146"/>
      <c r="AO436" s="146"/>
      <c r="AP436" s="146"/>
      <c r="AQ436" s="146"/>
      <c r="AR436" s="146"/>
      <c r="AS436" s="146"/>
      <c r="AT436" s="146"/>
      <c r="AU436" s="146"/>
      <c r="AV436" s="146"/>
      <c r="AW436" s="146"/>
      <c r="AX436" s="146"/>
      <c r="AY436" s="146"/>
      <c r="AZ436" s="146"/>
      <c r="BA436" s="146"/>
      <c r="BB436" s="146"/>
      <c r="BC436" s="146"/>
      <c r="BD436" s="146"/>
      <c r="BE436" s="200"/>
      <c r="BF436" s="199"/>
      <c r="BG436" s="199"/>
      <c r="BH436" s="199"/>
      <c r="BI436" s="199"/>
      <c r="BJ436" s="199"/>
      <c r="BK436" s="199"/>
    </row>
    <row r="437" spans="3:76" ht="11.25" customHeight="1">
      <c r="C437" s="281"/>
      <c r="D437" s="330"/>
      <c r="E437" s="332"/>
      <c r="F437" s="332"/>
      <c r="G437" s="332"/>
      <c r="H437" s="332"/>
      <c r="I437" s="332"/>
      <c r="J437" s="332"/>
      <c r="K437" s="334"/>
      <c r="L437" s="334"/>
      <c r="M437" s="336"/>
      <c r="N437" s="336"/>
      <c r="O437" s="338"/>
      <c r="P437" s="340"/>
      <c r="Q437" s="341"/>
      <c r="R437" s="343">
        <v>1</v>
      </c>
      <c r="S437" s="327" t="s">
        <v>588</v>
      </c>
      <c r="T437" s="327"/>
      <c r="U437" s="327"/>
      <c r="V437" s="327"/>
      <c r="W437" s="327"/>
      <c r="X437" s="327"/>
      <c r="Y437" s="327"/>
      <c r="Z437" s="327"/>
      <c r="AA437" s="327"/>
      <c r="AB437" s="327"/>
      <c r="AC437" s="327"/>
      <c r="AD437" s="327"/>
      <c r="AE437" s="327"/>
      <c r="AF437" s="327"/>
      <c r="AG437" s="327"/>
      <c r="AH437" s="183"/>
      <c r="AI437" s="190"/>
      <c r="AJ437" s="189"/>
      <c r="AK437" s="189"/>
      <c r="AL437" s="189"/>
      <c r="AM437" s="189"/>
      <c r="AN437" s="189"/>
      <c r="AO437" s="189"/>
      <c r="AP437" s="189"/>
      <c r="AQ437" s="189"/>
      <c r="AR437" s="189"/>
      <c r="AS437" s="148"/>
      <c r="AT437" s="148"/>
      <c r="AU437" s="148"/>
      <c r="AV437" s="148"/>
      <c r="AW437" s="148"/>
      <c r="AX437" s="148"/>
      <c r="AY437" s="100"/>
      <c r="AZ437" s="100"/>
      <c r="BA437" s="100"/>
      <c r="BB437" s="100"/>
      <c r="BC437" s="100"/>
      <c r="BD437" s="100"/>
      <c r="BE437" s="200"/>
      <c r="BF437" s="215"/>
      <c r="BG437" s="215"/>
      <c r="BH437" s="215"/>
      <c r="BI437" s="199"/>
      <c r="BJ437" s="215"/>
      <c r="BK437" s="215"/>
      <c r="BL437" s="215"/>
      <c r="BM437" s="215"/>
      <c r="BN437" s="215"/>
    </row>
    <row r="438" spans="3:76" ht="15" customHeight="1">
      <c r="C438" s="281"/>
      <c r="D438" s="330"/>
      <c r="E438" s="332"/>
      <c r="F438" s="332"/>
      <c r="G438" s="332"/>
      <c r="H438" s="332"/>
      <c r="I438" s="332"/>
      <c r="J438" s="332"/>
      <c r="K438" s="334"/>
      <c r="L438" s="334"/>
      <c r="M438" s="336"/>
      <c r="N438" s="336"/>
      <c r="O438" s="338"/>
      <c r="P438" s="340"/>
      <c r="Q438" s="342"/>
      <c r="R438" s="344"/>
      <c r="S438" s="328"/>
      <c r="T438" s="328"/>
      <c r="U438" s="328"/>
      <c r="V438" s="328"/>
      <c r="W438" s="328"/>
      <c r="X438" s="328"/>
      <c r="Y438" s="328"/>
      <c r="Z438" s="328"/>
      <c r="AA438" s="328"/>
      <c r="AB438" s="328"/>
      <c r="AC438" s="328"/>
      <c r="AD438" s="328"/>
      <c r="AE438" s="328"/>
      <c r="AF438" s="328"/>
      <c r="AG438" s="328"/>
      <c r="AH438" s="171"/>
      <c r="AI438" s="188" t="s">
        <v>241</v>
      </c>
      <c r="AJ438" s="238" t="s">
        <v>198</v>
      </c>
      <c r="AK438" s="275" t="s">
        <v>18</v>
      </c>
      <c r="AL438" s="275"/>
      <c r="AM438" s="275"/>
      <c r="AN438" s="275"/>
      <c r="AO438" s="275"/>
      <c r="AP438" s="275"/>
      <c r="AQ438" s="275"/>
      <c r="AR438" s="275"/>
      <c r="AS438" s="172">
        <v>2378.148870948</v>
      </c>
      <c r="AT438" s="172">
        <v>0</v>
      </c>
      <c r="AU438" s="172">
        <v>0</v>
      </c>
      <c r="AV438" s="173">
        <v>0</v>
      </c>
      <c r="AW438" s="172">
        <f>AT438-AV438</f>
        <v>0</v>
      </c>
      <c r="AX438" s="172">
        <f>AV438-AT438</f>
        <v>0</v>
      </c>
      <c r="AY438" s="173"/>
      <c r="AZ438" s="173"/>
      <c r="BA438" s="223"/>
      <c r="BB438" s="173"/>
      <c r="BC438" s="224"/>
      <c r="BD438" s="290" t="s">
        <v>151</v>
      </c>
      <c r="BE438" s="200">
        <v>0</v>
      </c>
      <c r="BF438" s="215"/>
      <c r="BG438" s="215"/>
      <c r="BI438" s="198" t="str">
        <f>AJ438 &amp; BE438</f>
        <v>Амортизационные отчисления0</v>
      </c>
      <c r="BJ438" s="215"/>
      <c r="BK438" s="215"/>
      <c r="BL438" s="215"/>
      <c r="BM438" s="215"/>
      <c r="BX438" s="198" t="str">
        <f>AJ438 &amp; AK438</f>
        <v>Амортизационные отчислениянет</v>
      </c>
    </row>
    <row r="439" spans="3:76" ht="15" customHeight="1" thickBot="1">
      <c r="C439" s="281"/>
      <c r="D439" s="330"/>
      <c r="E439" s="332"/>
      <c r="F439" s="332"/>
      <c r="G439" s="332"/>
      <c r="H439" s="332"/>
      <c r="I439" s="332"/>
      <c r="J439" s="332"/>
      <c r="K439" s="334"/>
      <c r="L439" s="334"/>
      <c r="M439" s="336"/>
      <c r="N439" s="336"/>
      <c r="O439" s="338"/>
      <c r="P439" s="340"/>
      <c r="Q439" s="342"/>
      <c r="R439" s="344"/>
      <c r="S439" s="328"/>
      <c r="T439" s="328"/>
      <c r="U439" s="328"/>
      <c r="V439" s="328"/>
      <c r="W439" s="328"/>
      <c r="X439" s="328"/>
      <c r="Y439" s="328"/>
      <c r="Z439" s="328"/>
      <c r="AA439" s="328"/>
      <c r="AB439" s="328"/>
      <c r="AC439" s="328"/>
      <c r="AD439" s="328"/>
      <c r="AE439" s="328"/>
      <c r="AF439" s="328"/>
      <c r="AG439" s="328"/>
      <c r="AH439" s="171"/>
      <c r="AI439" s="188" t="s">
        <v>115</v>
      </c>
      <c r="AJ439" s="238" t="s">
        <v>200</v>
      </c>
      <c r="AK439" s="275" t="s">
        <v>18</v>
      </c>
      <c r="AL439" s="275"/>
      <c r="AM439" s="275"/>
      <c r="AN439" s="275"/>
      <c r="AO439" s="275"/>
      <c r="AP439" s="275"/>
      <c r="AQ439" s="275"/>
      <c r="AR439" s="275"/>
      <c r="AS439" s="172">
        <v>475.62977418960003</v>
      </c>
      <c r="AT439" s="172">
        <v>0</v>
      </c>
      <c r="AU439" s="172">
        <v>0</v>
      </c>
      <c r="AV439" s="173">
        <v>0</v>
      </c>
      <c r="AW439" s="172">
        <f>AT439-AV439</f>
        <v>0</v>
      </c>
      <c r="AX439" s="172">
        <f>AV439-AT439</f>
        <v>0</v>
      </c>
      <c r="AY439" s="173"/>
      <c r="AZ439" s="173"/>
      <c r="BA439" s="223"/>
      <c r="BB439" s="173"/>
      <c r="BC439" s="224"/>
      <c r="BD439" s="225"/>
      <c r="BE439" s="200">
        <v>0</v>
      </c>
      <c r="BF439" s="215"/>
      <c r="BG439" s="215"/>
      <c r="BI439" s="198" t="str">
        <f>AJ439 &amp; BE439</f>
        <v>Прочие собственные средства0</v>
      </c>
      <c r="BJ439" s="215"/>
      <c r="BK439" s="215"/>
      <c r="BL439" s="215"/>
      <c r="BM439" s="215"/>
      <c r="BX439" s="198" t="str">
        <f>AJ439 &amp; AK439</f>
        <v>Прочие собственные средстванет</v>
      </c>
    </row>
    <row r="440" spans="3:76" ht="11.25" customHeight="1">
      <c r="C440" s="281"/>
      <c r="D440" s="329">
        <v>79</v>
      </c>
      <c r="E440" s="331" t="s">
        <v>560</v>
      </c>
      <c r="F440" s="331" t="s">
        <v>611</v>
      </c>
      <c r="G440" s="331" t="s">
        <v>672</v>
      </c>
      <c r="H440" s="331" t="s">
        <v>563</v>
      </c>
      <c r="I440" s="331" t="s">
        <v>563</v>
      </c>
      <c r="J440" s="331" t="s">
        <v>564</v>
      </c>
      <c r="K440" s="333">
        <v>1</v>
      </c>
      <c r="L440" s="333">
        <v>2022</v>
      </c>
      <c r="M440" s="335" t="s">
        <v>190</v>
      </c>
      <c r="N440" s="335">
        <v>2022</v>
      </c>
      <c r="O440" s="337">
        <v>0</v>
      </c>
      <c r="P440" s="339">
        <v>0</v>
      </c>
      <c r="Q440" s="147"/>
      <c r="R440" s="146"/>
      <c r="S440" s="146"/>
      <c r="T440" s="146"/>
      <c r="U440" s="146"/>
      <c r="V440" s="146"/>
      <c r="W440" s="146"/>
      <c r="X440" s="146"/>
      <c r="Y440" s="146"/>
      <c r="Z440" s="146"/>
      <c r="AA440" s="146"/>
      <c r="AB440" s="146"/>
      <c r="AC440" s="146"/>
      <c r="AD440" s="146"/>
      <c r="AE440" s="146"/>
      <c r="AF440" s="146"/>
      <c r="AG440" s="146"/>
      <c r="AH440" s="146"/>
      <c r="AI440" s="146"/>
      <c r="AJ440" s="146"/>
      <c r="AK440" s="146"/>
      <c r="AL440" s="146"/>
      <c r="AM440" s="146"/>
      <c r="AN440" s="146"/>
      <c r="AO440" s="146"/>
      <c r="AP440" s="146"/>
      <c r="AQ440" s="146"/>
      <c r="AR440" s="146"/>
      <c r="AS440" s="146"/>
      <c r="AT440" s="146"/>
      <c r="AU440" s="146"/>
      <c r="AV440" s="146"/>
      <c r="AW440" s="146"/>
      <c r="AX440" s="146"/>
      <c r="AY440" s="146"/>
      <c r="AZ440" s="146"/>
      <c r="BA440" s="146"/>
      <c r="BB440" s="146"/>
      <c r="BC440" s="146"/>
      <c r="BD440" s="146"/>
      <c r="BE440" s="200"/>
      <c r="BF440" s="199"/>
      <c r="BG440" s="199"/>
      <c r="BH440" s="199"/>
      <c r="BI440" s="199"/>
      <c r="BJ440" s="199"/>
      <c r="BK440" s="199"/>
    </row>
    <row r="441" spans="3:76" ht="11.25" customHeight="1">
      <c r="C441" s="281"/>
      <c r="D441" s="330"/>
      <c r="E441" s="332"/>
      <c r="F441" s="332"/>
      <c r="G441" s="332"/>
      <c r="H441" s="332"/>
      <c r="I441" s="332"/>
      <c r="J441" s="332"/>
      <c r="K441" s="334"/>
      <c r="L441" s="334"/>
      <c r="M441" s="336"/>
      <c r="N441" s="336"/>
      <c r="O441" s="338"/>
      <c r="P441" s="340"/>
      <c r="Q441" s="341"/>
      <c r="R441" s="343">
        <v>1</v>
      </c>
      <c r="S441" s="327" t="s">
        <v>588</v>
      </c>
      <c r="T441" s="327"/>
      <c r="U441" s="327"/>
      <c r="V441" s="327"/>
      <c r="W441" s="327"/>
      <c r="X441" s="327"/>
      <c r="Y441" s="327"/>
      <c r="Z441" s="327"/>
      <c r="AA441" s="327"/>
      <c r="AB441" s="327"/>
      <c r="AC441" s="327"/>
      <c r="AD441" s="327"/>
      <c r="AE441" s="327"/>
      <c r="AF441" s="327"/>
      <c r="AG441" s="327"/>
      <c r="AH441" s="183"/>
      <c r="AI441" s="190"/>
      <c r="AJ441" s="189"/>
      <c r="AK441" s="189"/>
      <c r="AL441" s="189"/>
      <c r="AM441" s="189"/>
      <c r="AN441" s="189"/>
      <c r="AO441" s="189"/>
      <c r="AP441" s="189"/>
      <c r="AQ441" s="189"/>
      <c r="AR441" s="189"/>
      <c r="AS441" s="148"/>
      <c r="AT441" s="148"/>
      <c r="AU441" s="148"/>
      <c r="AV441" s="148"/>
      <c r="AW441" s="148"/>
      <c r="AX441" s="148"/>
      <c r="AY441" s="100"/>
      <c r="AZ441" s="100"/>
      <c r="BA441" s="100"/>
      <c r="BB441" s="100"/>
      <c r="BC441" s="100"/>
      <c r="BD441" s="100"/>
      <c r="BE441" s="200"/>
      <c r="BF441" s="215"/>
      <c r="BG441" s="215"/>
      <c r="BH441" s="215"/>
      <c r="BI441" s="199"/>
      <c r="BJ441" s="215"/>
      <c r="BK441" s="215"/>
      <c r="BL441" s="215"/>
      <c r="BM441" s="215"/>
      <c r="BN441" s="215"/>
    </row>
    <row r="442" spans="3:76" ht="15" customHeight="1">
      <c r="C442" s="281"/>
      <c r="D442" s="330"/>
      <c r="E442" s="332"/>
      <c r="F442" s="332"/>
      <c r="G442" s="332"/>
      <c r="H442" s="332"/>
      <c r="I442" s="332"/>
      <c r="J442" s="332"/>
      <c r="K442" s="334"/>
      <c r="L442" s="334"/>
      <c r="M442" s="336"/>
      <c r="N442" s="336"/>
      <c r="O442" s="338"/>
      <c r="P442" s="340"/>
      <c r="Q442" s="342"/>
      <c r="R442" s="344"/>
      <c r="S442" s="328"/>
      <c r="T442" s="328"/>
      <c r="U442" s="328"/>
      <c r="V442" s="328"/>
      <c r="W442" s="328"/>
      <c r="X442" s="328"/>
      <c r="Y442" s="328"/>
      <c r="Z442" s="328"/>
      <c r="AA442" s="328"/>
      <c r="AB442" s="328"/>
      <c r="AC442" s="328"/>
      <c r="AD442" s="328"/>
      <c r="AE442" s="328"/>
      <c r="AF442" s="328"/>
      <c r="AG442" s="328"/>
      <c r="AH442" s="171"/>
      <c r="AI442" s="188" t="s">
        <v>241</v>
      </c>
      <c r="AJ442" s="238" t="s">
        <v>198</v>
      </c>
      <c r="AK442" s="275" t="s">
        <v>18</v>
      </c>
      <c r="AL442" s="275"/>
      <c r="AM442" s="275"/>
      <c r="AN442" s="275"/>
      <c r="AO442" s="275"/>
      <c r="AP442" s="275"/>
      <c r="AQ442" s="275"/>
      <c r="AR442" s="275"/>
      <c r="AS442" s="172">
        <v>1270.8609225076</v>
      </c>
      <c r="AT442" s="172">
        <v>0</v>
      </c>
      <c r="AU442" s="172">
        <v>0</v>
      </c>
      <c r="AV442" s="173">
        <v>0</v>
      </c>
      <c r="AW442" s="172">
        <f>AT442-AV442</f>
        <v>0</v>
      </c>
      <c r="AX442" s="172">
        <f>AV442-AT442</f>
        <v>0</v>
      </c>
      <c r="AY442" s="173"/>
      <c r="AZ442" s="173"/>
      <c r="BA442" s="223"/>
      <c r="BB442" s="173"/>
      <c r="BC442" s="224"/>
      <c r="BD442" s="290" t="s">
        <v>151</v>
      </c>
      <c r="BE442" s="200">
        <v>0</v>
      </c>
      <c r="BF442" s="215"/>
      <c r="BG442" s="215"/>
      <c r="BI442" s="198" t="str">
        <f>AJ442 &amp; BE442</f>
        <v>Амортизационные отчисления0</v>
      </c>
      <c r="BJ442" s="215"/>
      <c r="BK442" s="215"/>
      <c r="BL442" s="215"/>
      <c r="BM442" s="215"/>
      <c r="BX442" s="198" t="str">
        <f>AJ442 &amp; AK442</f>
        <v>Амортизационные отчислениянет</v>
      </c>
    </row>
    <row r="443" spans="3:76" ht="15" customHeight="1" thickBot="1">
      <c r="C443" s="281"/>
      <c r="D443" s="330"/>
      <c r="E443" s="332"/>
      <c r="F443" s="332"/>
      <c r="G443" s="332"/>
      <c r="H443" s="332"/>
      <c r="I443" s="332"/>
      <c r="J443" s="332"/>
      <c r="K443" s="334"/>
      <c r="L443" s="334"/>
      <c r="M443" s="336"/>
      <c r="N443" s="336"/>
      <c r="O443" s="338"/>
      <c r="P443" s="340"/>
      <c r="Q443" s="342"/>
      <c r="R443" s="344"/>
      <c r="S443" s="328"/>
      <c r="T443" s="328"/>
      <c r="U443" s="328"/>
      <c r="V443" s="328"/>
      <c r="W443" s="328"/>
      <c r="X443" s="328"/>
      <c r="Y443" s="328"/>
      <c r="Z443" s="328"/>
      <c r="AA443" s="328"/>
      <c r="AB443" s="328"/>
      <c r="AC443" s="328"/>
      <c r="AD443" s="328"/>
      <c r="AE443" s="328"/>
      <c r="AF443" s="328"/>
      <c r="AG443" s="328"/>
      <c r="AH443" s="171"/>
      <c r="AI443" s="188" t="s">
        <v>115</v>
      </c>
      <c r="AJ443" s="238" t="s">
        <v>200</v>
      </c>
      <c r="AK443" s="275" t="s">
        <v>18</v>
      </c>
      <c r="AL443" s="275"/>
      <c r="AM443" s="275"/>
      <c r="AN443" s="275"/>
      <c r="AO443" s="275"/>
      <c r="AP443" s="275"/>
      <c r="AQ443" s="275"/>
      <c r="AR443" s="275"/>
      <c r="AS443" s="172">
        <v>254.1721845015</v>
      </c>
      <c r="AT443" s="172">
        <v>0</v>
      </c>
      <c r="AU443" s="172">
        <v>0</v>
      </c>
      <c r="AV443" s="173">
        <v>0</v>
      </c>
      <c r="AW443" s="172">
        <f>AT443-AV443</f>
        <v>0</v>
      </c>
      <c r="AX443" s="172">
        <f>AV443-AT443</f>
        <v>0</v>
      </c>
      <c r="AY443" s="173"/>
      <c r="AZ443" s="173"/>
      <c r="BA443" s="223"/>
      <c r="BB443" s="173"/>
      <c r="BC443" s="224"/>
      <c r="BD443" s="225"/>
      <c r="BE443" s="200">
        <v>0</v>
      </c>
      <c r="BF443" s="215"/>
      <c r="BG443" s="215"/>
      <c r="BI443" s="198" t="str">
        <f>AJ443 &amp; BE443</f>
        <v>Прочие собственные средства0</v>
      </c>
      <c r="BJ443" s="215"/>
      <c r="BK443" s="215"/>
      <c r="BL443" s="215"/>
      <c r="BM443" s="215"/>
      <c r="BX443" s="198" t="str">
        <f>AJ443 &amp; AK443</f>
        <v>Прочие собственные средстванет</v>
      </c>
    </row>
    <row r="444" spans="3:76" ht="11.25" customHeight="1">
      <c r="C444" s="281"/>
      <c r="D444" s="329">
        <v>80</v>
      </c>
      <c r="E444" s="331" t="s">
        <v>560</v>
      </c>
      <c r="F444" s="331" t="s">
        <v>611</v>
      </c>
      <c r="G444" s="331" t="s">
        <v>673</v>
      </c>
      <c r="H444" s="331" t="s">
        <v>563</v>
      </c>
      <c r="I444" s="331" t="s">
        <v>563</v>
      </c>
      <c r="J444" s="331" t="s">
        <v>564</v>
      </c>
      <c r="K444" s="333">
        <v>1</v>
      </c>
      <c r="L444" s="333">
        <v>2022</v>
      </c>
      <c r="M444" s="335" t="s">
        <v>190</v>
      </c>
      <c r="N444" s="335">
        <v>2022</v>
      </c>
      <c r="O444" s="337">
        <v>0</v>
      </c>
      <c r="P444" s="339">
        <v>0</v>
      </c>
      <c r="Q444" s="147"/>
      <c r="R444" s="146"/>
      <c r="S444" s="146"/>
      <c r="T444" s="146"/>
      <c r="U444" s="146"/>
      <c r="V444" s="146"/>
      <c r="W444" s="146"/>
      <c r="X444" s="146"/>
      <c r="Y444" s="146"/>
      <c r="Z444" s="146"/>
      <c r="AA444" s="146"/>
      <c r="AB444" s="146"/>
      <c r="AC444" s="146"/>
      <c r="AD444" s="146"/>
      <c r="AE444" s="146"/>
      <c r="AF444" s="146"/>
      <c r="AG444" s="146"/>
      <c r="AH444" s="146"/>
      <c r="AI444" s="146"/>
      <c r="AJ444" s="146"/>
      <c r="AK444" s="146"/>
      <c r="AL444" s="146"/>
      <c r="AM444" s="146"/>
      <c r="AN444" s="146"/>
      <c r="AO444" s="146"/>
      <c r="AP444" s="146"/>
      <c r="AQ444" s="146"/>
      <c r="AR444" s="146"/>
      <c r="AS444" s="146"/>
      <c r="AT444" s="146"/>
      <c r="AU444" s="146"/>
      <c r="AV444" s="146"/>
      <c r="AW444" s="146"/>
      <c r="AX444" s="146"/>
      <c r="AY444" s="146"/>
      <c r="AZ444" s="146"/>
      <c r="BA444" s="146"/>
      <c r="BB444" s="146"/>
      <c r="BC444" s="146"/>
      <c r="BD444" s="146"/>
      <c r="BE444" s="200"/>
      <c r="BF444" s="199"/>
      <c r="BG444" s="199"/>
      <c r="BH444" s="199"/>
      <c r="BI444" s="199"/>
      <c r="BJ444" s="199"/>
      <c r="BK444" s="199"/>
    </row>
    <row r="445" spans="3:76" ht="11.25" customHeight="1">
      <c r="C445" s="281"/>
      <c r="D445" s="330"/>
      <c r="E445" s="332"/>
      <c r="F445" s="332"/>
      <c r="G445" s="332"/>
      <c r="H445" s="332"/>
      <c r="I445" s="332"/>
      <c r="J445" s="332"/>
      <c r="K445" s="334"/>
      <c r="L445" s="334"/>
      <c r="M445" s="336"/>
      <c r="N445" s="336"/>
      <c r="O445" s="338"/>
      <c r="P445" s="340"/>
      <c r="Q445" s="341"/>
      <c r="R445" s="343">
        <v>1</v>
      </c>
      <c r="S445" s="327" t="s">
        <v>588</v>
      </c>
      <c r="T445" s="327"/>
      <c r="U445" s="327"/>
      <c r="V445" s="327"/>
      <c r="W445" s="327"/>
      <c r="X445" s="327"/>
      <c r="Y445" s="327"/>
      <c r="Z445" s="327"/>
      <c r="AA445" s="327"/>
      <c r="AB445" s="327"/>
      <c r="AC445" s="327"/>
      <c r="AD445" s="327"/>
      <c r="AE445" s="327"/>
      <c r="AF445" s="327"/>
      <c r="AG445" s="327"/>
      <c r="AH445" s="183"/>
      <c r="AI445" s="190"/>
      <c r="AJ445" s="189"/>
      <c r="AK445" s="189"/>
      <c r="AL445" s="189"/>
      <c r="AM445" s="189"/>
      <c r="AN445" s="189"/>
      <c r="AO445" s="189"/>
      <c r="AP445" s="189"/>
      <c r="AQ445" s="189"/>
      <c r="AR445" s="189"/>
      <c r="AS445" s="148"/>
      <c r="AT445" s="148"/>
      <c r="AU445" s="148"/>
      <c r="AV445" s="148"/>
      <c r="AW445" s="148"/>
      <c r="AX445" s="148"/>
      <c r="AY445" s="100"/>
      <c r="AZ445" s="100"/>
      <c r="BA445" s="100"/>
      <c r="BB445" s="100"/>
      <c r="BC445" s="100"/>
      <c r="BD445" s="100"/>
      <c r="BE445" s="200"/>
      <c r="BF445" s="215"/>
      <c r="BG445" s="215"/>
      <c r="BH445" s="215"/>
      <c r="BI445" s="199"/>
      <c r="BJ445" s="215"/>
      <c r="BK445" s="215"/>
      <c r="BL445" s="215"/>
      <c r="BM445" s="215"/>
      <c r="BN445" s="215"/>
    </row>
    <row r="446" spans="3:76" ht="15" customHeight="1">
      <c r="C446" s="281"/>
      <c r="D446" s="330"/>
      <c r="E446" s="332"/>
      <c r="F446" s="332"/>
      <c r="G446" s="332"/>
      <c r="H446" s="332"/>
      <c r="I446" s="332"/>
      <c r="J446" s="332"/>
      <c r="K446" s="334"/>
      <c r="L446" s="334"/>
      <c r="M446" s="336"/>
      <c r="N446" s="336"/>
      <c r="O446" s="338"/>
      <c r="P446" s="340"/>
      <c r="Q446" s="342"/>
      <c r="R446" s="344"/>
      <c r="S446" s="328"/>
      <c r="T446" s="328"/>
      <c r="U446" s="328"/>
      <c r="V446" s="328"/>
      <c r="W446" s="328"/>
      <c r="X446" s="328"/>
      <c r="Y446" s="328"/>
      <c r="Z446" s="328"/>
      <c r="AA446" s="328"/>
      <c r="AB446" s="328"/>
      <c r="AC446" s="328"/>
      <c r="AD446" s="328"/>
      <c r="AE446" s="328"/>
      <c r="AF446" s="328"/>
      <c r="AG446" s="328"/>
      <c r="AH446" s="171"/>
      <c r="AI446" s="188" t="s">
        <v>241</v>
      </c>
      <c r="AJ446" s="238" t="s">
        <v>198</v>
      </c>
      <c r="AK446" s="275" t="s">
        <v>18</v>
      </c>
      <c r="AL446" s="275"/>
      <c r="AM446" s="275"/>
      <c r="AN446" s="275"/>
      <c r="AO446" s="275"/>
      <c r="AP446" s="275"/>
      <c r="AQ446" s="275"/>
      <c r="AR446" s="275"/>
      <c r="AS446" s="172">
        <v>4054.687749966</v>
      </c>
      <c r="AT446" s="172">
        <v>0</v>
      </c>
      <c r="AU446" s="172">
        <v>0</v>
      </c>
      <c r="AV446" s="173">
        <v>0</v>
      </c>
      <c r="AW446" s="172">
        <f>AT446-AV446</f>
        <v>0</v>
      </c>
      <c r="AX446" s="172">
        <f>AV446-AT446</f>
        <v>0</v>
      </c>
      <c r="AY446" s="173"/>
      <c r="AZ446" s="173"/>
      <c r="BA446" s="223"/>
      <c r="BB446" s="173"/>
      <c r="BC446" s="224"/>
      <c r="BD446" s="290" t="s">
        <v>151</v>
      </c>
      <c r="BE446" s="200">
        <v>0</v>
      </c>
      <c r="BF446" s="215"/>
      <c r="BG446" s="215"/>
      <c r="BI446" s="198" t="str">
        <f>AJ446 &amp; BE446</f>
        <v>Амортизационные отчисления0</v>
      </c>
      <c r="BJ446" s="215"/>
      <c r="BK446" s="215"/>
      <c r="BL446" s="215"/>
      <c r="BM446" s="215"/>
      <c r="BX446" s="198" t="str">
        <f>AJ446 &amp; AK446</f>
        <v>Амортизационные отчислениянет</v>
      </c>
    </row>
    <row r="447" spans="3:76" ht="15" customHeight="1" thickBot="1">
      <c r="C447" s="281"/>
      <c r="D447" s="330"/>
      <c r="E447" s="332"/>
      <c r="F447" s="332"/>
      <c r="G447" s="332"/>
      <c r="H447" s="332"/>
      <c r="I447" s="332"/>
      <c r="J447" s="332"/>
      <c r="K447" s="334"/>
      <c r="L447" s="334"/>
      <c r="M447" s="336"/>
      <c r="N447" s="336"/>
      <c r="O447" s="338"/>
      <c r="P447" s="340"/>
      <c r="Q447" s="342"/>
      <c r="R447" s="344"/>
      <c r="S447" s="328"/>
      <c r="T447" s="328"/>
      <c r="U447" s="328"/>
      <c r="V447" s="328"/>
      <c r="W447" s="328"/>
      <c r="X447" s="328"/>
      <c r="Y447" s="328"/>
      <c r="Z447" s="328"/>
      <c r="AA447" s="328"/>
      <c r="AB447" s="328"/>
      <c r="AC447" s="328"/>
      <c r="AD447" s="328"/>
      <c r="AE447" s="328"/>
      <c r="AF447" s="328"/>
      <c r="AG447" s="328"/>
      <c r="AH447" s="171"/>
      <c r="AI447" s="188" t="s">
        <v>115</v>
      </c>
      <c r="AJ447" s="238" t="s">
        <v>200</v>
      </c>
      <c r="AK447" s="275" t="s">
        <v>18</v>
      </c>
      <c r="AL447" s="275"/>
      <c r="AM447" s="275"/>
      <c r="AN447" s="275"/>
      <c r="AO447" s="275"/>
      <c r="AP447" s="275"/>
      <c r="AQ447" s="275"/>
      <c r="AR447" s="275"/>
      <c r="AS447" s="172">
        <v>810.93754999320004</v>
      </c>
      <c r="AT447" s="172">
        <v>0</v>
      </c>
      <c r="AU447" s="172">
        <v>0</v>
      </c>
      <c r="AV447" s="173">
        <v>0</v>
      </c>
      <c r="AW447" s="172">
        <f>AT447-AV447</f>
        <v>0</v>
      </c>
      <c r="AX447" s="172">
        <f>AV447-AT447</f>
        <v>0</v>
      </c>
      <c r="AY447" s="173"/>
      <c r="AZ447" s="173"/>
      <c r="BA447" s="223"/>
      <c r="BB447" s="173"/>
      <c r="BC447" s="224"/>
      <c r="BD447" s="225"/>
      <c r="BE447" s="200">
        <v>0</v>
      </c>
      <c r="BF447" s="215"/>
      <c r="BG447" s="215"/>
      <c r="BI447" s="198" t="str">
        <f>AJ447 &amp; BE447</f>
        <v>Прочие собственные средства0</v>
      </c>
      <c r="BJ447" s="215"/>
      <c r="BK447" s="215"/>
      <c r="BL447" s="215"/>
      <c r="BM447" s="215"/>
      <c r="BX447" s="198" t="str">
        <f>AJ447 &amp; AK447</f>
        <v>Прочие собственные средстванет</v>
      </c>
    </row>
    <row r="448" spans="3:76" ht="11.25" customHeight="1">
      <c r="C448" s="281"/>
      <c r="D448" s="329">
        <v>81</v>
      </c>
      <c r="E448" s="331" t="s">
        <v>560</v>
      </c>
      <c r="F448" s="331" t="s">
        <v>611</v>
      </c>
      <c r="G448" s="331" t="s">
        <v>674</v>
      </c>
      <c r="H448" s="331" t="s">
        <v>563</v>
      </c>
      <c r="I448" s="331" t="s">
        <v>563</v>
      </c>
      <c r="J448" s="331" t="s">
        <v>564</v>
      </c>
      <c r="K448" s="333">
        <v>1</v>
      </c>
      <c r="L448" s="333">
        <v>2022</v>
      </c>
      <c r="M448" s="335" t="s">
        <v>190</v>
      </c>
      <c r="N448" s="335">
        <v>2022</v>
      </c>
      <c r="O448" s="337">
        <v>0</v>
      </c>
      <c r="P448" s="339">
        <v>0</v>
      </c>
      <c r="Q448" s="147"/>
      <c r="R448" s="146"/>
      <c r="S448" s="146"/>
      <c r="T448" s="146"/>
      <c r="U448" s="146"/>
      <c r="V448" s="146"/>
      <c r="W448" s="146"/>
      <c r="X448" s="146"/>
      <c r="Y448" s="146"/>
      <c r="Z448" s="146"/>
      <c r="AA448" s="146"/>
      <c r="AB448" s="146"/>
      <c r="AC448" s="146"/>
      <c r="AD448" s="146"/>
      <c r="AE448" s="146"/>
      <c r="AF448" s="146"/>
      <c r="AG448" s="146"/>
      <c r="AH448" s="146"/>
      <c r="AI448" s="146"/>
      <c r="AJ448" s="146"/>
      <c r="AK448" s="146"/>
      <c r="AL448" s="146"/>
      <c r="AM448" s="146"/>
      <c r="AN448" s="146"/>
      <c r="AO448" s="146"/>
      <c r="AP448" s="146"/>
      <c r="AQ448" s="146"/>
      <c r="AR448" s="146"/>
      <c r="AS448" s="146"/>
      <c r="AT448" s="146"/>
      <c r="AU448" s="146"/>
      <c r="AV448" s="146"/>
      <c r="AW448" s="146"/>
      <c r="AX448" s="146"/>
      <c r="AY448" s="146"/>
      <c r="AZ448" s="146"/>
      <c r="BA448" s="146"/>
      <c r="BB448" s="146"/>
      <c r="BC448" s="146"/>
      <c r="BD448" s="146"/>
      <c r="BE448" s="200"/>
      <c r="BF448" s="199"/>
      <c r="BG448" s="199"/>
      <c r="BH448" s="199"/>
      <c r="BI448" s="199"/>
      <c r="BJ448" s="199"/>
      <c r="BK448" s="199"/>
    </row>
    <row r="449" spans="3:76" ht="11.25" customHeight="1">
      <c r="C449" s="281"/>
      <c r="D449" s="330"/>
      <c r="E449" s="332"/>
      <c r="F449" s="332"/>
      <c r="G449" s="332"/>
      <c r="H449" s="332"/>
      <c r="I449" s="332"/>
      <c r="J449" s="332"/>
      <c r="K449" s="334"/>
      <c r="L449" s="334"/>
      <c r="M449" s="336"/>
      <c r="N449" s="336"/>
      <c r="O449" s="338"/>
      <c r="P449" s="340"/>
      <c r="Q449" s="341"/>
      <c r="R449" s="343">
        <v>1</v>
      </c>
      <c r="S449" s="327" t="s">
        <v>588</v>
      </c>
      <c r="T449" s="327"/>
      <c r="U449" s="327"/>
      <c r="V449" s="327"/>
      <c r="W449" s="327"/>
      <c r="X449" s="327"/>
      <c r="Y449" s="327"/>
      <c r="Z449" s="327"/>
      <c r="AA449" s="327"/>
      <c r="AB449" s="327"/>
      <c r="AC449" s="327"/>
      <c r="AD449" s="327"/>
      <c r="AE449" s="327"/>
      <c r="AF449" s="327"/>
      <c r="AG449" s="327"/>
      <c r="AH449" s="183"/>
      <c r="AI449" s="190"/>
      <c r="AJ449" s="189"/>
      <c r="AK449" s="189"/>
      <c r="AL449" s="189"/>
      <c r="AM449" s="189"/>
      <c r="AN449" s="189"/>
      <c r="AO449" s="189"/>
      <c r="AP449" s="189"/>
      <c r="AQ449" s="189"/>
      <c r="AR449" s="189"/>
      <c r="AS449" s="148"/>
      <c r="AT449" s="148"/>
      <c r="AU449" s="148"/>
      <c r="AV449" s="148"/>
      <c r="AW449" s="148"/>
      <c r="AX449" s="148"/>
      <c r="AY449" s="100"/>
      <c r="AZ449" s="100"/>
      <c r="BA449" s="100"/>
      <c r="BB449" s="100"/>
      <c r="BC449" s="100"/>
      <c r="BD449" s="100"/>
      <c r="BE449" s="200"/>
      <c r="BF449" s="215"/>
      <c r="BG449" s="215"/>
      <c r="BH449" s="215"/>
      <c r="BI449" s="199"/>
      <c r="BJ449" s="215"/>
      <c r="BK449" s="215"/>
      <c r="BL449" s="215"/>
      <c r="BM449" s="215"/>
      <c r="BN449" s="215"/>
    </row>
    <row r="450" spans="3:76" ht="15" customHeight="1">
      <c r="C450" s="281"/>
      <c r="D450" s="330"/>
      <c r="E450" s="332"/>
      <c r="F450" s="332"/>
      <c r="G450" s="332"/>
      <c r="H450" s="332"/>
      <c r="I450" s="332"/>
      <c r="J450" s="332"/>
      <c r="K450" s="334"/>
      <c r="L450" s="334"/>
      <c r="M450" s="336"/>
      <c r="N450" s="336"/>
      <c r="O450" s="338"/>
      <c r="P450" s="340"/>
      <c r="Q450" s="342"/>
      <c r="R450" s="344"/>
      <c r="S450" s="328"/>
      <c r="T450" s="328"/>
      <c r="U450" s="328"/>
      <c r="V450" s="328"/>
      <c r="W450" s="328"/>
      <c r="X450" s="328"/>
      <c r="Y450" s="328"/>
      <c r="Z450" s="328"/>
      <c r="AA450" s="328"/>
      <c r="AB450" s="328"/>
      <c r="AC450" s="328"/>
      <c r="AD450" s="328"/>
      <c r="AE450" s="328"/>
      <c r="AF450" s="328"/>
      <c r="AG450" s="328"/>
      <c r="AH450" s="171"/>
      <c r="AI450" s="188" t="s">
        <v>241</v>
      </c>
      <c r="AJ450" s="238" t="s">
        <v>198</v>
      </c>
      <c r="AK450" s="275" t="s">
        <v>18</v>
      </c>
      <c r="AL450" s="275"/>
      <c r="AM450" s="275"/>
      <c r="AN450" s="275"/>
      <c r="AO450" s="275"/>
      <c r="AP450" s="275"/>
      <c r="AQ450" s="275"/>
      <c r="AR450" s="275"/>
      <c r="AS450" s="172">
        <v>3146.9349996576002</v>
      </c>
      <c r="AT450" s="172">
        <v>0</v>
      </c>
      <c r="AU450" s="172">
        <v>0</v>
      </c>
      <c r="AV450" s="173">
        <v>0</v>
      </c>
      <c r="AW450" s="172">
        <f>AT450-AV450</f>
        <v>0</v>
      </c>
      <c r="AX450" s="172">
        <f>AV450-AT450</f>
        <v>0</v>
      </c>
      <c r="AY450" s="173"/>
      <c r="AZ450" s="173"/>
      <c r="BA450" s="223"/>
      <c r="BB450" s="173"/>
      <c r="BC450" s="224"/>
      <c r="BD450" s="290" t="s">
        <v>151</v>
      </c>
      <c r="BE450" s="200">
        <v>0</v>
      </c>
      <c r="BF450" s="215"/>
      <c r="BG450" s="215"/>
      <c r="BI450" s="198" t="str">
        <f>AJ450 &amp; BE450</f>
        <v>Амортизационные отчисления0</v>
      </c>
      <c r="BJ450" s="215"/>
      <c r="BK450" s="215"/>
      <c r="BL450" s="215"/>
      <c r="BM450" s="215"/>
      <c r="BX450" s="198" t="str">
        <f>AJ450 &amp; AK450</f>
        <v>Амортизационные отчислениянет</v>
      </c>
    </row>
    <row r="451" spans="3:76" ht="15" customHeight="1" thickBot="1">
      <c r="C451" s="281"/>
      <c r="D451" s="330"/>
      <c r="E451" s="332"/>
      <c r="F451" s="332"/>
      <c r="G451" s="332"/>
      <c r="H451" s="332"/>
      <c r="I451" s="332"/>
      <c r="J451" s="332"/>
      <c r="K451" s="334"/>
      <c r="L451" s="334"/>
      <c r="M451" s="336"/>
      <c r="N451" s="336"/>
      <c r="O451" s="338"/>
      <c r="P451" s="340"/>
      <c r="Q451" s="342"/>
      <c r="R451" s="344"/>
      <c r="S451" s="328"/>
      <c r="T451" s="328"/>
      <c r="U451" s="328"/>
      <c r="V451" s="328"/>
      <c r="W451" s="328"/>
      <c r="X451" s="328"/>
      <c r="Y451" s="328"/>
      <c r="Z451" s="328"/>
      <c r="AA451" s="328"/>
      <c r="AB451" s="328"/>
      <c r="AC451" s="328"/>
      <c r="AD451" s="328"/>
      <c r="AE451" s="328"/>
      <c r="AF451" s="328"/>
      <c r="AG451" s="328"/>
      <c r="AH451" s="171"/>
      <c r="AI451" s="188" t="s">
        <v>115</v>
      </c>
      <c r="AJ451" s="238" t="s">
        <v>200</v>
      </c>
      <c r="AK451" s="275" t="s">
        <v>18</v>
      </c>
      <c r="AL451" s="275"/>
      <c r="AM451" s="275"/>
      <c r="AN451" s="275"/>
      <c r="AO451" s="275"/>
      <c r="AP451" s="275"/>
      <c r="AQ451" s="275"/>
      <c r="AR451" s="275"/>
      <c r="AS451" s="172">
        <v>629.38699993149999</v>
      </c>
      <c r="AT451" s="172">
        <v>0</v>
      </c>
      <c r="AU451" s="172">
        <v>0</v>
      </c>
      <c r="AV451" s="173">
        <v>0</v>
      </c>
      <c r="AW451" s="172">
        <f>AT451-AV451</f>
        <v>0</v>
      </c>
      <c r="AX451" s="172">
        <f>AV451-AT451</f>
        <v>0</v>
      </c>
      <c r="AY451" s="173"/>
      <c r="AZ451" s="173"/>
      <c r="BA451" s="223"/>
      <c r="BB451" s="173"/>
      <c r="BC451" s="224"/>
      <c r="BD451" s="225"/>
      <c r="BE451" s="200">
        <v>0</v>
      </c>
      <c r="BF451" s="215"/>
      <c r="BG451" s="215"/>
      <c r="BI451" s="198" t="str">
        <f>AJ451 &amp; BE451</f>
        <v>Прочие собственные средства0</v>
      </c>
      <c r="BJ451" s="215"/>
      <c r="BK451" s="215"/>
      <c r="BL451" s="215"/>
      <c r="BM451" s="215"/>
      <c r="BX451" s="198" t="str">
        <f>AJ451 &amp; AK451</f>
        <v>Прочие собственные средстванет</v>
      </c>
    </row>
    <row r="452" spans="3:76" ht="11.25" customHeight="1">
      <c r="C452" s="281"/>
      <c r="D452" s="329">
        <v>82</v>
      </c>
      <c r="E452" s="331" t="s">
        <v>560</v>
      </c>
      <c r="F452" s="331" t="s">
        <v>611</v>
      </c>
      <c r="G452" s="331" t="s">
        <v>675</v>
      </c>
      <c r="H452" s="331" t="s">
        <v>563</v>
      </c>
      <c r="I452" s="331" t="s">
        <v>563</v>
      </c>
      <c r="J452" s="331" t="s">
        <v>564</v>
      </c>
      <c r="K452" s="333">
        <v>1</v>
      </c>
      <c r="L452" s="333">
        <v>2022</v>
      </c>
      <c r="M452" s="335" t="s">
        <v>190</v>
      </c>
      <c r="N452" s="335">
        <v>2022</v>
      </c>
      <c r="O452" s="337">
        <v>0</v>
      </c>
      <c r="P452" s="339">
        <v>0</v>
      </c>
      <c r="Q452" s="147"/>
      <c r="R452" s="146"/>
      <c r="S452" s="146"/>
      <c r="T452" s="146"/>
      <c r="U452" s="146"/>
      <c r="V452" s="146"/>
      <c r="W452" s="146"/>
      <c r="X452" s="146"/>
      <c r="Y452" s="146"/>
      <c r="Z452" s="146"/>
      <c r="AA452" s="146"/>
      <c r="AB452" s="146"/>
      <c r="AC452" s="146"/>
      <c r="AD452" s="146"/>
      <c r="AE452" s="146"/>
      <c r="AF452" s="146"/>
      <c r="AG452" s="146"/>
      <c r="AH452" s="146"/>
      <c r="AI452" s="146"/>
      <c r="AJ452" s="146"/>
      <c r="AK452" s="146"/>
      <c r="AL452" s="146"/>
      <c r="AM452" s="146"/>
      <c r="AN452" s="146"/>
      <c r="AO452" s="146"/>
      <c r="AP452" s="146"/>
      <c r="AQ452" s="146"/>
      <c r="AR452" s="146"/>
      <c r="AS452" s="146"/>
      <c r="AT452" s="146"/>
      <c r="AU452" s="146"/>
      <c r="AV452" s="146"/>
      <c r="AW452" s="146"/>
      <c r="AX452" s="146"/>
      <c r="AY452" s="146"/>
      <c r="AZ452" s="146"/>
      <c r="BA452" s="146"/>
      <c r="BB452" s="146"/>
      <c r="BC452" s="146"/>
      <c r="BD452" s="146"/>
      <c r="BE452" s="200"/>
      <c r="BF452" s="199"/>
      <c r="BG452" s="199"/>
      <c r="BH452" s="199"/>
      <c r="BI452" s="199"/>
      <c r="BJ452" s="199"/>
      <c r="BK452" s="199"/>
    </row>
    <row r="453" spans="3:76" ht="11.25" customHeight="1">
      <c r="C453" s="281"/>
      <c r="D453" s="330"/>
      <c r="E453" s="332"/>
      <c r="F453" s="332"/>
      <c r="G453" s="332"/>
      <c r="H453" s="332"/>
      <c r="I453" s="332"/>
      <c r="J453" s="332"/>
      <c r="K453" s="334"/>
      <c r="L453" s="334"/>
      <c r="M453" s="336"/>
      <c r="N453" s="336"/>
      <c r="O453" s="338"/>
      <c r="P453" s="340"/>
      <c r="Q453" s="341"/>
      <c r="R453" s="343">
        <v>1</v>
      </c>
      <c r="S453" s="327" t="s">
        <v>588</v>
      </c>
      <c r="T453" s="327"/>
      <c r="U453" s="327"/>
      <c r="V453" s="327"/>
      <c r="W453" s="327"/>
      <c r="X453" s="327"/>
      <c r="Y453" s="327"/>
      <c r="Z453" s="327"/>
      <c r="AA453" s="327"/>
      <c r="AB453" s="327"/>
      <c r="AC453" s="327"/>
      <c r="AD453" s="327"/>
      <c r="AE453" s="327"/>
      <c r="AF453" s="327"/>
      <c r="AG453" s="327"/>
      <c r="AH453" s="183"/>
      <c r="AI453" s="190"/>
      <c r="AJ453" s="189"/>
      <c r="AK453" s="189"/>
      <c r="AL453" s="189"/>
      <c r="AM453" s="189"/>
      <c r="AN453" s="189"/>
      <c r="AO453" s="189"/>
      <c r="AP453" s="189"/>
      <c r="AQ453" s="189"/>
      <c r="AR453" s="189"/>
      <c r="AS453" s="148"/>
      <c r="AT453" s="148"/>
      <c r="AU453" s="148"/>
      <c r="AV453" s="148"/>
      <c r="AW453" s="148"/>
      <c r="AX453" s="148"/>
      <c r="AY453" s="100"/>
      <c r="AZ453" s="100"/>
      <c r="BA453" s="100"/>
      <c r="BB453" s="100"/>
      <c r="BC453" s="100"/>
      <c r="BD453" s="100"/>
      <c r="BE453" s="200"/>
      <c r="BF453" s="215"/>
      <c r="BG453" s="215"/>
      <c r="BH453" s="215"/>
      <c r="BI453" s="199"/>
      <c r="BJ453" s="215"/>
      <c r="BK453" s="215"/>
      <c r="BL453" s="215"/>
      <c r="BM453" s="215"/>
      <c r="BN453" s="215"/>
    </row>
    <row r="454" spans="3:76" ht="15" customHeight="1">
      <c r="C454" s="281"/>
      <c r="D454" s="330"/>
      <c r="E454" s="332"/>
      <c r="F454" s="332"/>
      <c r="G454" s="332"/>
      <c r="H454" s="332"/>
      <c r="I454" s="332"/>
      <c r="J454" s="332"/>
      <c r="K454" s="334"/>
      <c r="L454" s="334"/>
      <c r="M454" s="336"/>
      <c r="N454" s="336"/>
      <c r="O454" s="338"/>
      <c r="P454" s="340"/>
      <c r="Q454" s="342"/>
      <c r="R454" s="344"/>
      <c r="S454" s="328"/>
      <c r="T454" s="328"/>
      <c r="U454" s="328"/>
      <c r="V454" s="328"/>
      <c r="W454" s="328"/>
      <c r="X454" s="328"/>
      <c r="Y454" s="328"/>
      <c r="Z454" s="328"/>
      <c r="AA454" s="328"/>
      <c r="AB454" s="328"/>
      <c r="AC454" s="328"/>
      <c r="AD454" s="328"/>
      <c r="AE454" s="328"/>
      <c r="AF454" s="328"/>
      <c r="AG454" s="328"/>
      <c r="AH454" s="171"/>
      <c r="AI454" s="188" t="s">
        <v>241</v>
      </c>
      <c r="AJ454" s="238" t="s">
        <v>198</v>
      </c>
      <c r="AK454" s="275" t="s">
        <v>18</v>
      </c>
      <c r="AL454" s="275"/>
      <c r="AM454" s="275"/>
      <c r="AN454" s="275"/>
      <c r="AO454" s="275"/>
      <c r="AP454" s="275"/>
      <c r="AQ454" s="275"/>
      <c r="AR454" s="275"/>
      <c r="AS454" s="172">
        <v>1393.1566092019</v>
      </c>
      <c r="AT454" s="172">
        <v>0</v>
      </c>
      <c r="AU454" s="172">
        <v>0</v>
      </c>
      <c r="AV454" s="173">
        <v>0</v>
      </c>
      <c r="AW454" s="172">
        <f>AT454-AV454</f>
        <v>0</v>
      </c>
      <c r="AX454" s="172">
        <f>AV454-AT454</f>
        <v>0</v>
      </c>
      <c r="AY454" s="173"/>
      <c r="AZ454" s="173"/>
      <c r="BA454" s="223"/>
      <c r="BB454" s="173"/>
      <c r="BC454" s="224"/>
      <c r="BD454" s="290" t="s">
        <v>151</v>
      </c>
      <c r="BE454" s="200">
        <v>0</v>
      </c>
      <c r="BF454" s="215"/>
      <c r="BG454" s="215"/>
      <c r="BI454" s="198" t="str">
        <f>AJ454 &amp; BE454</f>
        <v>Амортизационные отчисления0</v>
      </c>
      <c r="BJ454" s="215"/>
      <c r="BK454" s="215"/>
      <c r="BL454" s="215"/>
      <c r="BM454" s="215"/>
      <c r="BX454" s="198" t="str">
        <f>AJ454 &amp; AK454</f>
        <v>Амортизационные отчислениянет</v>
      </c>
    </row>
    <row r="455" spans="3:76" ht="15" customHeight="1" thickBot="1">
      <c r="C455" s="281"/>
      <c r="D455" s="330"/>
      <c r="E455" s="332"/>
      <c r="F455" s="332"/>
      <c r="G455" s="332"/>
      <c r="H455" s="332"/>
      <c r="I455" s="332"/>
      <c r="J455" s="332"/>
      <c r="K455" s="334"/>
      <c r="L455" s="334"/>
      <c r="M455" s="336"/>
      <c r="N455" s="336"/>
      <c r="O455" s="338"/>
      <c r="P455" s="340"/>
      <c r="Q455" s="342"/>
      <c r="R455" s="344"/>
      <c r="S455" s="328"/>
      <c r="T455" s="328"/>
      <c r="U455" s="328"/>
      <c r="V455" s="328"/>
      <c r="W455" s="328"/>
      <c r="X455" s="328"/>
      <c r="Y455" s="328"/>
      <c r="Z455" s="328"/>
      <c r="AA455" s="328"/>
      <c r="AB455" s="328"/>
      <c r="AC455" s="328"/>
      <c r="AD455" s="328"/>
      <c r="AE455" s="328"/>
      <c r="AF455" s="328"/>
      <c r="AG455" s="328"/>
      <c r="AH455" s="171"/>
      <c r="AI455" s="188" t="s">
        <v>115</v>
      </c>
      <c r="AJ455" s="238" t="s">
        <v>200</v>
      </c>
      <c r="AK455" s="275" t="s">
        <v>18</v>
      </c>
      <c r="AL455" s="275"/>
      <c r="AM455" s="275"/>
      <c r="AN455" s="275"/>
      <c r="AO455" s="275"/>
      <c r="AP455" s="275"/>
      <c r="AQ455" s="275"/>
      <c r="AR455" s="275"/>
      <c r="AS455" s="172">
        <v>278.63132184040001</v>
      </c>
      <c r="AT455" s="172">
        <v>0</v>
      </c>
      <c r="AU455" s="172">
        <v>0</v>
      </c>
      <c r="AV455" s="173">
        <v>0</v>
      </c>
      <c r="AW455" s="172">
        <f>AT455-AV455</f>
        <v>0</v>
      </c>
      <c r="AX455" s="172">
        <f>AV455-AT455</f>
        <v>0</v>
      </c>
      <c r="AY455" s="173"/>
      <c r="AZ455" s="173"/>
      <c r="BA455" s="223"/>
      <c r="BB455" s="173"/>
      <c r="BC455" s="224"/>
      <c r="BD455" s="225"/>
      <c r="BE455" s="200">
        <v>0</v>
      </c>
      <c r="BF455" s="215"/>
      <c r="BG455" s="215"/>
      <c r="BI455" s="198" t="str">
        <f>AJ455 &amp; BE455</f>
        <v>Прочие собственные средства0</v>
      </c>
      <c r="BJ455" s="215"/>
      <c r="BK455" s="215"/>
      <c r="BL455" s="215"/>
      <c r="BM455" s="215"/>
      <c r="BX455" s="198" t="str">
        <f>AJ455 &amp; AK455</f>
        <v>Прочие собственные средстванет</v>
      </c>
    </row>
    <row r="456" spans="3:76" ht="11.25" customHeight="1">
      <c r="C456" s="281"/>
      <c r="D456" s="329">
        <v>83</v>
      </c>
      <c r="E456" s="331" t="s">
        <v>560</v>
      </c>
      <c r="F456" s="331" t="s">
        <v>611</v>
      </c>
      <c r="G456" s="331" t="s">
        <v>676</v>
      </c>
      <c r="H456" s="331" t="s">
        <v>563</v>
      </c>
      <c r="I456" s="331" t="s">
        <v>563</v>
      </c>
      <c r="J456" s="331" t="s">
        <v>564</v>
      </c>
      <c r="K456" s="333">
        <v>1</v>
      </c>
      <c r="L456" s="333">
        <v>2022</v>
      </c>
      <c r="M456" s="335" t="s">
        <v>190</v>
      </c>
      <c r="N456" s="335">
        <v>2022</v>
      </c>
      <c r="O456" s="337">
        <v>0</v>
      </c>
      <c r="P456" s="339">
        <v>0</v>
      </c>
      <c r="Q456" s="147"/>
      <c r="R456" s="146"/>
      <c r="S456" s="146"/>
      <c r="T456" s="146"/>
      <c r="U456" s="146"/>
      <c r="V456" s="146"/>
      <c r="W456" s="146"/>
      <c r="X456" s="146"/>
      <c r="Y456" s="146"/>
      <c r="Z456" s="146"/>
      <c r="AA456" s="146"/>
      <c r="AB456" s="146"/>
      <c r="AC456" s="146"/>
      <c r="AD456" s="146"/>
      <c r="AE456" s="146"/>
      <c r="AF456" s="146"/>
      <c r="AG456" s="146"/>
      <c r="AH456" s="146"/>
      <c r="AI456" s="146"/>
      <c r="AJ456" s="146"/>
      <c r="AK456" s="146"/>
      <c r="AL456" s="146"/>
      <c r="AM456" s="146"/>
      <c r="AN456" s="146"/>
      <c r="AO456" s="146"/>
      <c r="AP456" s="146"/>
      <c r="AQ456" s="146"/>
      <c r="AR456" s="146"/>
      <c r="AS456" s="146"/>
      <c r="AT456" s="146"/>
      <c r="AU456" s="146"/>
      <c r="AV456" s="146"/>
      <c r="AW456" s="146"/>
      <c r="AX456" s="146"/>
      <c r="AY456" s="146"/>
      <c r="AZ456" s="146"/>
      <c r="BA456" s="146"/>
      <c r="BB456" s="146"/>
      <c r="BC456" s="146"/>
      <c r="BD456" s="146"/>
      <c r="BE456" s="200"/>
      <c r="BF456" s="199"/>
      <c r="BG456" s="199"/>
      <c r="BH456" s="199"/>
      <c r="BI456" s="199"/>
      <c r="BJ456" s="199"/>
      <c r="BK456" s="199"/>
    </row>
    <row r="457" spans="3:76" ht="11.25" customHeight="1">
      <c r="C457" s="281"/>
      <c r="D457" s="330"/>
      <c r="E457" s="332"/>
      <c r="F457" s="332"/>
      <c r="G457" s="332"/>
      <c r="H457" s="332"/>
      <c r="I457" s="332"/>
      <c r="J457" s="332"/>
      <c r="K457" s="334"/>
      <c r="L457" s="334"/>
      <c r="M457" s="336"/>
      <c r="N457" s="336"/>
      <c r="O457" s="338"/>
      <c r="P457" s="340"/>
      <c r="Q457" s="341"/>
      <c r="R457" s="343">
        <v>1</v>
      </c>
      <c r="S457" s="327" t="s">
        <v>588</v>
      </c>
      <c r="T457" s="327"/>
      <c r="U457" s="327"/>
      <c r="V457" s="327"/>
      <c r="W457" s="327"/>
      <c r="X457" s="327"/>
      <c r="Y457" s="327"/>
      <c r="Z457" s="327"/>
      <c r="AA457" s="327"/>
      <c r="AB457" s="327"/>
      <c r="AC457" s="327"/>
      <c r="AD457" s="327"/>
      <c r="AE457" s="327"/>
      <c r="AF457" s="327"/>
      <c r="AG457" s="327"/>
      <c r="AH457" s="183"/>
      <c r="AI457" s="190"/>
      <c r="AJ457" s="189"/>
      <c r="AK457" s="189"/>
      <c r="AL457" s="189"/>
      <c r="AM457" s="189"/>
      <c r="AN457" s="189"/>
      <c r="AO457" s="189"/>
      <c r="AP457" s="189"/>
      <c r="AQ457" s="189"/>
      <c r="AR457" s="189"/>
      <c r="AS457" s="148"/>
      <c r="AT457" s="148"/>
      <c r="AU457" s="148"/>
      <c r="AV457" s="148"/>
      <c r="AW457" s="148"/>
      <c r="AX457" s="148"/>
      <c r="AY457" s="100"/>
      <c r="AZ457" s="100"/>
      <c r="BA457" s="100"/>
      <c r="BB457" s="100"/>
      <c r="BC457" s="100"/>
      <c r="BD457" s="100"/>
      <c r="BE457" s="200"/>
      <c r="BF457" s="215"/>
      <c r="BG457" s="215"/>
      <c r="BH457" s="215"/>
      <c r="BI457" s="199"/>
      <c r="BJ457" s="215"/>
      <c r="BK457" s="215"/>
      <c r="BL457" s="215"/>
      <c r="BM457" s="215"/>
      <c r="BN457" s="215"/>
    </row>
    <row r="458" spans="3:76" ht="15" customHeight="1">
      <c r="C458" s="281"/>
      <c r="D458" s="330"/>
      <c r="E458" s="332"/>
      <c r="F458" s="332"/>
      <c r="G458" s="332"/>
      <c r="H458" s="332"/>
      <c r="I458" s="332"/>
      <c r="J458" s="332"/>
      <c r="K458" s="334"/>
      <c r="L458" s="334"/>
      <c r="M458" s="336"/>
      <c r="N458" s="336"/>
      <c r="O458" s="338"/>
      <c r="P458" s="340"/>
      <c r="Q458" s="342"/>
      <c r="R458" s="344"/>
      <c r="S458" s="328"/>
      <c r="T458" s="328"/>
      <c r="U458" s="328"/>
      <c r="V458" s="328"/>
      <c r="W458" s="328"/>
      <c r="X458" s="328"/>
      <c r="Y458" s="328"/>
      <c r="Z458" s="328"/>
      <c r="AA458" s="328"/>
      <c r="AB458" s="328"/>
      <c r="AC458" s="328"/>
      <c r="AD458" s="328"/>
      <c r="AE458" s="328"/>
      <c r="AF458" s="328"/>
      <c r="AG458" s="328"/>
      <c r="AH458" s="171"/>
      <c r="AI458" s="188" t="s">
        <v>241</v>
      </c>
      <c r="AJ458" s="238" t="s">
        <v>198</v>
      </c>
      <c r="AK458" s="275" t="s">
        <v>18</v>
      </c>
      <c r="AL458" s="275"/>
      <c r="AM458" s="275"/>
      <c r="AN458" s="275"/>
      <c r="AO458" s="275"/>
      <c r="AP458" s="275"/>
      <c r="AQ458" s="275"/>
      <c r="AR458" s="275"/>
      <c r="AS458" s="172">
        <v>1638.5395972838</v>
      </c>
      <c r="AT458" s="172">
        <v>0</v>
      </c>
      <c r="AU458" s="172">
        <v>0</v>
      </c>
      <c r="AV458" s="173">
        <v>0</v>
      </c>
      <c r="AW458" s="172">
        <f>AT458-AV458</f>
        <v>0</v>
      </c>
      <c r="AX458" s="172">
        <f>AV458-AT458</f>
        <v>0</v>
      </c>
      <c r="AY458" s="173"/>
      <c r="AZ458" s="173"/>
      <c r="BA458" s="223"/>
      <c r="BB458" s="173"/>
      <c r="BC458" s="224"/>
      <c r="BD458" s="290" t="s">
        <v>151</v>
      </c>
      <c r="BE458" s="200">
        <v>0</v>
      </c>
      <c r="BF458" s="215"/>
      <c r="BG458" s="215"/>
      <c r="BI458" s="198" t="str">
        <f>AJ458 &amp; BE458</f>
        <v>Амортизационные отчисления0</v>
      </c>
      <c r="BJ458" s="215"/>
      <c r="BK458" s="215"/>
      <c r="BL458" s="215"/>
      <c r="BM458" s="215"/>
      <c r="BX458" s="198" t="str">
        <f>AJ458 &amp; AK458</f>
        <v>Амортизационные отчислениянет</v>
      </c>
    </row>
    <row r="459" spans="3:76" ht="15" customHeight="1" thickBot="1">
      <c r="C459" s="281"/>
      <c r="D459" s="330"/>
      <c r="E459" s="332"/>
      <c r="F459" s="332"/>
      <c r="G459" s="332"/>
      <c r="H459" s="332"/>
      <c r="I459" s="332"/>
      <c r="J459" s="332"/>
      <c r="K459" s="334"/>
      <c r="L459" s="334"/>
      <c r="M459" s="336"/>
      <c r="N459" s="336"/>
      <c r="O459" s="338"/>
      <c r="P459" s="340"/>
      <c r="Q459" s="342"/>
      <c r="R459" s="344"/>
      <c r="S459" s="328"/>
      <c r="T459" s="328"/>
      <c r="U459" s="328"/>
      <c r="V459" s="328"/>
      <c r="W459" s="328"/>
      <c r="X459" s="328"/>
      <c r="Y459" s="328"/>
      <c r="Z459" s="328"/>
      <c r="AA459" s="328"/>
      <c r="AB459" s="328"/>
      <c r="AC459" s="328"/>
      <c r="AD459" s="328"/>
      <c r="AE459" s="328"/>
      <c r="AF459" s="328"/>
      <c r="AG459" s="328"/>
      <c r="AH459" s="171"/>
      <c r="AI459" s="188" t="s">
        <v>115</v>
      </c>
      <c r="AJ459" s="238" t="s">
        <v>200</v>
      </c>
      <c r="AK459" s="275" t="s">
        <v>18</v>
      </c>
      <c r="AL459" s="275"/>
      <c r="AM459" s="275"/>
      <c r="AN459" s="275"/>
      <c r="AO459" s="275"/>
      <c r="AP459" s="275"/>
      <c r="AQ459" s="275"/>
      <c r="AR459" s="275"/>
      <c r="AS459" s="172">
        <v>327.70791945680003</v>
      </c>
      <c r="AT459" s="172">
        <v>0</v>
      </c>
      <c r="AU459" s="172">
        <v>0</v>
      </c>
      <c r="AV459" s="173">
        <v>0</v>
      </c>
      <c r="AW459" s="172">
        <f>AT459-AV459</f>
        <v>0</v>
      </c>
      <c r="AX459" s="172">
        <f>AV459-AT459</f>
        <v>0</v>
      </c>
      <c r="AY459" s="173"/>
      <c r="AZ459" s="173"/>
      <c r="BA459" s="223"/>
      <c r="BB459" s="173"/>
      <c r="BC459" s="224"/>
      <c r="BD459" s="225"/>
      <c r="BE459" s="200">
        <v>0</v>
      </c>
      <c r="BF459" s="215"/>
      <c r="BG459" s="215"/>
      <c r="BI459" s="198" t="str">
        <f>AJ459 &amp; BE459</f>
        <v>Прочие собственные средства0</v>
      </c>
      <c r="BJ459" s="215"/>
      <c r="BK459" s="215"/>
      <c r="BL459" s="215"/>
      <c r="BM459" s="215"/>
      <c r="BX459" s="198" t="str">
        <f>AJ459 &amp; AK459</f>
        <v>Прочие собственные средстванет</v>
      </c>
    </row>
    <row r="460" spans="3:76" ht="11.25" customHeight="1">
      <c r="C460" s="281"/>
      <c r="D460" s="329">
        <v>84</v>
      </c>
      <c r="E460" s="331" t="s">
        <v>560</v>
      </c>
      <c r="F460" s="331" t="s">
        <v>611</v>
      </c>
      <c r="G460" s="331" t="s">
        <v>677</v>
      </c>
      <c r="H460" s="331" t="s">
        <v>563</v>
      </c>
      <c r="I460" s="331" t="s">
        <v>563</v>
      </c>
      <c r="J460" s="331" t="s">
        <v>564</v>
      </c>
      <c r="K460" s="333">
        <v>1</v>
      </c>
      <c r="L460" s="333">
        <v>2022</v>
      </c>
      <c r="M460" s="335" t="s">
        <v>190</v>
      </c>
      <c r="N460" s="335">
        <v>2022</v>
      </c>
      <c r="O460" s="337">
        <v>0</v>
      </c>
      <c r="P460" s="339">
        <v>0</v>
      </c>
      <c r="Q460" s="147"/>
      <c r="R460" s="146"/>
      <c r="S460" s="146"/>
      <c r="T460" s="146"/>
      <c r="U460" s="146"/>
      <c r="V460" s="146"/>
      <c r="W460" s="146"/>
      <c r="X460" s="146"/>
      <c r="Y460" s="146"/>
      <c r="Z460" s="146"/>
      <c r="AA460" s="146"/>
      <c r="AB460" s="146"/>
      <c r="AC460" s="146"/>
      <c r="AD460" s="146"/>
      <c r="AE460" s="146"/>
      <c r="AF460" s="146"/>
      <c r="AG460" s="146"/>
      <c r="AH460" s="146"/>
      <c r="AI460" s="146"/>
      <c r="AJ460" s="146"/>
      <c r="AK460" s="146"/>
      <c r="AL460" s="146"/>
      <c r="AM460" s="146"/>
      <c r="AN460" s="146"/>
      <c r="AO460" s="146"/>
      <c r="AP460" s="146"/>
      <c r="AQ460" s="146"/>
      <c r="AR460" s="146"/>
      <c r="AS460" s="146"/>
      <c r="AT460" s="146"/>
      <c r="AU460" s="146"/>
      <c r="AV460" s="146"/>
      <c r="AW460" s="146"/>
      <c r="AX460" s="146"/>
      <c r="AY460" s="146"/>
      <c r="AZ460" s="146"/>
      <c r="BA460" s="146"/>
      <c r="BB460" s="146"/>
      <c r="BC460" s="146"/>
      <c r="BD460" s="146"/>
      <c r="BE460" s="200"/>
      <c r="BF460" s="199"/>
      <c r="BG460" s="199"/>
      <c r="BH460" s="199"/>
      <c r="BI460" s="199"/>
      <c r="BJ460" s="199"/>
      <c r="BK460" s="199"/>
    </row>
    <row r="461" spans="3:76" ht="11.25" customHeight="1">
      <c r="C461" s="281"/>
      <c r="D461" s="330"/>
      <c r="E461" s="332"/>
      <c r="F461" s="332"/>
      <c r="G461" s="332"/>
      <c r="H461" s="332"/>
      <c r="I461" s="332"/>
      <c r="J461" s="332"/>
      <c r="K461" s="334"/>
      <c r="L461" s="334"/>
      <c r="M461" s="336"/>
      <c r="N461" s="336"/>
      <c r="O461" s="338"/>
      <c r="P461" s="340"/>
      <c r="Q461" s="341"/>
      <c r="R461" s="343">
        <v>1</v>
      </c>
      <c r="S461" s="327" t="s">
        <v>588</v>
      </c>
      <c r="T461" s="327"/>
      <c r="U461" s="327"/>
      <c r="V461" s="327"/>
      <c r="W461" s="327"/>
      <c r="X461" s="327"/>
      <c r="Y461" s="327"/>
      <c r="Z461" s="327"/>
      <c r="AA461" s="327"/>
      <c r="AB461" s="327"/>
      <c r="AC461" s="327"/>
      <c r="AD461" s="327"/>
      <c r="AE461" s="327"/>
      <c r="AF461" s="327"/>
      <c r="AG461" s="327"/>
      <c r="AH461" s="183"/>
      <c r="AI461" s="190"/>
      <c r="AJ461" s="189"/>
      <c r="AK461" s="189"/>
      <c r="AL461" s="189"/>
      <c r="AM461" s="189"/>
      <c r="AN461" s="189"/>
      <c r="AO461" s="189"/>
      <c r="AP461" s="189"/>
      <c r="AQ461" s="189"/>
      <c r="AR461" s="189"/>
      <c r="AS461" s="148"/>
      <c r="AT461" s="148"/>
      <c r="AU461" s="148"/>
      <c r="AV461" s="148"/>
      <c r="AW461" s="148"/>
      <c r="AX461" s="148"/>
      <c r="AY461" s="100"/>
      <c r="AZ461" s="100"/>
      <c r="BA461" s="100"/>
      <c r="BB461" s="100"/>
      <c r="BC461" s="100"/>
      <c r="BD461" s="100"/>
      <c r="BE461" s="200"/>
      <c r="BF461" s="215"/>
      <c r="BG461" s="215"/>
      <c r="BH461" s="215"/>
      <c r="BI461" s="199"/>
      <c r="BJ461" s="215"/>
      <c r="BK461" s="215"/>
      <c r="BL461" s="215"/>
      <c r="BM461" s="215"/>
      <c r="BN461" s="215"/>
    </row>
    <row r="462" spans="3:76" ht="15" customHeight="1">
      <c r="C462" s="281"/>
      <c r="D462" s="330"/>
      <c r="E462" s="332"/>
      <c r="F462" s="332"/>
      <c r="G462" s="332"/>
      <c r="H462" s="332"/>
      <c r="I462" s="332"/>
      <c r="J462" s="332"/>
      <c r="K462" s="334"/>
      <c r="L462" s="334"/>
      <c r="M462" s="336"/>
      <c r="N462" s="336"/>
      <c r="O462" s="338"/>
      <c r="P462" s="340"/>
      <c r="Q462" s="342"/>
      <c r="R462" s="344"/>
      <c r="S462" s="328"/>
      <c r="T462" s="328"/>
      <c r="U462" s="328"/>
      <c r="V462" s="328"/>
      <c r="W462" s="328"/>
      <c r="X462" s="328"/>
      <c r="Y462" s="328"/>
      <c r="Z462" s="328"/>
      <c r="AA462" s="328"/>
      <c r="AB462" s="328"/>
      <c r="AC462" s="328"/>
      <c r="AD462" s="328"/>
      <c r="AE462" s="328"/>
      <c r="AF462" s="328"/>
      <c r="AG462" s="328"/>
      <c r="AH462" s="171"/>
      <c r="AI462" s="188" t="s">
        <v>241</v>
      </c>
      <c r="AJ462" s="238" t="s">
        <v>198</v>
      </c>
      <c r="AK462" s="275" t="s">
        <v>18</v>
      </c>
      <c r="AL462" s="275"/>
      <c r="AM462" s="275"/>
      <c r="AN462" s="275"/>
      <c r="AO462" s="275"/>
      <c r="AP462" s="275"/>
      <c r="AQ462" s="275"/>
      <c r="AR462" s="275"/>
      <c r="AS462" s="172">
        <v>1526.0171065633001</v>
      </c>
      <c r="AT462" s="172">
        <v>0</v>
      </c>
      <c r="AU462" s="172">
        <v>0</v>
      </c>
      <c r="AV462" s="173">
        <v>0</v>
      </c>
      <c r="AW462" s="172">
        <f>AT462-AV462</f>
        <v>0</v>
      </c>
      <c r="AX462" s="172">
        <f>AV462-AT462</f>
        <v>0</v>
      </c>
      <c r="AY462" s="173"/>
      <c r="AZ462" s="173"/>
      <c r="BA462" s="223"/>
      <c r="BB462" s="173"/>
      <c r="BC462" s="224"/>
      <c r="BD462" s="290" t="s">
        <v>151</v>
      </c>
      <c r="BE462" s="200">
        <v>0</v>
      </c>
      <c r="BF462" s="215"/>
      <c r="BG462" s="215"/>
      <c r="BI462" s="198" t="str">
        <f>AJ462 &amp; BE462</f>
        <v>Амортизационные отчисления0</v>
      </c>
      <c r="BJ462" s="215"/>
      <c r="BK462" s="215"/>
      <c r="BL462" s="215"/>
      <c r="BM462" s="215"/>
      <c r="BX462" s="198" t="str">
        <f>AJ462 &amp; AK462</f>
        <v>Амортизационные отчислениянет</v>
      </c>
    </row>
    <row r="463" spans="3:76" ht="15" customHeight="1" thickBot="1">
      <c r="C463" s="281"/>
      <c r="D463" s="330"/>
      <c r="E463" s="332"/>
      <c r="F463" s="332"/>
      <c r="G463" s="332"/>
      <c r="H463" s="332"/>
      <c r="I463" s="332"/>
      <c r="J463" s="332"/>
      <c r="K463" s="334"/>
      <c r="L463" s="334"/>
      <c r="M463" s="336"/>
      <c r="N463" s="336"/>
      <c r="O463" s="338"/>
      <c r="P463" s="340"/>
      <c r="Q463" s="342"/>
      <c r="R463" s="344"/>
      <c r="S463" s="328"/>
      <c r="T463" s="328"/>
      <c r="U463" s="328"/>
      <c r="V463" s="328"/>
      <c r="W463" s="328"/>
      <c r="X463" s="328"/>
      <c r="Y463" s="328"/>
      <c r="Z463" s="328"/>
      <c r="AA463" s="328"/>
      <c r="AB463" s="328"/>
      <c r="AC463" s="328"/>
      <c r="AD463" s="328"/>
      <c r="AE463" s="328"/>
      <c r="AF463" s="328"/>
      <c r="AG463" s="328"/>
      <c r="AH463" s="171"/>
      <c r="AI463" s="188" t="s">
        <v>115</v>
      </c>
      <c r="AJ463" s="238" t="s">
        <v>200</v>
      </c>
      <c r="AK463" s="275" t="s">
        <v>18</v>
      </c>
      <c r="AL463" s="275"/>
      <c r="AM463" s="275"/>
      <c r="AN463" s="275"/>
      <c r="AO463" s="275"/>
      <c r="AP463" s="275"/>
      <c r="AQ463" s="275"/>
      <c r="AR463" s="275"/>
      <c r="AS463" s="172">
        <v>305.20342131270002</v>
      </c>
      <c r="AT463" s="172">
        <v>0</v>
      </c>
      <c r="AU463" s="172">
        <v>0</v>
      </c>
      <c r="AV463" s="173">
        <v>0</v>
      </c>
      <c r="AW463" s="172">
        <f>AT463-AV463</f>
        <v>0</v>
      </c>
      <c r="AX463" s="172">
        <f>AV463-AT463</f>
        <v>0</v>
      </c>
      <c r="AY463" s="173"/>
      <c r="AZ463" s="173"/>
      <c r="BA463" s="223"/>
      <c r="BB463" s="173"/>
      <c r="BC463" s="224"/>
      <c r="BD463" s="225"/>
      <c r="BE463" s="200">
        <v>0</v>
      </c>
      <c r="BF463" s="215"/>
      <c r="BG463" s="215"/>
      <c r="BI463" s="198" t="str">
        <f>AJ463 &amp; BE463</f>
        <v>Прочие собственные средства0</v>
      </c>
      <c r="BJ463" s="215"/>
      <c r="BK463" s="215"/>
      <c r="BL463" s="215"/>
      <c r="BM463" s="215"/>
      <c r="BX463" s="198" t="str">
        <f>AJ463 &amp; AK463</f>
        <v>Прочие собственные средстванет</v>
      </c>
    </row>
    <row r="464" spans="3:76" ht="11.25" customHeight="1">
      <c r="C464" s="281"/>
      <c r="D464" s="329">
        <v>85</v>
      </c>
      <c r="E464" s="331" t="s">
        <v>560</v>
      </c>
      <c r="F464" s="331" t="s">
        <v>611</v>
      </c>
      <c r="G464" s="331" t="s">
        <v>678</v>
      </c>
      <c r="H464" s="331" t="s">
        <v>563</v>
      </c>
      <c r="I464" s="331" t="s">
        <v>563</v>
      </c>
      <c r="J464" s="331" t="s">
        <v>564</v>
      </c>
      <c r="K464" s="333">
        <v>1</v>
      </c>
      <c r="L464" s="333">
        <v>2021</v>
      </c>
      <c r="M464" s="335" t="s">
        <v>190</v>
      </c>
      <c r="N464" s="335">
        <v>2021</v>
      </c>
      <c r="O464" s="337">
        <v>0</v>
      </c>
      <c r="P464" s="339">
        <v>0</v>
      </c>
      <c r="Q464" s="147"/>
      <c r="R464" s="146"/>
      <c r="S464" s="146"/>
      <c r="T464" s="146"/>
      <c r="U464" s="146"/>
      <c r="V464" s="146"/>
      <c r="W464" s="146"/>
      <c r="X464" s="146"/>
      <c r="Y464" s="146"/>
      <c r="Z464" s="146"/>
      <c r="AA464" s="146"/>
      <c r="AB464" s="146"/>
      <c r="AC464" s="146"/>
      <c r="AD464" s="146"/>
      <c r="AE464" s="146"/>
      <c r="AF464" s="146"/>
      <c r="AG464" s="146"/>
      <c r="AH464" s="146"/>
      <c r="AI464" s="146"/>
      <c r="AJ464" s="146"/>
      <c r="AK464" s="146"/>
      <c r="AL464" s="146"/>
      <c r="AM464" s="146"/>
      <c r="AN464" s="146"/>
      <c r="AO464" s="146"/>
      <c r="AP464" s="146"/>
      <c r="AQ464" s="146"/>
      <c r="AR464" s="146"/>
      <c r="AS464" s="146"/>
      <c r="AT464" s="146"/>
      <c r="AU464" s="146"/>
      <c r="AV464" s="146"/>
      <c r="AW464" s="146"/>
      <c r="AX464" s="146"/>
      <c r="AY464" s="146"/>
      <c r="AZ464" s="146"/>
      <c r="BA464" s="146"/>
      <c r="BB464" s="146"/>
      <c r="BC464" s="146"/>
      <c r="BD464" s="146"/>
      <c r="BE464" s="200"/>
      <c r="BF464" s="199"/>
      <c r="BG464" s="199"/>
      <c r="BH464" s="199"/>
      <c r="BI464" s="199"/>
      <c r="BJ464" s="199"/>
      <c r="BK464" s="199"/>
    </row>
    <row r="465" spans="3:76" ht="11.25" customHeight="1">
      <c r="C465" s="281"/>
      <c r="D465" s="330"/>
      <c r="E465" s="332"/>
      <c r="F465" s="332"/>
      <c r="G465" s="332"/>
      <c r="H465" s="332"/>
      <c r="I465" s="332"/>
      <c r="J465" s="332"/>
      <c r="K465" s="334"/>
      <c r="L465" s="334"/>
      <c r="M465" s="336"/>
      <c r="N465" s="336"/>
      <c r="O465" s="338"/>
      <c r="P465" s="340"/>
      <c r="Q465" s="341"/>
      <c r="R465" s="343">
        <v>1</v>
      </c>
      <c r="S465" s="327" t="s">
        <v>588</v>
      </c>
      <c r="T465" s="327"/>
      <c r="U465" s="327"/>
      <c r="V465" s="327"/>
      <c r="W465" s="327"/>
      <c r="X465" s="327"/>
      <c r="Y465" s="327"/>
      <c r="Z465" s="327"/>
      <c r="AA465" s="327"/>
      <c r="AB465" s="327"/>
      <c r="AC465" s="327"/>
      <c r="AD465" s="327"/>
      <c r="AE465" s="327"/>
      <c r="AF465" s="327"/>
      <c r="AG465" s="327"/>
      <c r="AH465" s="183"/>
      <c r="AI465" s="190"/>
      <c r="AJ465" s="189"/>
      <c r="AK465" s="189"/>
      <c r="AL465" s="189"/>
      <c r="AM465" s="189"/>
      <c r="AN465" s="189"/>
      <c r="AO465" s="189"/>
      <c r="AP465" s="189"/>
      <c r="AQ465" s="189"/>
      <c r="AR465" s="189"/>
      <c r="AS465" s="148"/>
      <c r="AT465" s="148"/>
      <c r="AU465" s="148"/>
      <c r="AV465" s="148"/>
      <c r="AW465" s="148"/>
      <c r="AX465" s="148"/>
      <c r="AY465" s="100"/>
      <c r="AZ465" s="100"/>
      <c r="BA465" s="100"/>
      <c r="BB465" s="100"/>
      <c r="BC465" s="100"/>
      <c r="BD465" s="100"/>
      <c r="BE465" s="200"/>
      <c r="BF465" s="215"/>
      <c r="BG465" s="215"/>
      <c r="BH465" s="215"/>
      <c r="BI465" s="199"/>
      <c r="BJ465" s="215"/>
      <c r="BK465" s="215"/>
      <c r="BL465" s="215"/>
      <c r="BM465" s="215"/>
      <c r="BN465" s="215"/>
    </row>
    <row r="466" spans="3:76" ht="15" customHeight="1">
      <c r="C466" s="281"/>
      <c r="D466" s="330"/>
      <c r="E466" s="332"/>
      <c r="F466" s="332"/>
      <c r="G466" s="332"/>
      <c r="H466" s="332"/>
      <c r="I466" s="332"/>
      <c r="J466" s="332"/>
      <c r="K466" s="334"/>
      <c r="L466" s="334"/>
      <c r="M466" s="336"/>
      <c r="N466" s="336"/>
      <c r="O466" s="338"/>
      <c r="P466" s="340"/>
      <c r="Q466" s="342"/>
      <c r="R466" s="344"/>
      <c r="S466" s="328"/>
      <c r="T466" s="328"/>
      <c r="U466" s="328"/>
      <c r="V466" s="328"/>
      <c r="W466" s="328"/>
      <c r="X466" s="328"/>
      <c r="Y466" s="328"/>
      <c r="Z466" s="328"/>
      <c r="AA466" s="328"/>
      <c r="AB466" s="328"/>
      <c r="AC466" s="328"/>
      <c r="AD466" s="328"/>
      <c r="AE466" s="328"/>
      <c r="AF466" s="328"/>
      <c r="AG466" s="328"/>
      <c r="AH466" s="171"/>
      <c r="AI466" s="188" t="s">
        <v>241</v>
      </c>
      <c r="AJ466" s="238" t="s">
        <v>198</v>
      </c>
      <c r="AK466" s="275" t="s">
        <v>18</v>
      </c>
      <c r="AL466" s="275"/>
      <c r="AM466" s="275"/>
      <c r="AN466" s="275"/>
      <c r="AO466" s="275"/>
      <c r="AP466" s="275"/>
      <c r="AQ466" s="275"/>
      <c r="AR466" s="275"/>
      <c r="AS466" s="172">
        <v>65758.439938161202</v>
      </c>
      <c r="AT466" s="172">
        <v>0</v>
      </c>
      <c r="AU466" s="172">
        <v>0</v>
      </c>
      <c r="AV466" s="173">
        <v>0</v>
      </c>
      <c r="AW466" s="172">
        <f>AT466-AV466</f>
        <v>0</v>
      </c>
      <c r="AX466" s="172">
        <f>AV466-AT466</f>
        <v>0</v>
      </c>
      <c r="AY466" s="173"/>
      <c r="AZ466" s="173"/>
      <c r="BA466" s="223"/>
      <c r="BB466" s="173"/>
      <c r="BC466" s="224"/>
      <c r="BD466" s="290" t="s">
        <v>151</v>
      </c>
      <c r="BE466" s="200">
        <v>0</v>
      </c>
      <c r="BF466" s="215"/>
      <c r="BG466" s="215"/>
      <c r="BI466" s="198" t="str">
        <f>AJ466 &amp; BE466</f>
        <v>Амортизационные отчисления0</v>
      </c>
      <c r="BJ466" s="215"/>
      <c r="BK466" s="215"/>
      <c r="BL466" s="215"/>
      <c r="BM466" s="215"/>
      <c r="BX466" s="198" t="str">
        <f>AJ466 &amp; AK466</f>
        <v>Амортизационные отчислениянет</v>
      </c>
    </row>
    <row r="467" spans="3:76" ht="15" customHeight="1" thickBot="1">
      <c r="C467" s="281"/>
      <c r="D467" s="330"/>
      <c r="E467" s="332"/>
      <c r="F467" s="332"/>
      <c r="G467" s="332"/>
      <c r="H467" s="332"/>
      <c r="I467" s="332"/>
      <c r="J467" s="332"/>
      <c r="K467" s="334"/>
      <c r="L467" s="334"/>
      <c r="M467" s="336"/>
      <c r="N467" s="336"/>
      <c r="O467" s="338"/>
      <c r="P467" s="340"/>
      <c r="Q467" s="342"/>
      <c r="R467" s="344"/>
      <c r="S467" s="328"/>
      <c r="T467" s="328"/>
      <c r="U467" s="328"/>
      <c r="V467" s="328"/>
      <c r="W467" s="328"/>
      <c r="X467" s="328"/>
      <c r="Y467" s="328"/>
      <c r="Z467" s="328"/>
      <c r="AA467" s="328"/>
      <c r="AB467" s="328"/>
      <c r="AC467" s="328"/>
      <c r="AD467" s="328"/>
      <c r="AE467" s="328"/>
      <c r="AF467" s="328"/>
      <c r="AG467" s="328"/>
      <c r="AH467" s="171"/>
      <c r="AI467" s="188" t="s">
        <v>115</v>
      </c>
      <c r="AJ467" s="238" t="s">
        <v>200</v>
      </c>
      <c r="AK467" s="275" t="s">
        <v>18</v>
      </c>
      <c r="AL467" s="275"/>
      <c r="AM467" s="275"/>
      <c r="AN467" s="275"/>
      <c r="AO467" s="275"/>
      <c r="AP467" s="275"/>
      <c r="AQ467" s="275"/>
      <c r="AR467" s="275"/>
      <c r="AS467" s="172">
        <v>13151.6879876322</v>
      </c>
      <c r="AT467" s="172">
        <v>0</v>
      </c>
      <c r="AU467" s="172">
        <v>0</v>
      </c>
      <c r="AV467" s="173">
        <v>0</v>
      </c>
      <c r="AW467" s="172">
        <f>AT467-AV467</f>
        <v>0</v>
      </c>
      <c r="AX467" s="172">
        <f>AV467-AT467</f>
        <v>0</v>
      </c>
      <c r="AY467" s="173"/>
      <c r="AZ467" s="173"/>
      <c r="BA467" s="223"/>
      <c r="BB467" s="173"/>
      <c r="BC467" s="224"/>
      <c r="BD467" s="225"/>
      <c r="BE467" s="200">
        <v>0</v>
      </c>
      <c r="BF467" s="215"/>
      <c r="BG467" s="215"/>
      <c r="BI467" s="198" t="str">
        <f>AJ467 &amp; BE467</f>
        <v>Прочие собственные средства0</v>
      </c>
      <c r="BJ467" s="215"/>
      <c r="BK467" s="215"/>
      <c r="BL467" s="215"/>
      <c r="BM467" s="215"/>
      <c r="BX467" s="198" t="str">
        <f>AJ467 &amp; AK467</f>
        <v>Прочие собственные средстванет</v>
      </c>
    </row>
    <row r="468" spans="3:76" ht="11.25" customHeight="1">
      <c r="C468" s="281"/>
      <c r="D468" s="329">
        <v>86</v>
      </c>
      <c r="E468" s="331" t="s">
        <v>560</v>
      </c>
      <c r="F468" s="331" t="s">
        <v>611</v>
      </c>
      <c r="G468" s="331" t="s">
        <v>679</v>
      </c>
      <c r="H468" s="331" t="s">
        <v>563</v>
      </c>
      <c r="I468" s="331" t="s">
        <v>563</v>
      </c>
      <c r="J468" s="331" t="s">
        <v>564</v>
      </c>
      <c r="K468" s="333">
        <v>1</v>
      </c>
      <c r="L468" s="333">
        <v>2022</v>
      </c>
      <c r="M468" s="335" t="s">
        <v>190</v>
      </c>
      <c r="N468" s="335">
        <v>2022</v>
      </c>
      <c r="O468" s="337">
        <v>0</v>
      </c>
      <c r="P468" s="339">
        <v>0</v>
      </c>
      <c r="Q468" s="147"/>
      <c r="R468" s="146"/>
      <c r="S468" s="146"/>
      <c r="T468" s="146"/>
      <c r="U468" s="146"/>
      <c r="V468" s="146"/>
      <c r="W468" s="146"/>
      <c r="X468" s="146"/>
      <c r="Y468" s="146"/>
      <c r="Z468" s="146"/>
      <c r="AA468" s="146"/>
      <c r="AB468" s="146"/>
      <c r="AC468" s="146"/>
      <c r="AD468" s="146"/>
      <c r="AE468" s="146"/>
      <c r="AF468" s="146"/>
      <c r="AG468" s="146"/>
      <c r="AH468" s="146"/>
      <c r="AI468" s="146"/>
      <c r="AJ468" s="146"/>
      <c r="AK468" s="146"/>
      <c r="AL468" s="146"/>
      <c r="AM468" s="146"/>
      <c r="AN468" s="146"/>
      <c r="AO468" s="146"/>
      <c r="AP468" s="146"/>
      <c r="AQ468" s="146"/>
      <c r="AR468" s="146"/>
      <c r="AS468" s="146"/>
      <c r="AT468" s="146"/>
      <c r="AU468" s="146"/>
      <c r="AV468" s="146"/>
      <c r="AW468" s="146"/>
      <c r="AX468" s="146"/>
      <c r="AY468" s="146"/>
      <c r="AZ468" s="146"/>
      <c r="BA468" s="146"/>
      <c r="BB468" s="146"/>
      <c r="BC468" s="146"/>
      <c r="BD468" s="146"/>
      <c r="BE468" s="200"/>
      <c r="BF468" s="199"/>
      <c r="BG468" s="199"/>
      <c r="BH468" s="199"/>
      <c r="BI468" s="199"/>
      <c r="BJ468" s="199"/>
      <c r="BK468" s="199"/>
    </row>
    <row r="469" spans="3:76" ht="11.25" customHeight="1">
      <c r="C469" s="281"/>
      <c r="D469" s="330"/>
      <c r="E469" s="332"/>
      <c r="F469" s="332"/>
      <c r="G469" s="332"/>
      <c r="H469" s="332"/>
      <c r="I469" s="332"/>
      <c r="J469" s="332"/>
      <c r="K469" s="334"/>
      <c r="L469" s="334"/>
      <c r="M469" s="336"/>
      <c r="N469" s="336"/>
      <c r="O469" s="338"/>
      <c r="P469" s="340"/>
      <c r="Q469" s="341"/>
      <c r="R469" s="343">
        <v>1</v>
      </c>
      <c r="S469" s="327" t="s">
        <v>588</v>
      </c>
      <c r="T469" s="327"/>
      <c r="U469" s="327"/>
      <c r="V469" s="327"/>
      <c r="W469" s="327"/>
      <c r="X469" s="327"/>
      <c r="Y469" s="327"/>
      <c r="Z469" s="327"/>
      <c r="AA469" s="327"/>
      <c r="AB469" s="327"/>
      <c r="AC469" s="327"/>
      <c r="AD469" s="327"/>
      <c r="AE469" s="327"/>
      <c r="AF469" s="327"/>
      <c r="AG469" s="327"/>
      <c r="AH469" s="183"/>
      <c r="AI469" s="190"/>
      <c r="AJ469" s="189"/>
      <c r="AK469" s="189"/>
      <c r="AL469" s="189"/>
      <c r="AM469" s="189"/>
      <c r="AN469" s="189"/>
      <c r="AO469" s="189"/>
      <c r="AP469" s="189"/>
      <c r="AQ469" s="189"/>
      <c r="AR469" s="189"/>
      <c r="AS469" s="148"/>
      <c r="AT469" s="148"/>
      <c r="AU469" s="148"/>
      <c r="AV469" s="148"/>
      <c r="AW469" s="148"/>
      <c r="AX469" s="148"/>
      <c r="AY469" s="100"/>
      <c r="AZ469" s="100"/>
      <c r="BA469" s="100"/>
      <c r="BB469" s="100"/>
      <c r="BC469" s="100"/>
      <c r="BD469" s="100"/>
      <c r="BE469" s="200"/>
      <c r="BF469" s="215"/>
      <c r="BG469" s="215"/>
      <c r="BH469" s="215"/>
      <c r="BI469" s="199"/>
      <c r="BJ469" s="215"/>
      <c r="BK469" s="215"/>
      <c r="BL469" s="215"/>
      <c r="BM469" s="215"/>
      <c r="BN469" s="215"/>
    </row>
    <row r="470" spans="3:76" ht="15" customHeight="1">
      <c r="C470" s="281"/>
      <c r="D470" s="330"/>
      <c r="E470" s="332"/>
      <c r="F470" s="332"/>
      <c r="G470" s="332"/>
      <c r="H470" s="332"/>
      <c r="I470" s="332"/>
      <c r="J470" s="332"/>
      <c r="K470" s="334"/>
      <c r="L470" s="334"/>
      <c r="M470" s="336"/>
      <c r="N470" s="336"/>
      <c r="O470" s="338"/>
      <c r="P470" s="340"/>
      <c r="Q470" s="342"/>
      <c r="R470" s="344"/>
      <c r="S470" s="328"/>
      <c r="T470" s="328"/>
      <c r="U470" s="328"/>
      <c r="V470" s="328"/>
      <c r="W470" s="328"/>
      <c r="X470" s="328"/>
      <c r="Y470" s="328"/>
      <c r="Z470" s="328"/>
      <c r="AA470" s="328"/>
      <c r="AB470" s="328"/>
      <c r="AC470" s="328"/>
      <c r="AD470" s="328"/>
      <c r="AE470" s="328"/>
      <c r="AF470" s="328"/>
      <c r="AG470" s="328"/>
      <c r="AH470" s="171"/>
      <c r="AI470" s="188" t="s">
        <v>241</v>
      </c>
      <c r="AJ470" s="238" t="s">
        <v>198</v>
      </c>
      <c r="AK470" s="275" t="s">
        <v>18</v>
      </c>
      <c r="AL470" s="275"/>
      <c r="AM470" s="275"/>
      <c r="AN470" s="275"/>
      <c r="AO470" s="275"/>
      <c r="AP470" s="275"/>
      <c r="AQ470" s="275"/>
      <c r="AR470" s="275"/>
      <c r="AS470" s="172">
        <v>34750.327629150699</v>
      </c>
      <c r="AT470" s="172">
        <v>0</v>
      </c>
      <c r="AU470" s="172">
        <v>0</v>
      </c>
      <c r="AV470" s="173">
        <v>0</v>
      </c>
      <c r="AW470" s="172">
        <f>AT470-AV470</f>
        <v>0</v>
      </c>
      <c r="AX470" s="172">
        <f>AV470-AT470</f>
        <v>0</v>
      </c>
      <c r="AY470" s="173"/>
      <c r="AZ470" s="173"/>
      <c r="BA470" s="223"/>
      <c r="BB470" s="173"/>
      <c r="BC470" s="224"/>
      <c r="BD470" s="290" t="s">
        <v>151</v>
      </c>
      <c r="BE470" s="200">
        <v>0</v>
      </c>
      <c r="BF470" s="215"/>
      <c r="BG470" s="215"/>
      <c r="BI470" s="198" t="str">
        <f>AJ470 &amp; BE470</f>
        <v>Амортизационные отчисления0</v>
      </c>
      <c r="BJ470" s="215"/>
      <c r="BK470" s="215"/>
      <c r="BL470" s="215"/>
      <c r="BM470" s="215"/>
      <c r="BX470" s="198" t="str">
        <f>AJ470 &amp; AK470</f>
        <v>Амортизационные отчислениянет</v>
      </c>
    </row>
    <row r="471" spans="3:76" ht="15" customHeight="1" thickBot="1">
      <c r="C471" s="281"/>
      <c r="D471" s="330"/>
      <c r="E471" s="332"/>
      <c r="F471" s="332"/>
      <c r="G471" s="332"/>
      <c r="H471" s="332"/>
      <c r="I471" s="332"/>
      <c r="J471" s="332"/>
      <c r="K471" s="334"/>
      <c r="L471" s="334"/>
      <c r="M471" s="336"/>
      <c r="N471" s="336"/>
      <c r="O471" s="338"/>
      <c r="P471" s="340"/>
      <c r="Q471" s="342"/>
      <c r="R471" s="344"/>
      <c r="S471" s="328"/>
      <c r="T471" s="328"/>
      <c r="U471" s="328"/>
      <c r="V471" s="328"/>
      <c r="W471" s="328"/>
      <c r="X471" s="328"/>
      <c r="Y471" s="328"/>
      <c r="Z471" s="328"/>
      <c r="AA471" s="328"/>
      <c r="AB471" s="328"/>
      <c r="AC471" s="328"/>
      <c r="AD471" s="328"/>
      <c r="AE471" s="328"/>
      <c r="AF471" s="328"/>
      <c r="AG471" s="328"/>
      <c r="AH471" s="171"/>
      <c r="AI471" s="188" t="s">
        <v>115</v>
      </c>
      <c r="AJ471" s="238" t="s">
        <v>200</v>
      </c>
      <c r="AK471" s="275" t="s">
        <v>18</v>
      </c>
      <c r="AL471" s="275"/>
      <c r="AM471" s="275"/>
      <c r="AN471" s="275"/>
      <c r="AO471" s="275"/>
      <c r="AP471" s="275"/>
      <c r="AQ471" s="275"/>
      <c r="AR471" s="275"/>
      <c r="AS471" s="172">
        <v>6950.0655258301003</v>
      </c>
      <c r="AT471" s="172">
        <v>0</v>
      </c>
      <c r="AU471" s="172">
        <v>0</v>
      </c>
      <c r="AV471" s="173">
        <v>0</v>
      </c>
      <c r="AW471" s="172">
        <f>AT471-AV471</f>
        <v>0</v>
      </c>
      <c r="AX471" s="172">
        <f>AV471-AT471</f>
        <v>0</v>
      </c>
      <c r="AY471" s="173"/>
      <c r="AZ471" s="173"/>
      <c r="BA471" s="223"/>
      <c r="BB471" s="173"/>
      <c r="BC471" s="224"/>
      <c r="BD471" s="225"/>
      <c r="BE471" s="200">
        <v>0</v>
      </c>
      <c r="BF471" s="215"/>
      <c r="BG471" s="215"/>
      <c r="BI471" s="198" t="str">
        <f>AJ471 &amp; BE471</f>
        <v>Прочие собственные средства0</v>
      </c>
      <c r="BJ471" s="215"/>
      <c r="BK471" s="215"/>
      <c r="BL471" s="215"/>
      <c r="BM471" s="215"/>
      <c r="BX471" s="198" t="str">
        <f>AJ471 &amp; AK471</f>
        <v>Прочие собственные средстванет</v>
      </c>
    </row>
    <row r="472" spans="3:76" ht="11.25" customHeight="1">
      <c r="C472" s="281"/>
      <c r="D472" s="329">
        <v>87</v>
      </c>
      <c r="E472" s="331" t="s">
        <v>560</v>
      </c>
      <c r="F472" s="331" t="s">
        <v>611</v>
      </c>
      <c r="G472" s="331" t="s">
        <v>680</v>
      </c>
      <c r="H472" s="331" t="s">
        <v>563</v>
      </c>
      <c r="I472" s="331" t="s">
        <v>563</v>
      </c>
      <c r="J472" s="331" t="s">
        <v>564</v>
      </c>
      <c r="K472" s="333">
        <v>1</v>
      </c>
      <c r="L472" s="333">
        <v>2021</v>
      </c>
      <c r="M472" s="335" t="s">
        <v>190</v>
      </c>
      <c r="N472" s="335">
        <v>2021</v>
      </c>
      <c r="O472" s="337">
        <v>0</v>
      </c>
      <c r="P472" s="339">
        <v>0</v>
      </c>
      <c r="Q472" s="147"/>
      <c r="R472" s="146"/>
      <c r="S472" s="146"/>
      <c r="T472" s="146"/>
      <c r="U472" s="146"/>
      <c r="V472" s="146"/>
      <c r="W472" s="146"/>
      <c r="X472" s="146"/>
      <c r="Y472" s="146"/>
      <c r="Z472" s="146"/>
      <c r="AA472" s="146"/>
      <c r="AB472" s="146"/>
      <c r="AC472" s="146"/>
      <c r="AD472" s="146"/>
      <c r="AE472" s="146"/>
      <c r="AF472" s="146"/>
      <c r="AG472" s="146"/>
      <c r="AH472" s="146"/>
      <c r="AI472" s="146"/>
      <c r="AJ472" s="146"/>
      <c r="AK472" s="146"/>
      <c r="AL472" s="146"/>
      <c r="AM472" s="146"/>
      <c r="AN472" s="146"/>
      <c r="AO472" s="146"/>
      <c r="AP472" s="146"/>
      <c r="AQ472" s="146"/>
      <c r="AR472" s="146"/>
      <c r="AS472" s="146"/>
      <c r="AT472" s="146"/>
      <c r="AU472" s="146"/>
      <c r="AV472" s="146"/>
      <c r="AW472" s="146"/>
      <c r="AX472" s="146"/>
      <c r="AY472" s="146"/>
      <c r="AZ472" s="146"/>
      <c r="BA472" s="146"/>
      <c r="BB472" s="146"/>
      <c r="BC472" s="146"/>
      <c r="BD472" s="146"/>
      <c r="BE472" s="200"/>
      <c r="BF472" s="199"/>
      <c r="BG472" s="199"/>
      <c r="BH472" s="199"/>
      <c r="BI472" s="199"/>
      <c r="BJ472" s="199"/>
      <c r="BK472" s="199"/>
    </row>
    <row r="473" spans="3:76" ht="11.25" customHeight="1">
      <c r="C473" s="281"/>
      <c r="D473" s="330"/>
      <c r="E473" s="332"/>
      <c r="F473" s="332"/>
      <c r="G473" s="332"/>
      <c r="H473" s="332"/>
      <c r="I473" s="332"/>
      <c r="J473" s="332"/>
      <c r="K473" s="334"/>
      <c r="L473" s="334"/>
      <c r="M473" s="336"/>
      <c r="N473" s="336"/>
      <c r="O473" s="338"/>
      <c r="P473" s="340"/>
      <c r="Q473" s="341"/>
      <c r="R473" s="343">
        <v>1</v>
      </c>
      <c r="S473" s="327" t="s">
        <v>588</v>
      </c>
      <c r="T473" s="327"/>
      <c r="U473" s="327"/>
      <c r="V473" s="327"/>
      <c r="W473" s="327"/>
      <c r="X473" s="327"/>
      <c r="Y473" s="327"/>
      <c r="Z473" s="327"/>
      <c r="AA473" s="327"/>
      <c r="AB473" s="327"/>
      <c r="AC473" s="327"/>
      <c r="AD473" s="327"/>
      <c r="AE473" s="327"/>
      <c r="AF473" s="327"/>
      <c r="AG473" s="327"/>
      <c r="AH473" s="183"/>
      <c r="AI473" s="190"/>
      <c r="AJ473" s="189"/>
      <c r="AK473" s="189"/>
      <c r="AL473" s="189"/>
      <c r="AM473" s="189"/>
      <c r="AN473" s="189"/>
      <c r="AO473" s="189"/>
      <c r="AP473" s="189"/>
      <c r="AQ473" s="189"/>
      <c r="AR473" s="189"/>
      <c r="AS473" s="148"/>
      <c r="AT473" s="148"/>
      <c r="AU473" s="148"/>
      <c r="AV473" s="148"/>
      <c r="AW473" s="148"/>
      <c r="AX473" s="148"/>
      <c r="AY473" s="100"/>
      <c r="AZ473" s="100"/>
      <c r="BA473" s="100"/>
      <c r="BB473" s="100"/>
      <c r="BC473" s="100"/>
      <c r="BD473" s="100"/>
      <c r="BE473" s="200"/>
      <c r="BF473" s="215"/>
      <c r="BG473" s="215"/>
      <c r="BH473" s="215"/>
      <c r="BI473" s="199"/>
      <c r="BJ473" s="215"/>
      <c r="BK473" s="215"/>
      <c r="BL473" s="215"/>
      <c r="BM473" s="215"/>
      <c r="BN473" s="215"/>
    </row>
    <row r="474" spans="3:76" ht="15" customHeight="1">
      <c r="C474" s="281"/>
      <c r="D474" s="330"/>
      <c r="E474" s="332"/>
      <c r="F474" s="332"/>
      <c r="G474" s="332"/>
      <c r="H474" s="332"/>
      <c r="I474" s="332"/>
      <c r="J474" s="332"/>
      <c r="K474" s="334"/>
      <c r="L474" s="334"/>
      <c r="M474" s="336"/>
      <c r="N474" s="336"/>
      <c r="O474" s="338"/>
      <c r="P474" s="340"/>
      <c r="Q474" s="342"/>
      <c r="R474" s="344"/>
      <c r="S474" s="328"/>
      <c r="T474" s="328"/>
      <c r="U474" s="328"/>
      <c r="V474" s="328"/>
      <c r="W474" s="328"/>
      <c r="X474" s="328"/>
      <c r="Y474" s="328"/>
      <c r="Z474" s="328"/>
      <c r="AA474" s="328"/>
      <c r="AB474" s="328"/>
      <c r="AC474" s="328"/>
      <c r="AD474" s="328"/>
      <c r="AE474" s="328"/>
      <c r="AF474" s="328"/>
      <c r="AG474" s="328"/>
      <c r="AH474" s="171"/>
      <c r="AI474" s="188" t="s">
        <v>241</v>
      </c>
      <c r="AJ474" s="238" t="s">
        <v>198</v>
      </c>
      <c r="AK474" s="275" t="s">
        <v>18</v>
      </c>
      <c r="AL474" s="275"/>
      <c r="AM474" s="275"/>
      <c r="AN474" s="275"/>
      <c r="AO474" s="275"/>
      <c r="AP474" s="275"/>
      <c r="AQ474" s="275"/>
      <c r="AR474" s="275"/>
      <c r="AS474" s="172">
        <v>62231.962086587897</v>
      </c>
      <c r="AT474" s="172">
        <v>0</v>
      </c>
      <c r="AU474" s="172">
        <v>0</v>
      </c>
      <c r="AV474" s="173">
        <v>0</v>
      </c>
      <c r="AW474" s="172">
        <f>AT474-AV474</f>
        <v>0</v>
      </c>
      <c r="AX474" s="172">
        <f>AV474-AT474</f>
        <v>0</v>
      </c>
      <c r="AY474" s="173"/>
      <c r="AZ474" s="173"/>
      <c r="BA474" s="223"/>
      <c r="BB474" s="173"/>
      <c r="BC474" s="224"/>
      <c r="BD474" s="290" t="s">
        <v>151</v>
      </c>
      <c r="BE474" s="200">
        <v>0</v>
      </c>
      <c r="BF474" s="215"/>
      <c r="BG474" s="215"/>
      <c r="BI474" s="198" t="str">
        <f>AJ474 &amp; BE474</f>
        <v>Амортизационные отчисления0</v>
      </c>
      <c r="BJ474" s="215"/>
      <c r="BK474" s="215"/>
      <c r="BL474" s="215"/>
      <c r="BM474" s="215"/>
      <c r="BX474" s="198" t="str">
        <f>AJ474 &amp; AK474</f>
        <v>Амортизационные отчислениянет</v>
      </c>
    </row>
    <row r="475" spans="3:76" ht="15" customHeight="1" thickBot="1">
      <c r="C475" s="281"/>
      <c r="D475" s="330"/>
      <c r="E475" s="332"/>
      <c r="F475" s="332"/>
      <c r="G475" s="332"/>
      <c r="H475" s="332"/>
      <c r="I475" s="332"/>
      <c r="J475" s="332"/>
      <c r="K475" s="334"/>
      <c r="L475" s="334"/>
      <c r="M475" s="336"/>
      <c r="N475" s="336"/>
      <c r="O475" s="338"/>
      <c r="P475" s="340"/>
      <c r="Q475" s="342"/>
      <c r="R475" s="344"/>
      <c r="S475" s="328"/>
      <c r="T475" s="328"/>
      <c r="U475" s="328"/>
      <c r="V475" s="328"/>
      <c r="W475" s="328"/>
      <c r="X475" s="328"/>
      <c r="Y475" s="328"/>
      <c r="Z475" s="328"/>
      <c r="AA475" s="328"/>
      <c r="AB475" s="328"/>
      <c r="AC475" s="328"/>
      <c r="AD475" s="328"/>
      <c r="AE475" s="328"/>
      <c r="AF475" s="328"/>
      <c r="AG475" s="328"/>
      <c r="AH475" s="171"/>
      <c r="AI475" s="188" t="s">
        <v>115</v>
      </c>
      <c r="AJ475" s="238" t="s">
        <v>200</v>
      </c>
      <c r="AK475" s="275" t="s">
        <v>18</v>
      </c>
      <c r="AL475" s="275"/>
      <c r="AM475" s="275"/>
      <c r="AN475" s="275"/>
      <c r="AO475" s="275"/>
      <c r="AP475" s="275"/>
      <c r="AQ475" s="275"/>
      <c r="AR475" s="275"/>
      <c r="AS475" s="172">
        <v>12446.3924173176</v>
      </c>
      <c r="AT475" s="172">
        <v>0</v>
      </c>
      <c r="AU475" s="172">
        <v>0</v>
      </c>
      <c r="AV475" s="173">
        <v>0</v>
      </c>
      <c r="AW475" s="172">
        <f>AT475-AV475</f>
        <v>0</v>
      </c>
      <c r="AX475" s="172">
        <f>AV475-AT475</f>
        <v>0</v>
      </c>
      <c r="AY475" s="173"/>
      <c r="AZ475" s="173"/>
      <c r="BA475" s="223"/>
      <c r="BB475" s="173"/>
      <c r="BC475" s="224"/>
      <c r="BD475" s="225"/>
      <c r="BE475" s="200">
        <v>0</v>
      </c>
      <c r="BF475" s="215"/>
      <c r="BG475" s="215"/>
      <c r="BI475" s="198" t="str">
        <f>AJ475 &amp; BE475</f>
        <v>Прочие собственные средства0</v>
      </c>
      <c r="BJ475" s="215"/>
      <c r="BK475" s="215"/>
      <c r="BL475" s="215"/>
      <c r="BM475" s="215"/>
      <c r="BX475" s="198" t="str">
        <f>AJ475 &amp; AK475</f>
        <v>Прочие собственные средстванет</v>
      </c>
    </row>
    <row r="476" spans="3:76" ht="11.25" customHeight="1">
      <c r="C476" s="281"/>
      <c r="D476" s="329">
        <v>88</v>
      </c>
      <c r="E476" s="331" t="s">
        <v>560</v>
      </c>
      <c r="F476" s="331" t="s">
        <v>611</v>
      </c>
      <c r="G476" s="331" t="s">
        <v>681</v>
      </c>
      <c r="H476" s="331" t="s">
        <v>563</v>
      </c>
      <c r="I476" s="331" t="s">
        <v>563</v>
      </c>
      <c r="J476" s="331" t="s">
        <v>564</v>
      </c>
      <c r="K476" s="333">
        <v>1</v>
      </c>
      <c r="L476" s="333">
        <v>2021</v>
      </c>
      <c r="M476" s="335" t="s">
        <v>190</v>
      </c>
      <c r="N476" s="335">
        <v>2021</v>
      </c>
      <c r="O476" s="337">
        <v>0</v>
      </c>
      <c r="P476" s="339">
        <v>0</v>
      </c>
      <c r="Q476" s="147"/>
      <c r="R476" s="146"/>
      <c r="S476" s="146"/>
      <c r="T476" s="146"/>
      <c r="U476" s="146"/>
      <c r="V476" s="146"/>
      <c r="W476" s="146"/>
      <c r="X476" s="146"/>
      <c r="Y476" s="146"/>
      <c r="Z476" s="146"/>
      <c r="AA476" s="146"/>
      <c r="AB476" s="146"/>
      <c r="AC476" s="146"/>
      <c r="AD476" s="146"/>
      <c r="AE476" s="146"/>
      <c r="AF476" s="146"/>
      <c r="AG476" s="146"/>
      <c r="AH476" s="146"/>
      <c r="AI476" s="146"/>
      <c r="AJ476" s="146"/>
      <c r="AK476" s="146"/>
      <c r="AL476" s="146"/>
      <c r="AM476" s="146"/>
      <c r="AN476" s="146"/>
      <c r="AO476" s="146"/>
      <c r="AP476" s="146"/>
      <c r="AQ476" s="146"/>
      <c r="AR476" s="146"/>
      <c r="AS476" s="146"/>
      <c r="AT476" s="146"/>
      <c r="AU476" s="146"/>
      <c r="AV476" s="146"/>
      <c r="AW476" s="146"/>
      <c r="AX476" s="146"/>
      <c r="AY476" s="146"/>
      <c r="AZ476" s="146"/>
      <c r="BA476" s="146"/>
      <c r="BB476" s="146"/>
      <c r="BC476" s="146"/>
      <c r="BD476" s="146"/>
      <c r="BE476" s="200"/>
      <c r="BF476" s="199"/>
      <c r="BG476" s="199"/>
      <c r="BH476" s="199"/>
      <c r="BI476" s="199"/>
      <c r="BJ476" s="199"/>
      <c r="BK476" s="199"/>
    </row>
    <row r="477" spans="3:76" ht="11.25" customHeight="1">
      <c r="C477" s="281"/>
      <c r="D477" s="330"/>
      <c r="E477" s="332"/>
      <c r="F477" s="332"/>
      <c r="G477" s="332"/>
      <c r="H477" s="332"/>
      <c r="I477" s="332"/>
      <c r="J477" s="332"/>
      <c r="K477" s="334"/>
      <c r="L477" s="334"/>
      <c r="M477" s="336"/>
      <c r="N477" s="336"/>
      <c r="O477" s="338"/>
      <c r="P477" s="340"/>
      <c r="Q477" s="341"/>
      <c r="R477" s="343">
        <v>1</v>
      </c>
      <c r="S477" s="327" t="s">
        <v>588</v>
      </c>
      <c r="T477" s="327"/>
      <c r="U477" s="327"/>
      <c r="V477" s="327"/>
      <c r="W477" s="327"/>
      <c r="X477" s="327"/>
      <c r="Y477" s="327"/>
      <c r="Z477" s="327"/>
      <c r="AA477" s="327"/>
      <c r="AB477" s="327"/>
      <c r="AC477" s="327"/>
      <c r="AD477" s="327"/>
      <c r="AE477" s="327"/>
      <c r="AF477" s="327"/>
      <c r="AG477" s="327"/>
      <c r="AH477" s="183"/>
      <c r="AI477" s="190"/>
      <c r="AJ477" s="189"/>
      <c r="AK477" s="189"/>
      <c r="AL477" s="189"/>
      <c r="AM477" s="189"/>
      <c r="AN477" s="189"/>
      <c r="AO477" s="189"/>
      <c r="AP477" s="189"/>
      <c r="AQ477" s="189"/>
      <c r="AR477" s="189"/>
      <c r="AS477" s="148"/>
      <c r="AT477" s="148"/>
      <c r="AU477" s="148"/>
      <c r="AV477" s="148"/>
      <c r="AW477" s="148"/>
      <c r="AX477" s="148"/>
      <c r="AY477" s="100"/>
      <c r="AZ477" s="100"/>
      <c r="BA477" s="100"/>
      <c r="BB477" s="100"/>
      <c r="BC477" s="100"/>
      <c r="BD477" s="100"/>
      <c r="BE477" s="200"/>
      <c r="BF477" s="215"/>
      <c r="BG477" s="215"/>
      <c r="BH477" s="215"/>
      <c r="BI477" s="199"/>
      <c r="BJ477" s="215"/>
      <c r="BK477" s="215"/>
      <c r="BL477" s="215"/>
      <c r="BM477" s="215"/>
      <c r="BN477" s="215"/>
    </row>
    <row r="478" spans="3:76" ht="15" customHeight="1">
      <c r="C478" s="281"/>
      <c r="D478" s="330"/>
      <c r="E478" s="332"/>
      <c r="F478" s="332"/>
      <c r="G478" s="332"/>
      <c r="H478" s="332"/>
      <c r="I478" s="332"/>
      <c r="J478" s="332"/>
      <c r="K478" s="334"/>
      <c r="L478" s="334"/>
      <c r="M478" s="336"/>
      <c r="N478" s="336"/>
      <c r="O478" s="338"/>
      <c r="P478" s="340"/>
      <c r="Q478" s="342"/>
      <c r="R478" s="344"/>
      <c r="S478" s="328"/>
      <c r="T478" s="328"/>
      <c r="U478" s="328"/>
      <c r="V478" s="328"/>
      <c r="W478" s="328"/>
      <c r="X478" s="328"/>
      <c r="Y478" s="328"/>
      <c r="Z478" s="328"/>
      <c r="AA478" s="328"/>
      <c r="AB478" s="328"/>
      <c r="AC478" s="328"/>
      <c r="AD478" s="328"/>
      <c r="AE478" s="328"/>
      <c r="AF478" s="328"/>
      <c r="AG478" s="328"/>
      <c r="AH478" s="171"/>
      <c r="AI478" s="188" t="s">
        <v>241</v>
      </c>
      <c r="AJ478" s="238" t="s">
        <v>198</v>
      </c>
      <c r="AK478" s="275" t="s">
        <v>18</v>
      </c>
      <c r="AL478" s="275"/>
      <c r="AM478" s="275"/>
      <c r="AN478" s="275"/>
      <c r="AO478" s="275"/>
      <c r="AP478" s="275"/>
      <c r="AQ478" s="275"/>
      <c r="AR478" s="275"/>
      <c r="AS478" s="172">
        <v>33853.243303233197</v>
      </c>
      <c r="AT478" s="172">
        <v>0</v>
      </c>
      <c r="AU478" s="172">
        <v>0</v>
      </c>
      <c r="AV478" s="173">
        <v>0</v>
      </c>
      <c r="AW478" s="172">
        <f>AT478-AV478</f>
        <v>0</v>
      </c>
      <c r="AX478" s="172">
        <f>AV478-AT478</f>
        <v>0</v>
      </c>
      <c r="AY478" s="173"/>
      <c r="AZ478" s="173"/>
      <c r="BA478" s="223"/>
      <c r="BB478" s="173"/>
      <c r="BC478" s="224"/>
      <c r="BD478" s="290" t="s">
        <v>151</v>
      </c>
      <c r="BE478" s="200">
        <v>0</v>
      </c>
      <c r="BF478" s="215"/>
      <c r="BG478" s="215"/>
      <c r="BI478" s="198" t="str">
        <f>AJ478 &amp; BE478</f>
        <v>Амортизационные отчисления0</v>
      </c>
      <c r="BJ478" s="215"/>
      <c r="BK478" s="215"/>
      <c r="BL478" s="215"/>
      <c r="BM478" s="215"/>
      <c r="BX478" s="198" t="str">
        <f>AJ478 &amp; AK478</f>
        <v>Амортизационные отчислениянет</v>
      </c>
    </row>
    <row r="479" spans="3:76" ht="15" customHeight="1" thickBot="1">
      <c r="C479" s="281"/>
      <c r="D479" s="330"/>
      <c r="E479" s="332"/>
      <c r="F479" s="332"/>
      <c r="G479" s="332"/>
      <c r="H479" s="332"/>
      <c r="I479" s="332"/>
      <c r="J479" s="332"/>
      <c r="K479" s="334"/>
      <c r="L479" s="334"/>
      <c r="M479" s="336"/>
      <c r="N479" s="336"/>
      <c r="O479" s="338"/>
      <c r="P479" s="340"/>
      <c r="Q479" s="342"/>
      <c r="R479" s="344"/>
      <c r="S479" s="328"/>
      <c r="T479" s="328"/>
      <c r="U479" s="328"/>
      <c r="V479" s="328"/>
      <c r="W479" s="328"/>
      <c r="X479" s="328"/>
      <c r="Y479" s="328"/>
      <c r="Z479" s="328"/>
      <c r="AA479" s="328"/>
      <c r="AB479" s="328"/>
      <c r="AC479" s="328"/>
      <c r="AD479" s="328"/>
      <c r="AE479" s="328"/>
      <c r="AF479" s="328"/>
      <c r="AG479" s="328"/>
      <c r="AH479" s="171"/>
      <c r="AI479" s="188" t="s">
        <v>115</v>
      </c>
      <c r="AJ479" s="238" t="s">
        <v>200</v>
      </c>
      <c r="AK479" s="275" t="s">
        <v>18</v>
      </c>
      <c r="AL479" s="275"/>
      <c r="AM479" s="275"/>
      <c r="AN479" s="275"/>
      <c r="AO479" s="275"/>
      <c r="AP479" s="275"/>
      <c r="AQ479" s="275"/>
      <c r="AR479" s="275"/>
      <c r="AS479" s="172">
        <v>6770.6486606465996</v>
      </c>
      <c r="AT479" s="172">
        <v>0</v>
      </c>
      <c r="AU479" s="172">
        <v>0</v>
      </c>
      <c r="AV479" s="173">
        <v>0</v>
      </c>
      <c r="AW479" s="172">
        <f>AT479-AV479</f>
        <v>0</v>
      </c>
      <c r="AX479" s="172">
        <f>AV479-AT479</f>
        <v>0</v>
      </c>
      <c r="AY479" s="173"/>
      <c r="AZ479" s="173"/>
      <c r="BA479" s="223"/>
      <c r="BB479" s="173"/>
      <c r="BC479" s="224"/>
      <c r="BD479" s="225"/>
      <c r="BE479" s="200">
        <v>0</v>
      </c>
      <c r="BF479" s="215"/>
      <c r="BG479" s="215"/>
      <c r="BI479" s="198" t="str">
        <f>AJ479 &amp; BE479</f>
        <v>Прочие собственные средства0</v>
      </c>
      <c r="BJ479" s="215"/>
      <c r="BK479" s="215"/>
      <c r="BL479" s="215"/>
      <c r="BM479" s="215"/>
      <c r="BX479" s="198" t="str">
        <f>AJ479 &amp; AK479</f>
        <v>Прочие собственные средстванет</v>
      </c>
    </row>
    <row r="480" spans="3:76" ht="11.25" customHeight="1">
      <c r="C480" s="281"/>
      <c r="D480" s="329">
        <v>89</v>
      </c>
      <c r="E480" s="331" t="s">
        <v>560</v>
      </c>
      <c r="F480" s="331" t="s">
        <v>611</v>
      </c>
      <c r="G480" s="331" t="s">
        <v>682</v>
      </c>
      <c r="H480" s="331" t="s">
        <v>563</v>
      </c>
      <c r="I480" s="331" t="s">
        <v>563</v>
      </c>
      <c r="J480" s="331" t="s">
        <v>564</v>
      </c>
      <c r="K480" s="333">
        <v>1</v>
      </c>
      <c r="L480" s="333">
        <v>2020</v>
      </c>
      <c r="M480" s="335" t="s">
        <v>190</v>
      </c>
      <c r="N480" s="335">
        <v>2020</v>
      </c>
      <c r="O480" s="337">
        <v>0</v>
      </c>
      <c r="P480" s="339">
        <v>100</v>
      </c>
      <c r="Q480" s="147"/>
      <c r="R480" s="146"/>
      <c r="S480" s="146"/>
      <c r="T480" s="146"/>
      <c r="U480" s="146"/>
      <c r="V480" s="146"/>
      <c r="W480" s="146"/>
      <c r="X480" s="146"/>
      <c r="Y480" s="146"/>
      <c r="Z480" s="146"/>
      <c r="AA480" s="146"/>
      <c r="AB480" s="146"/>
      <c r="AC480" s="146"/>
      <c r="AD480" s="146"/>
      <c r="AE480" s="146"/>
      <c r="AF480" s="146"/>
      <c r="AG480" s="146"/>
      <c r="AH480" s="146"/>
      <c r="AI480" s="146"/>
      <c r="AJ480" s="146"/>
      <c r="AK480" s="146"/>
      <c r="AL480" s="146"/>
      <c r="AM480" s="146"/>
      <c r="AN480" s="146"/>
      <c r="AO480" s="146"/>
      <c r="AP480" s="146"/>
      <c r="AQ480" s="146"/>
      <c r="AR480" s="146"/>
      <c r="AS480" s="146"/>
      <c r="AT480" s="146"/>
      <c r="AU480" s="146"/>
      <c r="AV480" s="146"/>
      <c r="AW480" s="146"/>
      <c r="AX480" s="146"/>
      <c r="AY480" s="146"/>
      <c r="AZ480" s="146"/>
      <c r="BA480" s="146"/>
      <c r="BB480" s="146"/>
      <c r="BC480" s="146"/>
      <c r="BD480" s="146"/>
      <c r="BE480" s="200"/>
      <c r="BF480" s="199"/>
      <c r="BG480" s="199"/>
      <c r="BH480" s="199"/>
      <c r="BI480" s="199"/>
      <c r="BJ480" s="199"/>
      <c r="BK480" s="199"/>
    </row>
    <row r="481" spans="3:76" ht="11.25" customHeight="1">
      <c r="C481" s="281"/>
      <c r="D481" s="330"/>
      <c r="E481" s="332"/>
      <c r="F481" s="332"/>
      <c r="G481" s="332"/>
      <c r="H481" s="332"/>
      <c r="I481" s="332"/>
      <c r="J481" s="332"/>
      <c r="K481" s="334"/>
      <c r="L481" s="334"/>
      <c r="M481" s="336"/>
      <c r="N481" s="336"/>
      <c r="O481" s="338"/>
      <c r="P481" s="340"/>
      <c r="Q481" s="341"/>
      <c r="R481" s="343">
        <v>1</v>
      </c>
      <c r="S481" s="327" t="s">
        <v>588</v>
      </c>
      <c r="T481" s="327"/>
      <c r="U481" s="327"/>
      <c r="V481" s="327"/>
      <c r="W481" s="327"/>
      <c r="X481" s="327"/>
      <c r="Y481" s="327"/>
      <c r="Z481" s="327"/>
      <c r="AA481" s="327"/>
      <c r="AB481" s="327"/>
      <c r="AC481" s="327"/>
      <c r="AD481" s="327"/>
      <c r="AE481" s="327"/>
      <c r="AF481" s="327"/>
      <c r="AG481" s="327"/>
      <c r="AH481" s="183"/>
      <c r="AI481" s="190"/>
      <c r="AJ481" s="189"/>
      <c r="AK481" s="189"/>
      <c r="AL481" s="189"/>
      <c r="AM481" s="189"/>
      <c r="AN481" s="189"/>
      <c r="AO481" s="189"/>
      <c r="AP481" s="189"/>
      <c r="AQ481" s="189"/>
      <c r="AR481" s="189"/>
      <c r="AS481" s="148"/>
      <c r="AT481" s="148"/>
      <c r="AU481" s="148"/>
      <c r="AV481" s="148"/>
      <c r="AW481" s="148"/>
      <c r="AX481" s="148"/>
      <c r="AY481" s="100"/>
      <c r="AZ481" s="100"/>
      <c r="BA481" s="100"/>
      <c r="BB481" s="100"/>
      <c r="BC481" s="100"/>
      <c r="BD481" s="100"/>
      <c r="BE481" s="200"/>
      <c r="BF481" s="215"/>
      <c r="BG481" s="215"/>
      <c r="BH481" s="215"/>
      <c r="BI481" s="199"/>
      <c r="BJ481" s="215"/>
      <c r="BK481" s="215"/>
      <c r="BL481" s="215"/>
      <c r="BM481" s="215"/>
      <c r="BN481" s="215"/>
    </row>
    <row r="482" spans="3:76" ht="15" customHeight="1">
      <c r="C482" s="281"/>
      <c r="D482" s="330"/>
      <c r="E482" s="332"/>
      <c r="F482" s="332"/>
      <c r="G482" s="332"/>
      <c r="H482" s="332"/>
      <c r="I482" s="332"/>
      <c r="J482" s="332"/>
      <c r="K482" s="334"/>
      <c r="L482" s="334"/>
      <c r="M482" s="336"/>
      <c r="N482" s="336"/>
      <c r="O482" s="338"/>
      <c r="P482" s="340"/>
      <c r="Q482" s="342"/>
      <c r="R482" s="344"/>
      <c r="S482" s="328"/>
      <c r="T482" s="328"/>
      <c r="U482" s="328"/>
      <c r="V482" s="328"/>
      <c r="W482" s="328"/>
      <c r="X482" s="328"/>
      <c r="Y482" s="328"/>
      <c r="Z482" s="328"/>
      <c r="AA482" s="328"/>
      <c r="AB482" s="328"/>
      <c r="AC482" s="328"/>
      <c r="AD482" s="328"/>
      <c r="AE482" s="328"/>
      <c r="AF482" s="328"/>
      <c r="AG482" s="328"/>
      <c r="AH482" s="171"/>
      <c r="AI482" s="188" t="s">
        <v>241</v>
      </c>
      <c r="AJ482" s="238" t="s">
        <v>198</v>
      </c>
      <c r="AK482" s="275" t="s">
        <v>18</v>
      </c>
      <c r="AL482" s="275"/>
      <c r="AM482" s="275"/>
      <c r="AN482" s="275"/>
      <c r="AO482" s="275"/>
      <c r="AP482" s="275"/>
      <c r="AQ482" s="275"/>
      <c r="AR482" s="275"/>
      <c r="AS482" s="172">
        <v>47282.193085700499</v>
      </c>
      <c r="AT482" s="172">
        <v>47282.193085700499</v>
      </c>
      <c r="AU482" s="172">
        <v>553.72682999999995</v>
      </c>
      <c r="AV482" s="173">
        <v>33759.38407</v>
      </c>
      <c r="AW482" s="172">
        <f>AT482-AV482</f>
        <v>13522.809015700499</v>
      </c>
      <c r="AX482" s="172">
        <f>AV482-AT482</f>
        <v>-13522.809015700499</v>
      </c>
      <c r="AY482" s="173"/>
      <c r="AZ482" s="173">
        <v>13522.809015700499</v>
      </c>
      <c r="BA482" s="223"/>
      <c r="BB482" s="173"/>
      <c r="BC482" s="224" t="s">
        <v>707</v>
      </c>
      <c r="BD482" s="290" t="s">
        <v>151</v>
      </c>
      <c r="BE482" s="200">
        <v>0</v>
      </c>
      <c r="BF482" s="215"/>
      <c r="BG482" s="215"/>
      <c r="BI482" s="198" t="str">
        <f>AJ482 &amp; BE482</f>
        <v>Амортизационные отчисления0</v>
      </c>
      <c r="BJ482" s="215"/>
      <c r="BK482" s="215"/>
      <c r="BL482" s="215"/>
      <c r="BM482" s="215"/>
      <c r="BX482" s="198" t="str">
        <f>AJ482 &amp; AK482</f>
        <v>Амортизационные отчислениянет</v>
      </c>
    </row>
    <row r="483" spans="3:76" ht="15" customHeight="1" thickBot="1">
      <c r="C483" s="281"/>
      <c r="D483" s="330"/>
      <c r="E483" s="332"/>
      <c r="F483" s="332"/>
      <c r="G483" s="332"/>
      <c r="H483" s="332"/>
      <c r="I483" s="332"/>
      <c r="J483" s="332"/>
      <c r="K483" s="334"/>
      <c r="L483" s="334"/>
      <c r="M483" s="336"/>
      <c r="N483" s="336"/>
      <c r="O483" s="338"/>
      <c r="P483" s="340"/>
      <c r="Q483" s="342"/>
      <c r="R483" s="344"/>
      <c r="S483" s="328"/>
      <c r="T483" s="328"/>
      <c r="U483" s="328"/>
      <c r="V483" s="328"/>
      <c r="W483" s="328"/>
      <c r="X483" s="328"/>
      <c r="Y483" s="328"/>
      <c r="Z483" s="328"/>
      <c r="AA483" s="328"/>
      <c r="AB483" s="328"/>
      <c r="AC483" s="328"/>
      <c r="AD483" s="328"/>
      <c r="AE483" s="328"/>
      <c r="AF483" s="328"/>
      <c r="AG483" s="328"/>
      <c r="AH483" s="171"/>
      <c r="AI483" s="188" t="s">
        <v>115</v>
      </c>
      <c r="AJ483" s="238" t="s">
        <v>200</v>
      </c>
      <c r="AK483" s="275" t="s">
        <v>18</v>
      </c>
      <c r="AL483" s="275"/>
      <c r="AM483" s="275"/>
      <c r="AN483" s="275"/>
      <c r="AO483" s="275"/>
      <c r="AP483" s="275"/>
      <c r="AQ483" s="275"/>
      <c r="AR483" s="275"/>
      <c r="AS483" s="172">
        <v>9456.4386171401002</v>
      </c>
      <c r="AT483" s="172">
        <v>9456.4386171401002</v>
      </c>
      <c r="AU483" s="172">
        <v>110.74536999999999</v>
      </c>
      <c r="AV483" s="173">
        <v>4849.5493699999997</v>
      </c>
      <c r="AW483" s="172">
        <f>AT483-AV483</f>
        <v>4606.8892471401005</v>
      </c>
      <c r="AX483" s="172">
        <f>AV483-AT483</f>
        <v>-4606.8892471401005</v>
      </c>
      <c r="AY483" s="173"/>
      <c r="AZ483" s="173">
        <v>4606.8892471401005</v>
      </c>
      <c r="BA483" s="223"/>
      <c r="BB483" s="173"/>
      <c r="BC483" s="224" t="s">
        <v>707</v>
      </c>
      <c r="BD483" s="225"/>
      <c r="BE483" s="200">
        <v>0</v>
      </c>
      <c r="BF483" s="215"/>
      <c r="BG483" s="215"/>
      <c r="BI483" s="198" t="str">
        <f>AJ483 &amp; BE483</f>
        <v>Прочие собственные средства0</v>
      </c>
      <c r="BJ483" s="215"/>
      <c r="BK483" s="215"/>
      <c r="BL483" s="215"/>
      <c r="BM483" s="215"/>
      <c r="BX483" s="198" t="str">
        <f>AJ483 &amp; AK483</f>
        <v>Прочие собственные средстванет</v>
      </c>
    </row>
    <row r="484" spans="3:76" ht="11.25" customHeight="1">
      <c r="C484" s="281"/>
      <c r="D484" s="329">
        <v>90</v>
      </c>
      <c r="E484" s="331" t="s">
        <v>560</v>
      </c>
      <c r="F484" s="331" t="s">
        <v>611</v>
      </c>
      <c r="G484" s="331" t="s">
        <v>683</v>
      </c>
      <c r="H484" s="331" t="s">
        <v>563</v>
      </c>
      <c r="I484" s="331" t="s">
        <v>563</v>
      </c>
      <c r="J484" s="331" t="s">
        <v>564</v>
      </c>
      <c r="K484" s="333">
        <v>2</v>
      </c>
      <c r="L484" s="333">
        <v>2021</v>
      </c>
      <c r="M484" s="335" t="s">
        <v>190</v>
      </c>
      <c r="N484" s="335">
        <v>2021</v>
      </c>
      <c r="O484" s="337">
        <v>0</v>
      </c>
      <c r="P484" s="339">
        <v>5</v>
      </c>
      <c r="Q484" s="147"/>
      <c r="R484" s="146"/>
      <c r="S484" s="146"/>
      <c r="T484" s="146"/>
      <c r="U484" s="146"/>
      <c r="V484" s="146"/>
      <c r="W484" s="146"/>
      <c r="X484" s="146"/>
      <c r="Y484" s="146"/>
      <c r="Z484" s="146"/>
      <c r="AA484" s="146"/>
      <c r="AB484" s="146"/>
      <c r="AC484" s="146"/>
      <c r="AD484" s="146"/>
      <c r="AE484" s="146"/>
      <c r="AF484" s="146"/>
      <c r="AG484" s="146"/>
      <c r="AH484" s="146"/>
      <c r="AI484" s="146"/>
      <c r="AJ484" s="146"/>
      <c r="AK484" s="146"/>
      <c r="AL484" s="146"/>
      <c r="AM484" s="146"/>
      <c r="AN484" s="146"/>
      <c r="AO484" s="146"/>
      <c r="AP484" s="146"/>
      <c r="AQ484" s="146"/>
      <c r="AR484" s="146"/>
      <c r="AS484" s="146"/>
      <c r="AT484" s="146"/>
      <c r="AU484" s="146"/>
      <c r="AV484" s="146"/>
      <c r="AW484" s="146"/>
      <c r="AX484" s="146"/>
      <c r="AY484" s="146"/>
      <c r="AZ484" s="146"/>
      <c r="BA484" s="146"/>
      <c r="BB484" s="146"/>
      <c r="BC484" s="146"/>
      <c r="BD484" s="146"/>
      <c r="BE484" s="200"/>
      <c r="BF484" s="199"/>
      <c r="BG484" s="199"/>
      <c r="BH484" s="199"/>
      <c r="BI484" s="199"/>
      <c r="BJ484" s="199"/>
      <c r="BK484" s="199"/>
    </row>
    <row r="485" spans="3:76" ht="11.25" customHeight="1">
      <c r="C485" s="281"/>
      <c r="D485" s="330"/>
      <c r="E485" s="332"/>
      <c r="F485" s="332"/>
      <c r="G485" s="332"/>
      <c r="H485" s="332"/>
      <c r="I485" s="332"/>
      <c r="J485" s="332"/>
      <c r="K485" s="334"/>
      <c r="L485" s="334"/>
      <c r="M485" s="336"/>
      <c r="N485" s="336"/>
      <c r="O485" s="338"/>
      <c r="P485" s="340"/>
      <c r="Q485" s="341"/>
      <c r="R485" s="343">
        <v>1</v>
      </c>
      <c r="S485" s="327" t="s">
        <v>588</v>
      </c>
      <c r="T485" s="327"/>
      <c r="U485" s="327"/>
      <c r="V485" s="327"/>
      <c r="W485" s="327"/>
      <c r="X485" s="327"/>
      <c r="Y485" s="327"/>
      <c r="Z485" s="327"/>
      <c r="AA485" s="327"/>
      <c r="AB485" s="327"/>
      <c r="AC485" s="327"/>
      <c r="AD485" s="327"/>
      <c r="AE485" s="327"/>
      <c r="AF485" s="327"/>
      <c r="AG485" s="327"/>
      <c r="AH485" s="183"/>
      <c r="AI485" s="190"/>
      <c r="AJ485" s="189"/>
      <c r="AK485" s="189"/>
      <c r="AL485" s="189"/>
      <c r="AM485" s="189"/>
      <c r="AN485" s="189"/>
      <c r="AO485" s="189"/>
      <c r="AP485" s="189"/>
      <c r="AQ485" s="189"/>
      <c r="AR485" s="189"/>
      <c r="AS485" s="148"/>
      <c r="AT485" s="148"/>
      <c r="AU485" s="148"/>
      <c r="AV485" s="148"/>
      <c r="AW485" s="148"/>
      <c r="AX485" s="148"/>
      <c r="AY485" s="100"/>
      <c r="AZ485" s="100"/>
      <c r="BA485" s="100"/>
      <c r="BB485" s="100"/>
      <c r="BC485" s="100"/>
      <c r="BD485" s="100"/>
      <c r="BE485" s="200"/>
      <c r="BF485" s="215"/>
      <c r="BG485" s="215"/>
      <c r="BH485" s="215"/>
      <c r="BI485" s="199"/>
      <c r="BJ485" s="215"/>
      <c r="BK485" s="215"/>
      <c r="BL485" s="215"/>
      <c r="BM485" s="215"/>
      <c r="BN485" s="215"/>
    </row>
    <row r="486" spans="3:76" ht="15" customHeight="1">
      <c r="C486" s="281"/>
      <c r="D486" s="330"/>
      <c r="E486" s="332"/>
      <c r="F486" s="332"/>
      <c r="G486" s="332"/>
      <c r="H486" s="332"/>
      <c r="I486" s="332"/>
      <c r="J486" s="332"/>
      <c r="K486" s="334"/>
      <c r="L486" s="334"/>
      <c r="M486" s="336"/>
      <c r="N486" s="336"/>
      <c r="O486" s="338"/>
      <c r="P486" s="340"/>
      <c r="Q486" s="342"/>
      <c r="R486" s="344"/>
      <c r="S486" s="328"/>
      <c r="T486" s="328"/>
      <c r="U486" s="328"/>
      <c r="V486" s="328"/>
      <c r="W486" s="328"/>
      <c r="X486" s="328"/>
      <c r="Y486" s="328"/>
      <c r="Z486" s="328"/>
      <c r="AA486" s="328"/>
      <c r="AB486" s="328"/>
      <c r="AC486" s="328"/>
      <c r="AD486" s="328"/>
      <c r="AE486" s="328"/>
      <c r="AF486" s="328"/>
      <c r="AG486" s="328"/>
      <c r="AH486" s="171"/>
      <c r="AI486" s="188" t="s">
        <v>241</v>
      </c>
      <c r="AJ486" s="238" t="s">
        <v>198</v>
      </c>
      <c r="AK486" s="275" t="s">
        <v>18</v>
      </c>
      <c r="AL486" s="275"/>
      <c r="AM486" s="275"/>
      <c r="AN486" s="275"/>
      <c r="AO486" s="275"/>
      <c r="AP486" s="275"/>
      <c r="AQ486" s="275"/>
      <c r="AR486" s="275"/>
      <c r="AS486" s="172">
        <v>35227.224818088798</v>
      </c>
      <c r="AT486" s="172">
        <v>1746.8700326999999</v>
      </c>
      <c r="AU486" s="172">
        <v>0</v>
      </c>
      <c r="AV486" s="173">
        <v>1700</v>
      </c>
      <c r="AW486" s="172">
        <f>AT486-AV486</f>
        <v>46.870032699999911</v>
      </c>
      <c r="AX486" s="172">
        <f>AV486-AT486</f>
        <v>-46.870032699999911</v>
      </c>
      <c r="AY486" s="173"/>
      <c r="AZ486" s="173"/>
      <c r="BA486" s="223" t="s">
        <v>712</v>
      </c>
      <c r="BB486" s="173">
        <v>46.870032699999911</v>
      </c>
      <c r="BC486" s="224" t="s">
        <v>725</v>
      </c>
      <c r="BD486" s="290" t="s">
        <v>151</v>
      </c>
      <c r="BE486" s="200">
        <v>0</v>
      </c>
      <c r="BF486" s="215"/>
      <c r="BG486" s="215"/>
      <c r="BI486" s="198" t="str">
        <f>AJ486 &amp; BE486</f>
        <v>Амортизационные отчисления0</v>
      </c>
      <c r="BJ486" s="215"/>
      <c r="BK486" s="215"/>
      <c r="BL486" s="215"/>
      <c r="BM486" s="215"/>
      <c r="BX486" s="198" t="str">
        <f>AJ486 &amp; AK486</f>
        <v>Амортизационные отчислениянет</v>
      </c>
    </row>
    <row r="487" spans="3:76" ht="15" customHeight="1" thickBot="1">
      <c r="C487" s="281"/>
      <c r="D487" s="330"/>
      <c r="E487" s="332"/>
      <c r="F487" s="332"/>
      <c r="G487" s="332"/>
      <c r="H487" s="332"/>
      <c r="I487" s="332"/>
      <c r="J487" s="332"/>
      <c r="K487" s="334"/>
      <c r="L487" s="334"/>
      <c r="M487" s="336"/>
      <c r="N487" s="336"/>
      <c r="O487" s="338"/>
      <c r="P487" s="340"/>
      <c r="Q487" s="342"/>
      <c r="R487" s="344"/>
      <c r="S487" s="328"/>
      <c r="T487" s="328"/>
      <c r="U487" s="328"/>
      <c r="V487" s="328"/>
      <c r="W487" s="328"/>
      <c r="X487" s="328"/>
      <c r="Y487" s="328"/>
      <c r="Z487" s="328"/>
      <c r="AA487" s="328"/>
      <c r="AB487" s="328"/>
      <c r="AC487" s="328"/>
      <c r="AD487" s="328"/>
      <c r="AE487" s="328"/>
      <c r="AF487" s="328"/>
      <c r="AG487" s="328"/>
      <c r="AH487" s="171"/>
      <c r="AI487" s="188" t="s">
        <v>115</v>
      </c>
      <c r="AJ487" s="238" t="s">
        <v>200</v>
      </c>
      <c r="AK487" s="275" t="s">
        <v>18</v>
      </c>
      <c r="AL487" s="275"/>
      <c r="AM487" s="275"/>
      <c r="AN487" s="275"/>
      <c r="AO487" s="275"/>
      <c r="AP487" s="275"/>
      <c r="AQ487" s="275"/>
      <c r="AR487" s="275"/>
      <c r="AS487" s="172">
        <v>7045.4449636177997</v>
      </c>
      <c r="AT487" s="172">
        <v>349.37400653999998</v>
      </c>
      <c r="AU487" s="172">
        <v>0</v>
      </c>
      <c r="AV487" s="173">
        <v>340</v>
      </c>
      <c r="AW487" s="172">
        <f>AT487-AV487</f>
        <v>9.3740065399999821</v>
      </c>
      <c r="AX487" s="172">
        <f>AV487-AT487</f>
        <v>-9.3740065399999821</v>
      </c>
      <c r="AY487" s="173"/>
      <c r="AZ487" s="173"/>
      <c r="BA487" s="223" t="s">
        <v>712</v>
      </c>
      <c r="BB487" s="173">
        <v>9.3740065399999821</v>
      </c>
      <c r="BC487" s="224" t="s">
        <v>725</v>
      </c>
      <c r="BD487" s="225"/>
      <c r="BE487" s="200">
        <v>0</v>
      </c>
      <c r="BF487" s="215"/>
      <c r="BG487" s="215"/>
      <c r="BI487" s="198" t="str">
        <f>AJ487 &amp; BE487</f>
        <v>Прочие собственные средства0</v>
      </c>
      <c r="BJ487" s="215"/>
      <c r="BK487" s="215"/>
      <c r="BL487" s="215"/>
      <c r="BM487" s="215"/>
      <c r="BX487" s="198" t="str">
        <f>AJ487 &amp; AK487</f>
        <v>Прочие собственные средстванет</v>
      </c>
    </row>
    <row r="488" spans="3:76" ht="11.25" customHeight="1">
      <c r="C488" s="281"/>
      <c r="D488" s="329">
        <v>91</v>
      </c>
      <c r="E488" s="331" t="s">
        <v>560</v>
      </c>
      <c r="F488" s="331" t="s">
        <v>611</v>
      </c>
      <c r="G488" s="331" t="s">
        <v>684</v>
      </c>
      <c r="H488" s="331" t="s">
        <v>563</v>
      </c>
      <c r="I488" s="331" t="s">
        <v>563</v>
      </c>
      <c r="J488" s="331" t="s">
        <v>564</v>
      </c>
      <c r="K488" s="333">
        <v>2</v>
      </c>
      <c r="L488" s="333">
        <v>2022</v>
      </c>
      <c r="M488" s="335" t="s">
        <v>190</v>
      </c>
      <c r="N488" s="335">
        <v>2022</v>
      </c>
      <c r="O488" s="337">
        <v>0</v>
      </c>
      <c r="P488" s="339">
        <v>0</v>
      </c>
      <c r="Q488" s="147"/>
      <c r="R488" s="146"/>
      <c r="S488" s="146"/>
      <c r="T488" s="146"/>
      <c r="U488" s="146"/>
      <c r="V488" s="146"/>
      <c r="W488" s="146"/>
      <c r="X488" s="146"/>
      <c r="Y488" s="146"/>
      <c r="Z488" s="146"/>
      <c r="AA488" s="146"/>
      <c r="AB488" s="146"/>
      <c r="AC488" s="146"/>
      <c r="AD488" s="146"/>
      <c r="AE488" s="146"/>
      <c r="AF488" s="146"/>
      <c r="AG488" s="146"/>
      <c r="AH488" s="146"/>
      <c r="AI488" s="146"/>
      <c r="AJ488" s="146"/>
      <c r="AK488" s="146"/>
      <c r="AL488" s="146"/>
      <c r="AM488" s="146"/>
      <c r="AN488" s="146"/>
      <c r="AO488" s="146"/>
      <c r="AP488" s="146"/>
      <c r="AQ488" s="146"/>
      <c r="AR488" s="146"/>
      <c r="AS488" s="146"/>
      <c r="AT488" s="146"/>
      <c r="AU488" s="146"/>
      <c r="AV488" s="146"/>
      <c r="AW488" s="146"/>
      <c r="AX488" s="146"/>
      <c r="AY488" s="146"/>
      <c r="AZ488" s="146"/>
      <c r="BA488" s="146"/>
      <c r="BB488" s="146"/>
      <c r="BC488" s="146"/>
      <c r="BD488" s="146"/>
      <c r="BE488" s="200"/>
      <c r="BF488" s="199"/>
      <c r="BG488" s="199"/>
      <c r="BH488" s="199"/>
      <c r="BI488" s="199"/>
      <c r="BJ488" s="199"/>
      <c r="BK488" s="199"/>
    </row>
    <row r="489" spans="3:76" ht="11.25" customHeight="1">
      <c r="C489" s="281"/>
      <c r="D489" s="330"/>
      <c r="E489" s="332"/>
      <c r="F489" s="332"/>
      <c r="G489" s="332"/>
      <c r="H489" s="332"/>
      <c r="I489" s="332"/>
      <c r="J489" s="332"/>
      <c r="K489" s="334"/>
      <c r="L489" s="334"/>
      <c r="M489" s="336"/>
      <c r="N489" s="336"/>
      <c r="O489" s="338"/>
      <c r="P489" s="340"/>
      <c r="Q489" s="341"/>
      <c r="R489" s="343">
        <v>1</v>
      </c>
      <c r="S489" s="327" t="s">
        <v>588</v>
      </c>
      <c r="T489" s="327"/>
      <c r="U489" s="327"/>
      <c r="V489" s="327"/>
      <c r="W489" s="327"/>
      <c r="X489" s="327"/>
      <c r="Y489" s="327"/>
      <c r="Z489" s="327"/>
      <c r="AA489" s="327"/>
      <c r="AB489" s="327"/>
      <c r="AC489" s="327"/>
      <c r="AD489" s="327"/>
      <c r="AE489" s="327"/>
      <c r="AF489" s="327"/>
      <c r="AG489" s="327"/>
      <c r="AH489" s="183"/>
      <c r="AI489" s="190"/>
      <c r="AJ489" s="189"/>
      <c r="AK489" s="189"/>
      <c r="AL489" s="189"/>
      <c r="AM489" s="189"/>
      <c r="AN489" s="189"/>
      <c r="AO489" s="189"/>
      <c r="AP489" s="189"/>
      <c r="AQ489" s="189"/>
      <c r="AR489" s="189"/>
      <c r="AS489" s="148"/>
      <c r="AT489" s="148"/>
      <c r="AU489" s="148"/>
      <c r="AV489" s="148"/>
      <c r="AW489" s="148"/>
      <c r="AX489" s="148"/>
      <c r="AY489" s="100"/>
      <c r="AZ489" s="100"/>
      <c r="BA489" s="100"/>
      <c r="BB489" s="100"/>
      <c r="BC489" s="100"/>
      <c r="BD489" s="100"/>
      <c r="BE489" s="200"/>
      <c r="BF489" s="215"/>
      <c r="BG489" s="215"/>
      <c r="BH489" s="215"/>
      <c r="BI489" s="199"/>
      <c r="BJ489" s="215"/>
      <c r="BK489" s="215"/>
      <c r="BL489" s="215"/>
      <c r="BM489" s="215"/>
      <c r="BN489" s="215"/>
    </row>
    <row r="490" spans="3:76" ht="15" customHeight="1">
      <c r="C490" s="281"/>
      <c r="D490" s="330"/>
      <c r="E490" s="332"/>
      <c r="F490" s="332"/>
      <c r="G490" s="332"/>
      <c r="H490" s="332"/>
      <c r="I490" s="332"/>
      <c r="J490" s="332"/>
      <c r="K490" s="334"/>
      <c r="L490" s="334"/>
      <c r="M490" s="336"/>
      <c r="N490" s="336"/>
      <c r="O490" s="338"/>
      <c r="P490" s="340"/>
      <c r="Q490" s="342"/>
      <c r="R490" s="344"/>
      <c r="S490" s="328"/>
      <c r="T490" s="328"/>
      <c r="U490" s="328"/>
      <c r="V490" s="328"/>
      <c r="W490" s="328"/>
      <c r="X490" s="328"/>
      <c r="Y490" s="328"/>
      <c r="Z490" s="328"/>
      <c r="AA490" s="328"/>
      <c r="AB490" s="328"/>
      <c r="AC490" s="328"/>
      <c r="AD490" s="328"/>
      <c r="AE490" s="328"/>
      <c r="AF490" s="328"/>
      <c r="AG490" s="328"/>
      <c r="AH490" s="171"/>
      <c r="AI490" s="188" t="s">
        <v>241</v>
      </c>
      <c r="AJ490" s="238" t="s">
        <v>198</v>
      </c>
      <c r="AK490" s="275" t="s">
        <v>18</v>
      </c>
      <c r="AL490" s="275"/>
      <c r="AM490" s="275"/>
      <c r="AN490" s="275"/>
      <c r="AO490" s="275"/>
      <c r="AP490" s="275"/>
      <c r="AQ490" s="275"/>
      <c r="AR490" s="275"/>
      <c r="AS490" s="172">
        <v>35809.861259607103</v>
      </c>
      <c r="AT490" s="172">
        <v>0</v>
      </c>
      <c r="AU490" s="172">
        <v>0</v>
      </c>
      <c r="AV490" s="173">
        <v>0</v>
      </c>
      <c r="AW490" s="172">
        <f>AT490-AV490</f>
        <v>0</v>
      </c>
      <c r="AX490" s="172">
        <f>AV490-AT490</f>
        <v>0</v>
      </c>
      <c r="AY490" s="173"/>
      <c r="AZ490" s="173"/>
      <c r="BA490" s="223"/>
      <c r="BB490" s="173"/>
      <c r="BC490" s="224"/>
      <c r="BD490" s="290" t="s">
        <v>151</v>
      </c>
      <c r="BE490" s="200">
        <v>0</v>
      </c>
      <c r="BF490" s="215"/>
      <c r="BG490" s="215"/>
      <c r="BI490" s="198" t="str">
        <f>AJ490 &amp; BE490</f>
        <v>Амортизационные отчисления0</v>
      </c>
      <c r="BJ490" s="215"/>
      <c r="BK490" s="215"/>
      <c r="BL490" s="215"/>
      <c r="BM490" s="215"/>
      <c r="BX490" s="198" t="str">
        <f>AJ490 &amp; AK490</f>
        <v>Амортизационные отчислениянет</v>
      </c>
    </row>
    <row r="491" spans="3:76" ht="15" customHeight="1" thickBot="1">
      <c r="C491" s="281"/>
      <c r="D491" s="330"/>
      <c r="E491" s="332"/>
      <c r="F491" s="332"/>
      <c r="G491" s="332"/>
      <c r="H491" s="332"/>
      <c r="I491" s="332"/>
      <c r="J491" s="332"/>
      <c r="K491" s="334"/>
      <c r="L491" s="334"/>
      <c r="M491" s="336"/>
      <c r="N491" s="336"/>
      <c r="O491" s="338"/>
      <c r="P491" s="340"/>
      <c r="Q491" s="342"/>
      <c r="R491" s="344"/>
      <c r="S491" s="328"/>
      <c r="T491" s="328"/>
      <c r="U491" s="328"/>
      <c r="V491" s="328"/>
      <c r="W491" s="328"/>
      <c r="X491" s="328"/>
      <c r="Y491" s="328"/>
      <c r="Z491" s="328"/>
      <c r="AA491" s="328"/>
      <c r="AB491" s="328"/>
      <c r="AC491" s="328"/>
      <c r="AD491" s="328"/>
      <c r="AE491" s="328"/>
      <c r="AF491" s="328"/>
      <c r="AG491" s="328"/>
      <c r="AH491" s="171"/>
      <c r="AI491" s="188" t="s">
        <v>115</v>
      </c>
      <c r="AJ491" s="238" t="s">
        <v>200</v>
      </c>
      <c r="AK491" s="275" t="s">
        <v>18</v>
      </c>
      <c r="AL491" s="275"/>
      <c r="AM491" s="275"/>
      <c r="AN491" s="275"/>
      <c r="AO491" s="275"/>
      <c r="AP491" s="275"/>
      <c r="AQ491" s="275"/>
      <c r="AR491" s="275"/>
      <c r="AS491" s="172">
        <v>7161.9722519214001</v>
      </c>
      <c r="AT491" s="172">
        <v>0</v>
      </c>
      <c r="AU491" s="172">
        <v>0</v>
      </c>
      <c r="AV491" s="173">
        <v>0</v>
      </c>
      <c r="AW491" s="172">
        <f>AT491-AV491</f>
        <v>0</v>
      </c>
      <c r="AX491" s="172">
        <f>AV491-AT491</f>
        <v>0</v>
      </c>
      <c r="AY491" s="173"/>
      <c r="AZ491" s="173"/>
      <c r="BA491" s="223"/>
      <c r="BB491" s="173"/>
      <c r="BC491" s="224"/>
      <c r="BD491" s="225"/>
      <c r="BE491" s="200">
        <v>0</v>
      </c>
      <c r="BF491" s="215"/>
      <c r="BG491" s="215"/>
      <c r="BI491" s="198" t="str">
        <f>AJ491 &amp; BE491</f>
        <v>Прочие собственные средства0</v>
      </c>
      <c r="BJ491" s="215"/>
      <c r="BK491" s="215"/>
      <c r="BL491" s="215"/>
      <c r="BM491" s="215"/>
      <c r="BX491" s="198" t="str">
        <f>AJ491 &amp; AK491</f>
        <v>Прочие собственные средстванет</v>
      </c>
    </row>
    <row r="492" spans="3:76" ht="11.25" customHeight="1">
      <c r="C492" s="281"/>
      <c r="D492" s="329">
        <v>92</v>
      </c>
      <c r="E492" s="331" t="s">
        <v>560</v>
      </c>
      <c r="F492" s="331" t="s">
        <v>611</v>
      </c>
      <c r="G492" s="331" t="s">
        <v>685</v>
      </c>
      <c r="H492" s="331" t="s">
        <v>563</v>
      </c>
      <c r="I492" s="331" t="s">
        <v>563</v>
      </c>
      <c r="J492" s="331" t="s">
        <v>564</v>
      </c>
      <c r="K492" s="333">
        <v>1</v>
      </c>
      <c r="L492" s="333">
        <v>2022</v>
      </c>
      <c r="M492" s="335" t="s">
        <v>190</v>
      </c>
      <c r="N492" s="335">
        <v>2022</v>
      </c>
      <c r="O492" s="337">
        <v>0</v>
      </c>
      <c r="P492" s="339">
        <v>0</v>
      </c>
      <c r="Q492" s="147"/>
      <c r="R492" s="146"/>
      <c r="S492" s="146"/>
      <c r="T492" s="146"/>
      <c r="U492" s="146"/>
      <c r="V492" s="146"/>
      <c r="W492" s="146"/>
      <c r="X492" s="146"/>
      <c r="Y492" s="146"/>
      <c r="Z492" s="146"/>
      <c r="AA492" s="146"/>
      <c r="AB492" s="146"/>
      <c r="AC492" s="146"/>
      <c r="AD492" s="146"/>
      <c r="AE492" s="146"/>
      <c r="AF492" s="146"/>
      <c r="AG492" s="146"/>
      <c r="AH492" s="146"/>
      <c r="AI492" s="146"/>
      <c r="AJ492" s="146"/>
      <c r="AK492" s="146"/>
      <c r="AL492" s="146"/>
      <c r="AM492" s="146"/>
      <c r="AN492" s="146"/>
      <c r="AO492" s="146"/>
      <c r="AP492" s="146"/>
      <c r="AQ492" s="146"/>
      <c r="AR492" s="146"/>
      <c r="AS492" s="146"/>
      <c r="AT492" s="146"/>
      <c r="AU492" s="146"/>
      <c r="AV492" s="146"/>
      <c r="AW492" s="146"/>
      <c r="AX492" s="146"/>
      <c r="AY492" s="146"/>
      <c r="AZ492" s="146"/>
      <c r="BA492" s="146"/>
      <c r="BB492" s="146"/>
      <c r="BC492" s="146"/>
      <c r="BD492" s="146"/>
      <c r="BE492" s="200"/>
      <c r="BF492" s="199"/>
      <c r="BG492" s="199"/>
      <c r="BH492" s="199"/>
      <c r="BI492" s="199"/>
      <c r="BJ492" s="199"/>
      <c r="BK492" s="199"/>
    </row>
    <row r="493" spans="3:76" ht="11.25" customHeight="1">
      <c r="C493" s="281"/>
      <c r="D493" s="330"/>
      <c r="E493" s="332"/>
      <c r="F493" s="332"/>
      <c r="G493" s="332"/>
      <c r="H493" s="332"/>
      <c r="I493" s="332"/>
      <c r="J493" s="332"/>
      <c r="K493" s="334"/>
      <c r="L493" s="334"/>
      <c r="M493" s="336"/>
      <c r="N493" s="336"/>
      <c r="O493" s="338"/>
      <c r="P493" s="340"/>
      <c r="Q493" s="341"/>
      <c r="R493" s="343">
        <v>1</v>
      </c>
      <c r="S493" s="327" t="s">
        <v>588</v>
      </c>
      <c r="T493" s="327"/>
      <c r="U493" s="327"/>
      <c r="V493" s="327"/>
      <c r="W493" s="327"/>
      <c r="X493" s="327"/>
      <c r="Y493" s="327"/>
      <c r="Z493" s="327"/>
      <c r="AA493" s="327"/>
      <c r="AB493" s="327"/>
      <c r="AC493" s="327"/>
      <c r="AD493" s="327"/>
      <c r="AE493" s="327"/>
      <c r="AF493" s="327"/>
      <c r="AG493" s="327"/>
      <c r="AH493" s="183"/>
      <c r="AI493" s="190"/>
      <c r="AJ493" s="189"/>
      <c r="AK493" s="189"/>
      <c r="AL493" s="189"/>
      <c r="AM493" s="189"/>
      <c r="AN493" s="189"/>
      <c r="AO493" s="189"/>
      <c r="AP493" s="189"/>
      <c r="AQ493" s="189"/>
      <c r="AR493" s="189"/>
      <c r="AS493" s="148"/>
      <c r="AT493" s="148"/>
      <c r="AU493" s="148"/>
      <c r="AV493" s="148"/>
      <c r="AW493" s="148"/>
      <c r="AX493" s="148"/>
      <c r="AY493" s="100"/>
      <c r="AZ493" s="100"/>
      <c r="BA493" s="100"/>
      <c r="BB493" s="100"/>
      <c r="BC493" s="100"/>
      <c r="BD493" s="100"/>
      <c r="BE493" s="200"/>
      <c r="BF493" s="215"/>
      <c r="BG493" s="215"/>
      <c r="BH493" s="215"/>
      <c r="BI493" s="199"/>
      <c r="BJ493" s="215"/>
      <c r="BK493" s="215"/>
      <c r="BL493" s="215"/>
      <c r="BM493" s="215"/>
      <c r="BN493" s="215"/>
    </row>
    <row r="494" spans="3:76" ht="15" customHeight="1">
      <c r="C494" s="281"/>
      <c r="D494" s="330"/>
      <c r="E494" s="332"/>
      <c r="F494" s="332"/>
      <c r="G494" s="332"/>
      <c r="H494" s="332"/>
      <c r="I494" s="332"/>
      <c r="J494" s="332"/>
      <c r="K494" s="334"/>
      <c r="L494" s="334"/>
      <c r="M494" s="336"/>
      <c r="N494" s="336"/>
      <c r="O494" s="338"/>
      <c r="P494" s="340"/>
      <c r="Q494" s="342"/>
      <c r="R494" s="344"/>
      <c r="S494" s="328"/>
      <c r="T494" s="328"/>
      <c r="U494" s="328"/>
      <c r="V494" s="328"/>
      <c r="W494" s="328"/>
      <c r="X494" s="328"/>
      <c r="Y494" s="328"/>
      <c r="Z494" s="328"/>
      <c r="AA494" s="328"/>
      <c r="AB494" s="328"/>
      <c r="AC494" s="328"/>
      <c r="AD494" s="328"/>
      <c r="AE494" s="328"/>
      <c r="AF494" s="328"/>
      <c r="AG494" s="328"/>
      <c r="AH494" s="171"/>
      <c r="AI494" s="188" t="s">
        <v>241</v>
      </c>
      <c r="AJ494" s="238" t="s">
        <v>198</v>
      </c>
      <c r="AK494" s="275" t="s">
        <v>18</v>
      </c>
      <c r="AL494" s="275"/>
      <c r="AM494" s="275"/>
      <c r="AN494" s="275"/>
      <c r="AO494" s="275"/>
      <c r="AP494" s="275"/>
      <c r="AQ494" s="275"/>
      <c r="AR494" s="275"/>
      <c r="AS494" s="172">
        <v>1607.7340277860001</v>
      </c>
      <c r="AT494" s="172">
        <v>0</v>
      </c>
      <c r="AU494" s="172">
        <v>0</v>
      </c>
      <c r="AV494" s="173">
        <v>0</v>
      </c>
      <c r="AW494" s="172">
        <f>AT494-AV494</f>
        <v>0</v>
      </c>
      <c r="AX494" s="172">
        <f>AV494-AT494</f>
        <v>0</v>
      </c>
      <c r="AY494" s="173"/>
      <c r="AZ494" s="173"/>
      <c r="BA494" s="223"/>
      <c r="BB494" s="173"/>
      <c r="BC494" s="224"/>
      <c r="BD494" s="290" t="s">
        <v>151</v>
      </c>
      <c r="BE494" s="200">
        <v>0</v>
      </c>
      <c r="BF494" s="215"/>
      <c r="BG494" s="215"/>
      <c r="BI494" s="198" t="str">
        <f>AJ494 &amp; BE494</f>
        <v>Амортизационные отчисления0</v>
      </c>
      <c r="BJ494" s="215"/>
      <c r="BK494" s="215"/>
      <c r="BL494" s="215"/>
      <c r="BM494" s="215"/>
      <c r="BX494" s="198" t="str">
        <f>AJ494 &amp; AK494</f>
        <v>Амортизационные отчислениянет</v>
      </c>
    </row>
    <row r="495" spans="3:76" ht="15" customHeight="1" thickBot="1">
      <c r="C495" s="281"/>
      <c r="D495" s="330"/>
      <c r="E495" s="332"/>
      <c r="F495" s="332"/>
      <c r="G495" s="332"/>
      <c r="H495" s="332"/>
      <c r="I495" s="332"/>
      <c r="J495" s="332"/>
      <c r="K495" s="334"/>
      <c r="L495" s="334"/>
      <c r="M495" s="336"/>
      <c r="N495" s="336"/>
      <c r="O495" s="338"/>
      <c r="P495" s="340"/>
      <c r="Q495" s="342"/>
      <c r="R495" s="344"/>
      <c r="S495" s="328"/>
      <c r="T495" s="328"/>
      <c r="U495" s="328"/>
      <c r="V495" s="328"/>
      <c r="W495" s="328"/>
      <c r="X495" s="328"/>
      <c r="Y495" s="328"/>
      <c r="Z495" s="328"/>
      <c r="AA495" s="328"/>
      <c r="AB495" s="328"/>
      <c r="AC495" s="328"/>
      <c r="AD495" s="328"/>
      <c r="AE495" s="328"/>
      <c r="AF495" s="328"/>
      <c r="AG495" s="328"/>
      <c r="AH495" s="171"/>
      <c r="AI495" s="188" t="s">
        <v>115</v>
      </c>
      <c r="AJ495" s="238" t="s">
        <v>200</v>
      </c>
      <c r="AK495" s="275" t="s">
        <v>18</v>
      </c>
      <c r="AL495" s="275"/>
      <c r="AM495" s="275"/>
      <c r="AN495" s="275"/>
      <c r="AO495" s="275"/>
      <c r="AP495" s="275"/>
      <c r="AQ495" s="275"/>
      <c r="AR495" s="275"/>
      <c r="AS495" s="172">
        <v>321.5468055572</v>
      </c>
      <c r="AT495" s="172">
        <v>0</v>
      </c>
      <c r="AU495" s="172">
        <v>0</v>
      </c>
      <c r="AV495" s="173">
        <v>0</v>
      </c>
      <c r="AW495" s="172">
        <f>AT495-AV495</f>
        <v>0</v>
      </c>
      <c r="AX495" s="172">
        <f>AV495-AT495</f>
        <v>0</v>
      </c>
      <c r="AY495" s="173"/>
      <c r="AZ495" s="173"/>
      <c r="BA495" s="223"/>
      <c r="BB495" s="173"/>
      <c r="BC495" s="224"/>
      <c r="BD495" s="225"/>
      <c r="BE495" s="200">
        <v>0</v>
      </c>
      <c r="BF495" s="215"/>
      <c r="BG495" s="215"/>
      <c r="BI495" s="198" t="str">
        <f>AJ495 &amp; BE495</f>
        <v>Прочие собственные средства0</v>
      </c>
      <c r="BJ495" s="215"/>
      <c r="BK495" s="215"/>
      <c r="BL495" s="215"/>
      <c r="BM495" s="215"/>
      <c r="BX495" s="198" t="str">
        <f>AJ495 &amp; AK495</f>
        <v>Прочие собственные средстванет</v>
      </c>
    </row>
    <row r="496" spans="3:76" ht="11.25" customHeight="1">
      <c r="C496" s="281"/>
      <c r="D496" s="329">
        <v>93</v>
      </c>
      <c r="E496" s="331" t="s">
        <v>560</v>
      </c>
      <c r="F496" s="331" t="s">
        <v>611</v>
      </c>
      <c r="G496" s="331" t="s">
        <v>686</v>
      </c>
      <c r="H496" s="331" t="s">
        <v>563</v>
      </c>
      <c r="I496" s="331" t="s">
        <v>563</v>
      </c>
      <c r="J496" s="331" t="s">
        <v>564</v>
      </c>
      <c r="K496" s="333">
        <v>1</v>
      </c>
      <c r="L496" s="333">
        <v>2020</v>
      </c>
      <c r="M496" s="335" t="s">
        <v>190</v>
      </c>
      <c r="N496" s="335">
        <v>2020</v>
      </c>
      <c r="O496" s="337">
        <v>0</v>
      </c>
      <c r="P496" s="339">
        <v>100</v>
      </c>
      <c r="Q496" s="147"/>
      <c r="R496" s="146"/>
      <c r="S496" s="146"/>
      <c r="T496" s="146"/>
      <c r="U496" s="146"/>
      <c r="V496" s="146"/>
      <c r="W496" s="146"/>
      <c r="X496" s="146"/>
      <c r="Y496" s="146"/>
      <c r="Z496" s="146"/>
      <c r="AA496" s="146"/>
      <c r="AB496" s="146"/>
      <c r="AC496" s="146"/>
      <c r="AD496" s="146"/>
      <c r="AE496" s="146"/>
      <c r="AF496" s="146"/>
      <c r="AG496" s="146"/>
      <c r="AH496" s="146"/>
      <c r="AI496" s="146"/>
      <c r="AJ496" s="146"/>
      <c r="AK496" s="146"/>
      <c r="AL496" s="146"/>
      <c r="AM496" s="146"/>
      <c r="AN496" s="146"/>
      <c r="AO496" s="146"/>
      <c r="AP496" s="146"/>
      <c r="AQ496" s="146"/>
      <c r="AR496" s="146"/>
      <c r="AS496" s="146"/>
      <c r="AT496" s="146"/>
      <c r="AU496" s="146"/>
      <c r="AV496" s="146"/>
      <c r="AW496" s="146"/>
      <c r="AX496" s="146"/>
      <c r="AY496" s="146"/>
      <c r="AZ496" s="146"/>
      <c r="BA496" s="146"/>
      <c r="BB496" s="146"/>
      <c r="BC496" s="146"/>
      <c r="BD496" s="146"/>
      <c r="BE496" s="200"/>
      <c r="BF496" s="199"/>
      <c r="BG496" s="199"/>
      <c r="BH496" s="199"/>
      <c r="BI496" s="199"/>
      <c r="BJ496" s="199"/>
      <c r="BK496" s="199"/>
    </row>
    <row r="497" spans="3:76" ht="11.25" customHeight="1">
      <c r="C497" s="281"/>
      <c r="D497" s="330"/>
      <c r="E497" s="332"/>
      <c r="F497" s="332"/>
      <c r="G497" s="332"/>
      <c r="H497" s="332"/>
      <c r="I497" s="332"/>
      <c r="J497" s="332"/>
      <c r="K497" s="334"/>
      <c r="L497" s="334"/>
      <c r="M497" s="336"/>
      <c r="N497" s="336"/>
      <c r="O497" s="338"/>
      <c r="P497" s="340"/>
      <c r="Q497" s="341"/>
      <c r="R497" s="343">
        <v>1</v>
      </c>
      <c r="S497" s="327" t="s">
        <v>588</v>
      </c>
      <c r="T497" s="327"/>
      <c r="U497" s="327"/>
      <c r="V497" s="327"/>
      <c r="W497" s="327"/>
      <c r="X497" s="327"/>
      <c r="Y497" s="327"/>
      <c r="Z497" s="327"/>
      <c r="AA497" s="327"/>
      <c r="AB497" s="327"/>
      <c r="AC497" s="327"/>
      <c r="AD497" s="327"/>
      <c r="AE497" s="327"/>
      <c r="AF497" s="327"/>
      <c r="AG497" s="327"/>
      <c r="AH497" s="183"/>
      <c r="AI497" s="190"/>
      <c r="AJ497" s="189"/>
      <c r="AK497" s="189"/>
      <c r="AL497" s="189"/>
      <c r="AM497" s="189"/>
      <c r="AN497" s="189"/>
      <c r="AO497" s="189"/>
      <c r="AP497" s="189"/>
      <c r="AQ497" s="189"/>
      <c r="AR497" s="189"/>
      <c r="AS497" s="148"/>
      <c r="AT497" s="148"/>
      <c r="AU497" s="148"/>
      <c r="AV497" s="148"/>
      <c r="AW497" s="148"/>
      <c r="AX497" s="148"/>
      <c r="AY497" s="100"/>
      <c r="AZ497" s="100"/>
      <c r="BA497" s="100"/>
      <c r="BB497" s="100"/>
      <c r="BC497" s="100"/>
      <c r="BD497" s="100"/>
      <c r="BE497" s="200"/>
      <c r="BF497" s="215"/>
      <c r="BG497" s="215"/>
      <c r="BH497" s="215"/>
      <c r="BI497" s="199"/>
      <c r="BJ497" s="215"/>
      <c r="BK497" s="215"/>
      <c r="BL497" s="215"/>
      <c r="BM497" s="215"/>
      <c r="BN497" s="215"/>
    </row>
    <row r="498" spans="3:76" ht="15" customHeight="1">
      <c r="C498" s="281"/>
      <c r="D498" s="330"/>
      <c r="E498" s="332"/>
      <c r="F498" s="332"/>
      <c r="G498" s="332"/>
      <c r="H498" s="332"/>
      <c r="I498" s="332"/>
      <c r="J498" s="332"/>
      <c r="K498" s="334"/>
      <c r="L498" s="334"/>
      <c r="M498" s="336"/>
      <c r="N498" s="336"/>
      <c r="O498" s="338"/>
      <c r="P498" s="340"/>
      <c r="Q498" s="342"/>
      <c r="R498" s="344"/>
      <c r="S498" s="328"/>
      <c r="T498" s="328"/>
      <c r="U498" s="328"/>
      <c r="V498" s="328"/>
      <c r="W498" s="328"/>
      <c r="X498" s="328"/>
      <c r="Y498" s="328"/>
      <c r="Z498" s="328"/>
      <c r="AA498" s="328"/>
      <c r="AB498" s="328"/>
      <c r="AC498" s="328"/>
      <c r="AD498" s="328"/>
      <c r="AE498" s="328"/>
      <c r="AF498" s="328"/>
      <c r="AG498" s="328"/>
      <c r="AH498" s="171"/>
      <c r="AI498" s="188" t="s">
        <v>241</v>
      </c>
      <c r="AJ498" s="238" t="s">
        <v>198</v>
      </c>
      <c r="AK498" s="275" t="s">
        <v>18</v>
      </c>
      <c r="AL498" s="275"/>
      <c r="AM498" s="275"/>
      <c r="AN498" s="275"/>
      <c r="AO498" s="275"/>
      <c r="AP498" s="275"/>
      <c r="AQ498" s="275"/>
      <c r="AR498" s="275"/>
      <c r="AS498" s="172">
        <v>4122.0586789199997</v>
      </c>
      <c r="AT498" s="172">
        <v>4122.0586789199997</v>
      </c>
      <c r="AU498" s="172">
        <v>0</v>
      </c>
      <c r="AV498" s="173">
        <v>36058.654999999999</v>
      </c>
      <c r="AW498" s="172">
        <f>AT498-AV498</f>
        <v>-31936.59632108</v>
      </c>
      <c r="AX498" s="172">
        <f>AV498-AT498</f>
        <v>31936.59632108</v>
      </c>
      <c r="AY498" s="173"/>
      <c r="AZ498" s="173"/>
      <c r="BA498" s="223" t="s">
        <v>710</v>
      </c>
      <c r="BB498" s="173">
        <v>31936.59632108</v>
      </c>
      <c r="BC498" s="224" t="s">
        <v>726</v>
      </c>
      <c r="BD498" s="291" t="s">
        <v>732</v>
      </c>
      <c r="BE498" s="200">
        <v>0</v>
      </c>
      <c r="BF498" s="215"/>
      <c r="BG498" s="215"/>
      <c r="BI498" s="198" t="str">
        <f>AJ498 &amp; BE498</f>
        <v>Амортизационные отчисления0</v>
      </c>
      <c r="BJ498" s="215"/>
      <c r="BK498" s="215"/>
      <c r="BL498" s="215"/>
      <c r="BM498" s="215"/>
      <c r="BX498" s="198" t="str">
        <f>AJ498 &amp; AK498</f>
        <v>Амортизационные отчислениянет</v>
      </c>
    </row>
    <row r="499" spans="3:76" ht="15" customHeight="1" thickBot="1">
      <c r="C499" s="281"/>
      <c r="D499" s="330"/>
      <c r="E499" s="332"/>
      <c r="F499" s="332"/>
      <c r="G499" s="332"/>
      <c r="H499" s="332"/>
      <c r="I499" s="332"/>
      <c r="J499" s="332"/>
      <c r="K499" s="334"/>
      <c r="L499" s="334"/>
      <c r="M499" s="336"/>
      <c r="N499" s="336"/>
      <c r="O499" s="338"/>
      <c r="P499" s="340"/>
      <c r="Q499" s="342"/>
      <c r="R499" s="344"/>
      <c r="S499" s="328"/>
      <c r="T499" s="328"/>
      <c r="U499" s="328"/>
      <c r="V499" s="328"/>
      <c r="W499" s="328"/>
      <c r="X499" s="328"/>
      <c r="Y499" s="328"/>
      <c r="Z499" s="328"/>
      <c r="AA499" s="328"/>
      <c r="AB499" s="328"/>
      <c r="AC499" s="328"/>
      <c r="AD499" s="328"/>
      <c r="AE499" s="328"/>
      <c r="AF499" s="328"/>
      <c r="AG499" s="328"/>
      <c r="AH499" s="171"/>
      <c r="AI499" s="188" t="s">
        <v>115</v>
      </c>
      <c r="AJ499" s="238" t="s">
        <v>200</v>
      </c>
      <c r="AK499" s="275" t="s">
        <v>18</v>
      </c>
      <c r="AL499" s="275"/>
      <c r="AM499" s="275"/>
      <c r="AN499" s="275"/>
      <c r="AO499" s="275"/>
      <c r="AP499" s="275"/>
      <c r="AQ499" s="275"/>
      <c r="AR499" s="275"/>
      <c r="AS499" s="172">
        <v>824.41173578400003</v>
      </c>
      <c r="AT499" s="172">
        <v>824.41173578400003</v>
      </c>
      <c r="AU499" s="172">
        <v>0</v>
      </c>
      <c r="AV499" s="173">
        <v>7211.7309999999989</v>
      </c>
      <c r="AW499" s="172">
        <f>AT499-AV499</f>
        <v>-6387.3192642159993</v>
      </c>
      <c r="AX499" s="172">
        <f>AV499-AT499</f>
        <v>6387.3192642159993</v>
      </c>
      <c r="AY499" s="173"/>
      <c r="AZ499" s="173"/>
      <c r="BA499" s="223" t="s">
        <v>710</v>
      </c>
      <c r="BB499" s="173">
        <v>6387.3192642159993</v>
      </c>
      <c r="BC499" s="224" t="s">
        <v>726</v>
      </c>
      <c r="BD499" s="225"/>
      <c r="BE499" s="200">
        <v>0</v>
      </c>
      <c r="BF499" s="215"/>
      <c r="BG499" s="215"/>
      <c r="BI499" s="198" t="str">
        <f>AJ499 &amp; BE499</f>
        <v>Прочие собственные средства0</v>
      </c>
      <c r="BJ499" s="215"/>
      <c r="BK499" s="215"/>
      <c r="BL499" s="215"/>
      <c r="BM499" s="215"/>
      <c r="BX499" s="198" t="str">
        <f>AJ499 &amp; AK499</f>
        <v>Прочие собственные средстванет</v>
      </c>
    </row>
    <row r="500" spans="3:76" ht="11.25" customHeight="1">
      <c r="C500" s="281"/>
      <c r="D500" s="329">
        <v>94</v>
      </c>
      <c r="E500" s="331" t="s">
        <v>560</v>
      </c>
      <c r="F500" s="331" t="s">
        <v>611</v>
      </c>
      <c r="G500" s="331" t="s">
        <v>687</v>
      </c>
      <c r="H500" s="331" t="s">
        <v>563</v>
      </c>
      <c r="I500" s="331" t="s">
        <v>563</v>
      </c>
      <c r="J500" s="331" t="s">
        <v>564</v>
      </c>
      <c r="K500" s="333">
        <v>1</v>
      </c>
      <c r="L500" s="333">
        <v>2021</v>
      </c>
      <c r="M500" s="335" t="s">
        <v>190</v>
      </c>
      <c r="N500" s="335">
        <v>2021</v>
      </c>
      <c r="O500" s="337">
        <v>0</v>
      </c>
      <c r="P500" s="339">
        <v>0</v>
      </c>
      <c r="Q500" s="147"/>
      <c r="R500" s="146"/>
      <c r="S500" s="146"/>
      <c r="T500" s="146"/>
      <c r="U500" s="146"/>
      <c r="V500" s="146"/>
      <c r="W500" s="146"/>
      <c r="X500" s="146"/>
      <c r="Y500" s="146"/>
      <c r="Z500" s="146"/>
      <c r="AA500" s="146"/>
      <c r="AB500" s="146"/>
      <c r="AC500" s="146"/>
      <c r="AD500" s="146"/>
      <c r="AE500" s="146"/>
      <c r="AF500" s="146"/>
      <c r="AG500" s="146"/>
      <c r="AH500" s="146"/>
      <c r="AI500" s="146"/>
      <c r="AJ500" s="146"/>
      <c r="AK500" s="146"/>
      <c r="AL500" s="146"/>
      <c r="AM500" s="146"/>
      <c r="AN500" s="146"/>
      <c r="AO500" s="146"/>
      <c r="AP500" s="146"/>
      <c r="AQ500" s="146"/>
      <c r="AR500" s="146"/>
      <c r="AS500" s="146"/>
      <c r="AT500" s="146"/>
      <c r="AU500" s="146"/>
      <c r="AV500" s="146"/>
      <c r="AW500" s="146"/>
      <c r="AX500" s="146"/>
      <c r="AY500" s="146"/>
      <c r="AZ500" s="146"/>
      <c r="BA500" s="146"/>
      <c r="BB500" s="146"/>
      <c r="BC500" s="146"/>
      <c r="BD500" s="146"/>
      <c r="BE500" s="200"/>
      <c r="BF500" s="199"/>
      <c r="BG500" s="199"/>
      <c r="BH500" s="199"/>
      <c r="BI500" s="199"/>
      <c r="BJ500" s="199"/>
      <c r="BK500" s="199"/>
    </row>
    <row r="501" spans="3:76" ht="11.25" customHeight="1">
      <c r="C501" s="281"/>
      <c r="D501" s="330"/>
      <c r="E501" s="332"/>
      <c r="F501" s="332"/>
      <c r="G501" s="332"/>
      <c r="H501" s="332"/>
      <c r="I501" s="332"/>
      <c r="J501" s="332"/>
      <c r="K501" s="334"/>
      <c r="L501" s="334"/>
      <c r="M501" s="336"/>
      <c r="N501" s="336"/>
      <c r="O501" s="338"/>
      <c r="P501" s="340"/>
      <c r="Q501" s="341"/>
      <c r="R501" s="343">
        <v>1</v>
      </c>
      <c r="S501" s="327" t="s">
        <v>588</v>
      </c>
      <c r="T501" s="327"/>
      <c r="U501" s="327"/>
      <c r="V501" s="327"/>
      <c r="W501" s="327"/>
      <c r="X501" s="327"/>
      <c r="Y501" s="327"/>
      <c r="Z501" s="327"/>
      <c r="AA501" s="327"/>
      <c r="AB501" s="327"/>
      <c r="AC501" s="327"/>
      <c r="AD501" s="327"/>
      <c r="AE501" s="327"/>
      <c r="AF501" s="327"/>
      <c r="AG501" s="327"/>
      <c r="AH501" s="183"/>
      <c r="AI501" s="190"/>
      <c r="AJ501" s="189"/>
      <c r="AK501" s="189"/>
      <c r="AL501" s="189"/>
      <c r="AM501" s="189"/>
      <c r="AN501" s="189"/>
      <c r="AO501" s="189"/>
      <c r="AP501" s="189"/>
      <c r="AQ501" s="189"/>
      <c r="AR501" s="189"/>
      <c r="AS501" s="148"/>
      <c r="AT501" s="148"/>
      <c r="AU501" s="148"/>
      <c r="AV501" s="148"/>
      <c r="AW501" s="148"/>
      <c r="AX501" s="148"/>
      <c r="AY501" s="100"/>
      <c r="AZ501" s="100"/>
      <c r="BA501" s="100"/>
      <c r="BB501" s="100"/>
      <c r="BC501" s="100"/>
      <c r="BD501" s="100"/>
      <c r="BE501" s="200"/>
      <c r="BF501" s="215"/>
      <c r="BG501" s="215"/>
      <c r="BH501" s="215"/>
      <c r="BI501" s="199"/>
      <c r="BJ501" s="215"/>
      <c r="BK501" s="215"/>
      <c r="BL501" s="215"/>
      <c r="BM501" s="215"/>
      <c r="BN501" s="215"/>
    </row>
    <row r="502" spans="3:76" ht="15" customHeight="1">
      <c r="C502" s="281"/>
      <c r="D502" s="330"/>
      <c r="E502" s="332"/>
      <c r="F502" s="332"/>
      <c r="G502" s="332"/>
      <c r="H502" s="332"/>
      <c r="I502" s="332"/>
      <c r="J502" s="332"/>
      <c r="K502" s="334"/>
      <c r="L502" s="334"/>
      <c r="M502" s="336"/>
      <c r="N502" s="336"/>
      <c r="O502" s="338"/>
      <c r="P502" s="340"/>
      <c r="Q502" s="342"/>
      <c r="R502" s="344"/>
      <c r="S502" s="328"/>
      <c r="T502" s="328"/>
      <c r="U502" s="328"/>
      <c r="V502" s="328"/>
      <c r="W502" s="328"/>
      <c r="X502" s="328"/>
      <c r="Y502" s="328"/>
      <c r="Z502" s="328"/>
      <c r="AA502" s="328"/>
      <c r="AB502" s="328"/>
      <c r="AC502" s="328"/>
      <c r="AD502" s="328"/>
      <c r="AE502" s="328"/>
      <c r="AF502" s="328"/>
      <c r="AG502" s="328"/>
      <c r="AH502" s="171"/>
      <c r="AI502" s="188" t="s">
        <v>241</v>
      </c>
      <c r="AJ502" s="238" t="s">
        <v>198</v>
      </c>
      <c r="AK502" s="275" t="s">
        <v>18</v>
      </c>
      <c r="AL502" s="275"/>
      <c r="AM502" s="275"/>
      <c r="AN502" s="275"/>
      <c r="AO502" s="275"/>
      <c r="AP502" s="275"/>
      <c r="AQ502" s="275"/>
      <c r="AR502" s="275"/>
      <c r="AS502" s="172">
        <v>7076.6440851319003</v>
      </c>
      <c r="AT502" s="172">
        <v>0</v>
      </c>
      <c r="AU502" s="172">
        <v>0</v>
      </c>
      <c r="AV502" s="173">
        <v>0</v>
      </c>
      <c r="AW502" s="172">
        <f>AT502-AV502</f>
        <v>0</v>
      </c>
      <c r="AX502" s="172">
        <f>AV502-AT502</f>
        <v>0</v>
      </c>
      <c r="AY502" s="173"/>
      <c r="AZ502" s="173"/>
      <c r="BA502" s="223"/>
      <c r="BB502" s="173"/>
      <c r="BC502" s="224"/>
      <c r="BD502" s="290" t="s">
        <v>151</v>
      </c>
      <c r="BE502" s="200">
        <v>0</v>
      </c>
      <c r="BF502" s="215"/>
      <c r="BG502" s="215"/>
      <c r="BI502" s="198" t="str">
        <f>AJ502 &amp; BE502</f>
        <v>Амортизационные отчисления0</v>
      </c>
      <c r="BJ502" s="215"/>
      <c r="BK502" s="215"/>
      <c r="BL502" s="215"/>
      <c r="BM502" s="215"/>
      <c r="BX502" s="198" t="str">
        <f>AJ502 &amp; AK502</f>
        <v>Амортизационные отчислениянет</v>
      </c>
    </row>
    <row r="503" spans="3:76" ht="15" customHeight="1" thickBot="1">
      <c r="C503" s="281"/>
      <c r="D503" s="330"/>
      <c r="E503" s="332"/>
      <c r="F503" s="332"/>
      <c r="G503" s="332"/>
      <c r="H503" s="332"/>
      <c r="I503" s="332"/>
      <c r="J503" s="332"/>
      <c r="K503" s="334"/>
      <c r="L503" s="334"/>
      <c r="M503" s="336"/>
      <c r="N503" s="336"/>
      <c r="O503" s="338"/>
      <c r="P503" s="340"/>
      <c r="Q503" s="342"/>
      <c r="R503" s="344"/>
      <c r="S503" s="328"/>
      <c r="T503" s="328"/>
      <c r="U503" s="328"/>
      <c r="V503" s="328"/>
      <c r="W503" s="328"/>
      <c r="X503" s="328"/>
      <c r="Y503" s="328"/>
      <c r="Z503" s="328"/>
      <c r="AA503" s="328"/>
      <c r="AB503" s="328"/>
      <c r="AC503" s="328"/>
      <c r="AD503" s="328"/>
      <c r="AE503" s="328"/>
      <c r="AF503" s="328"/>
      <c r="AG503" s="328"/>
      <c r="AH503" s="171"/>
      <c r="AI503" s="188" t="s">
        <v>115</v>
      </c>
      <c r="AJ503" s="238" t="s">
        <v>200</v>
      </c>
      <c r="AK503" s="275" t="s">
        <v>18</v>
      </c>
      <c r="AL503" s="275"/>
      <c r="AM503" s="275"/>
      <c r="AN503" s="275"/>
      <c r="AO503" s="275"/>
      <c r="AP503" s="275"/>
      <c r="AQ503" s="275"/>
      <c r="AR503" s="275"/>
      <c r="AS503" s="172">
        <v>1415.3288170264</v>
      </c>
      <c r="AT503" s="172">
        <v>0</v>
      </c>
      <c r="AU503" s="172">
        <v>0</v>
      </c>
      <c r="AV503" s="173">
        <v>0</v>
      </c>
      <c r="AW503" s="172">
        <f>AT503-AV503</f>
        <v>0</v>
      </c>
      <c r="AX503" s="172">
        <f>AV503-AT503</f>
        <v>0</v>
      </c>
      <c r="AY503" s="173"/>
      <c r="AZ503" s="173"/>
      <c r="BA503" s="223"/>
      <c r="BB503" s="173"/>
      <c r="BC503" s="224"/>
      <c r="BD503" s="225"/>
      <c r="BE503" s="200">
        <v>0</v>
      </c>
      <c r="BF503" s="215"/>
      <c r="BG503" s="215"/>
      <c r="BI503" s="198" t="str">
        <f>AJ503 &amp; BE503</f>
        <v>Прочие собственные средства0</v>
      </c>
      <c r="BJ503" s="215"/>
      <c r="BK503" s="215"/>
      <c r="BL503" s="215"/>
      <c r="BM503" s="215"/>
      <c r="BX503" s="198" t="str">
        <f>AJ503 &amp; AK503</f>
        <v>Прочие собственные средстванет</v>
      </c>
    </row>
    <row r="504" spans="3:76" ht="11.25" customHeight="1">
      <c r="C504" s="281"/>
      <c r="D504" s="329">
        <v>95</v>
      </c>
      <c r="E504" s="331" t="s">
        <v>560</v>
      </c>
      <c r="F504" s="331" t="s">
        <v>611</v>
      </c>
      <c r="G504" s="331" t="s">
        <v>688</v>
      </c>
      <c r="H504" s="331" t="s">
        <v>563</v>
      </c>
      <c r="I504" s="331" t="s">
        <v>563</v>
      </c>
      <c r="J504" s="331" t="s">
        <v>564</v>
      </c>
      <c r="K504" s="333">
        <v>1</v>
      </c>
      <c r="L504" s="333">
        <v>2022</v>
      </c>
      <c r="M504" s="335" t="s">
        <v>190</v>
      </c>
      <c r="N504" s="335">
        <v>2022</v>
      </c>
      <c r="O504" s="337">
        <v>0</v>
      </c>
      <c r="P504" s="339">
        <v>0</v>
      </c>
      <c r="Q504" s="147"/>
      <c r="R504" s="146"/>
      <c r="S504" s="146"/>
      <c r="T504" s="146"/>
      <c r="U504" s="146"/>
      <c r="V504" s="146"/>
      <c r="W504" s="146"/>
      <c r="X504" s="146"/>
      <c r="Y504" s="146"/>
      <c r="Z504" s="146"/>
      <c r="AA504" s="146"/>
      <c r="AB504" s="146"/>
      <c r="AC504" s="146"/>
      <c r="AD504" s="146"/>
      <c r="AE504" s="146"/>
      <c r="AF504" s="146"/>
      <c r="AG504" s="146"/>
      <c r="AH504" s="146"/>
      <c r="AI504" s="146"/>
      <c r="AJ504" s="146"/>
      <c r="AK504" s="146"/>
      <c r="AL504" s="146"/>
      <c r="AM504" s="146"/>
      <c r="AN504" s="146"/>
      <c r="AO504" s="146"/>
      <c r="AP504" s="146"/>
      <c r="AQ504" s="146"/>
      <c r="AR504" s="146"/>
      <c r="AS504" s="146"/>
      <c r="AT504" s="146"/>
      <c r="AU504" s="146"/>
      <c r="AV504" s="146"/>
      <c r="AW504" s="146"/>
      <c r="AX504" s="146"/>
      <c r="AY504" s="146"/>
      <c r="AZ504" s="146"/>
      <c r="BA504" s="146"/>
      <c r="BB504" s="146"/>
      <c r="BC504" s="146"/>
      <c r="BD504" s="146"/>
      <c r="BE504" s="200"/>
      <c r="BF504" s="199"/>
      <c r="BG504" s="199"/>
      <c r="BH504" s="199"/>
      <c r="BI504" s="199"/>
      <c r="BJ504" s="199"/>
      <c r="BK504" s="199"/>
    </row>
    <row r="505" spans="3:76" ht="11.25" customHeight="1">
      <c r="C505" s="281"/>
      <c r="D505" s="330"/>
      <c r="E505" s="332"/>
      <c r="F505" s="332"/>
      <c r="G505" s="332"/>
      <c r="H505" s="332"/>
      <c r="I505" s="332"/>
      <c r="J505" s="332"/>
      <c r="K505" s="334"/>
      <c r="L505" s="334"/>
      <c r="M505" s="336"/>
      <c r="N505" s="336"/>
      <c r="O505" s="338"/>
      <c r="P505" s="340"/>
      <c r="Q505" s="341"/>
      <c r="R505" s="343">
        <v>1</v>
      </c>
      <c r="S505" s="327" t="s">
        <v>588</v>
      </c>
      <c r="T505" s="327"/>
      <c r="U505" s="327"/>
      <c r="V505" s="327"/>
      <c r="W505" s="327"/>
      <c r="X505" s="327"/>
      <c r="Y505" s="327"/>
      <c r="Z505" s="327"/>
      <c r="AA505" s="327"/>
      <c r="AB505" s="327"/>
      <c r="AC505" s="327"/>
      <c r="AD505" s="327"/>
      <c r="AE505" s="327"/>
      <c r="AF505" s="327"/>
      <c r="AG505" s="327"/>
      <c r="AH505" s="183"/>
      <c r="AI505" s="190"/>
      <c r="AJ505" s="189"/>
      <c r="AK505" s="189"/>
      <c r="AL505" s="189"/>
      <c r="AM505" s="189"/>
      <c r="AN505" s="189"/>
      <c r="AO505" s="189"/>
      <c r="AP505" s="189"/>
      <c r="AQ505" s="189"/>
      <c r="AR505" s="189"/>
      <c r="AS505" s="148"/>
      <c r="AT505" s="148"/>
      <c r="AU505" s="148"/>
      <c r="AV505" s="148"/>
      <c r="AW505" s="148"/>
      <c r="AX505" s="148"/>
      <c r="AY505" s="100"/>
      <c r="AZ505" s="100"/>
      <c r="BA505" s="100"/>
      <c r="BB505" s="100"/>
      <c r="BC505" s="100"/>
      <c r="BD505" s="100"/>
      <c r="BE505" s="200"/>
      <c r="BF505" s="215"/>
      <c r="BG505" s="215"/>
      <c r="BH505" s="215"/>
      <c r="BI505" s="199"/>
      <c r="BJ505" s="215"/>
      <c r="BK505" s="215"/>
      <c r="BL505" s="215"/>
      <c r="BM505" s="215"/>
      <c r="BN505" s="215"/>
    </row>
    <row r="506" spans="3:76" ht="15" customHeight="1">
      <c r="C506" s="281"/>
      <c r="D506" s="330"/>
      <c r="E506" s="332"/>
      <c r="F506" s="332"/>
      <c r="G506" s="332"/>
      <c r="H506" s="332"/>
      <c r="I506" s="332"/>
      <c r="J506" s="332"/>
      <c r="K506" s="334"/>
      <c r="L506" s="334"/>
      <c r="M506" s="336"/>
      <c r="N506" s="336"/>
      <c r="O506" s="338"/>
      <c r="P506" s="340"/>
      <c r="Q506" s="342"/>
      <c r="R506" s="344"/>
      <c r="S506" s="328"/>
      <c r="T506" s="328"/>
      <c r="U506" s="328"/>
      <c r="V506" s="328"/>
      <c r="W506" s="328"/>
      <c r="X506" s="328"/>
      <c r="Y506" s="328"/>
      <c r="Z506" s="328"/>
      <c r="AA506" s="328"/>
      <c r="AB506" s="328"/>
      <c r="AC506" s="328"/>
      <c r="AD506" s="328"/>
      <c r="AE506" s="328"/>
      <c r="AF506" s="328"/>
      <c r="AG506" s="328"/>
      <c r="AH506" s="171"/>
      <c r="AI506" s="188" t="s">
        <v>241</v>
      </c>
      <c r="AJ506" s="238" t="s">
        <v>198</v>
      </c>
      <c r="AK506" s="275" t="s">
        <v>18</v>
      </c>
      <c r="AL506" s="275"/>
      <c r="AM506" s="275"/>
      <c r="AN506" s="275"/>
      <c r="AO506" s="275"/>
      <c r="AP506" s="275"/>
      <c r="AQ506" s="275"/>
      <c r="AR506" s="275"/>
      <c r="AS506" s="172">
        <v>13694.1229731565</v>
      </c>
      <c r="AT506" s="172">
        <v>0</v>
      </c>
      <c r="AU506" s="172">
        <v>0</v>
      </c>
      <c r="AV506" s="173">
        <v>0</v>
      </c>
      <c r="AW506" s="172">
        <f>AT506-AV506</f>
        <v>0</v>
      </c>
      <c r="AX506" s="172">
        <f>AV506-AT506</f>
        <v>0</v>
      </c>
      <c r="AY506" s="173"/>
      <c r="AZ506" s="173"/>
      <c r="BA506" s="223"/>
      <c r="BB506" s="173"/>
      <c r="BC506" s="224"/>
      <c r="BD506" s="290" t="s">
        <v>151</v>
      </c>
      <c r="BE506" s="200">
        <v>0</v>
      </c>
      <c r="BF506" s="215"/>
      <c r="BG506" s="215"/>
      <c r="BI506" s="198" t="str">
        <f>AJ506 &amp; BE506</f>
        <v>Амортизационные отчисления0</v>
      </c>
      <c r="BJ506" s="215"/>
      <c r="BK506" s="215"/>
      <c r="BL506" s="215"/>
      <c r="BM506" s="215"/>
      <c r="BX506" s="198" t="str">
        <f>AJ506 &amp; AK506</f>
        <v>Амортизационные отчислениянет</v>
      </c>
    </row>
    <row r="507" spans="3:76" ht="15" customHeight="1" thickBot="1">
      <c r="C507" s="281"/>
      <c r="D507" s="330"/>
      <c r="E507" s="332"/>
      <c r="F507" s="332"/>
      <c r="G507" s="332"/>
      <c r="H507" s="332"/>
      <c r="I507" s="332"/>
      <c r="J507" s="332"/>
      <c r="K507" s="334"/>
      <c r="L507" s="334"/>
      <c r="M507" s="336"/>
      <c r="N507" s="336"/>
      <c r="O507" s="338"/>
      <c r="P507" s="340"/>
      <c r="Q507" s="342"/>
      <c r="R507" s="344"/>
      <c r="S507" s="328"/>
      <c r="T507" s="328"/>
      <c r="U507" s="328"/>
      <c r="V507" s="328"/>
      <c r="W507" s="328"/>
      <c r="X507" s="328"/>
      <c r="Y507" s="328"/>
      <c r="Z507" s="328"/>
      <c r="AA507" s="328"/>
      <c r="AB507" s="328"/>
      <c r="AC507" s="328"/>
      <c r="AD507" s="328"/>
      <c r="AE507" s="328"/>
      <c r="AF507" s="328"/>
      <c r="AG507" s="328"/>
      <c r="AH507" s="171"/>
      <c r="AI507" s="188" t="s">
        <v>115</v>
      </c>
      <c r="AJ507" s="238" t="s">
        <v>200</v>
      </c>
      <c r="AK507" s="275" t="s">
        <v>18</v>
      </c>
      <c r="AL507" s="275"/>
      <c r="AM507" s="275"/>
      <c r="AN507" s="275"/>
      <c r="AO507" s="275"/>
      <c r="AP507" s="275"/>
      <c r="AQ507" s="275"/>
      <c r="AR507" s="275"/>
      <c r="AS507" s="172">
        <v>2738.8245946313</v>
      </c>
      <c r="AT507" s="172">
        <v>0</v>
      </c>
      <c r="AU507" s="172">
        <v>0</v>
      </c>
      <c r="AV507" s="173">
        <v>0</v>
      </c>
      <c r="AW507" s="172">
        <f>AT507-AV507</f>
        <v>0</v>
      </c>
      <c r="AX507" s="172">
        <f>AV507-AT507</f>
        <v>0</v>
      </c>
      <c r="AY507" s="173"/>
      <c r="AZ507" s="173"/>
      <c r="BA507" s="223"/>
      <c r="BB507" s="173"/>
      <c r="BC507" s="224"/>
      <c r="BD507" s="225"/>
      <c r="BE507" s="200">
        <v>0</v>
      </c>
      <c r="BF507" s="215"/>
      <c r="BG507" s="215"/>
      <c r="BI507" s="198" t="str">
        <f>AJ507 &amp; BE507</f>
        <v>Прочие собственные средства0</v>
      </c>
      <c r="BJ507" s="215"/>
      <c r="BK507" s="215"/>
      <c r="BL507" s="215"/>
      <c r="BM507" s="215"/>
      <c r="BX507" s="198" t="str">
        <f>AJ507 &amp; AK507</f>
        <v>Прочие собственные средстванет</v>
      </c>
    </row>
    <row r="508" spans="3:76" ht="11.25" customHeight="1">
      <c r="C508" s="281"/>
      <c r="D508" s="329">
        <v>96</v>
      </c>
      <c r="E508" s="331" t="s">
        <v>689</v>
      </c>
      <c r="F508" s="331"/>
      <c r="G508" s="331" t="s">
        <v>690</v>
      </c>
      <c r="H508" s="331" t="s">
        <v>563</v>
      </c>
      <c r="I508" s="331" t="s">
        <v>563</v>
      </c>
      <c r="J508" s="331" t="s">
        <v>564</v>
      </c>
      <c r="K508" s="333">
        <v>1</v>
      </c>
      <c r="L508" s="333">
        <v>2021</v>
      </c>
      <c r="M508" s="335" t="s">
        <v>184</v>
      </c>
      <c r="N508" s="335">
        <v>2020</v>
      </c>
      <c r="O508" s="337">
        <v>0</v>
      </c>
      <c r="P508" s="339">
        <v>100</v>
      </c>
      <c r="Q508" s="147"/>
      <c r="R508" s="146"/>
      <c r="S508" s="146"/>
      <c r="T508" s="146"/>
      <c r="U508" s="146"/>
      <c r="V508" s="146"/>
      <c r="W508" s="146"/>
      <c r="X508" s="146"/>
      <c r="Y508" s="146"/>
      <c r="Z508" s="146"/>
      <c r="AA508" s="146"/>
      <c r="AB508" s="146"/>
      <c r="AC508" s="146"/>
      <c r="AD508" s="146"/>
      <c r="AE508" s="146"/>
      <c r="AF508" s="146"/>
      <c r="AG508" s="146"/>
      <c r="AH508" s="146"/>
      <c r="AI508" s="146"/>
      <c r="AJ508" s="146"/>
      <c r="AK508" s="146"/>
      <c r="AL508" s="146"/>
      <c r="AM508" s="146"/>
      <c r="AN508" s="146"/>
      <c r="AO508" s="146"/>
      <c r="AP508" s="146"/>
      <c r="AQ508" s="146"/>
      <c r="AR508" s="146"/>
      <c r="AS508" s="146"/>
      <c r="AT508" s="146"/>
      <c r="AU508" s="146"/>
      <c r="AV508" s="146"/>
      <c r="AW508" s="146"/>
      <c r="AX508" s="146"/>
      <c r="AY508" s="146"/>
      <c r="AZ508" s="146"/>
      <c r="BA508" s="146"/>
      <c r="BB508" s="146"/>
      <c r="BC508" s="146"/>
      <c r="BD508" s="146"/>
      <c r="BE508" s="200"/>
      <c r="BF508" s="199"/>
      <c r="BG508" s="199"/>
      <c r="BH508" s="199"/>
      <c r="BI508" s="199"/>
      <c r="BJ508" s="199"/>
      <c r="BK508" s="199"/>
    </row>
    <row r="509" spans="3:76" ht="11.25" customHeight="1">
      <c r="C509" s="281"/>
      <c r="D509" s="330"/>
      <c r="E509" s="332"/>
      <c r="F509" s="332"/>
      <c r="G509" s="332"/>
      <c r="H509" s="332"/>
      <c r="I509" s="332"/>
      <c r="J509" s="332"/>
      <c r="K509" s="334"/>
      <c r="L509" s="334"/>
      <c r="M509" s="336"/>
      <c r="N509" s="336"/>
      <c r="O509" s="338"/>
      <c r="P509" s="340"/>
      <c r="Q509" s="341"/>
      <c r="R509" s="343">
        <v>1</v>
      </c>
      <c r="S509" s="327" t="s">
        <v>588</v>
      </c>
      <c r="T509" s="327"/>
      <c r="U509" s="327"/>
      <c r="V509" s="327"/>
      <c r="W509" s="327"/>
      <c r="X509" s="327"/>
      <c r="Y509" s="327"/>
      <c r="Z509" s="327"/>
      <c r="AA509" s="327"/>
      <c r="AB509" s="327"/>
      <c r="AC509" s="327"/>
      <c r="AD509" s="327"/>
      <c r="AE509" s="327"/>
      <c r="AF509" s="327"/>
      <c r="AG509" s="327"/>
      <c r="AH509" s="183"/>
      <c r="AI509" s="190"/>
      <c r="AJ509" s="189"/>
      <c r="AK509" s="189"/>
      <c r="AL509" s="189"/>
      <c r="AM509" s="189"/>
      <c r="AN509" s="189"/>
      <c r="AO509" s="189"/>
      <c r="AP509" s="189"/>
      <c r="AQ509" s="189"/>
      <c r="AR509" s="189"/>
      <c r="AS509" s="148"/>
      <c r="AT509" s="148"/>
      <c r="AU509" s="148"/>
      <c r="AV509" s="148"/>
      <c r="AW509" s="148"/>
      <c r="AX509" s="148"/>
      <c r="AY509" s="100"/>
      <c r="AZ509" s="100"/>
      <c r="BA509" s="100"/>
      <c r="BB509" s="100"/>
      <c r="BC509" s="100"/>
      <c r="BD509" s="100"/>
      <c r="BE509" s="200"/>
      <c r="BF509" s="215"/>
      <c r="BG509" s="215"/>
      <c r="BH509" s="215"/>
      <c r="BI509" s="199"/>
      <c r="BJ509" s="215"/>
      <c r="BK509" s="215"/>
      <c r="BL509" s="215"/>
      <c r="BM509" s="215"/>
      <c r="BN509" s="215"/>
    </row>
    <row r="510" spans="3:76" ht="15" customHeight="1">
      <c r="C510" s="281"/>
      <c r="D510" s="330"/>
      <c r="E510" s="332"/>
      <c r="F510" s="332"/>
      <c r="G510" s="332"/>
      <c r="H510" s="332"/>
      <c r="I510" s="332"/>
      <c r="J510" s="332"/>
      <c r="K510" s="334"/>
      <c r="L510" s="334"/>
      <c r="M510" s="336"/>
      <c r="N510" s="336"/>
      <c r="O510" s="338"/>
      <c r="P510" s="340"/>
      <c r="Q510" s="342"/>
      <c r="R510" s="344"/>
      <c r="S510" s="328"/>
      <c r="T510" s="328"/>
      <c r="U510" s="328"/>
      <c r="V510" s="328"/>
      <c r="W510" s="328"/>
      <c r="X510" s="328"/>
      <c r="Y510" s="328"/>
      <c r="Z510" s="328"/>
      <c r="AA510" s="328"/>
      <c r="AB510" s="328"/>
      <c r="AC510" s="328"/>
      <c r="AD510" s="328"/>
      <c r="AE510" s="328"/>
      <c r="AF510" s="328"/>
      <c r="AG510" s="328"/>
      <c r="AH510" s="171"/>
      <c r="AI510" s="188" t="s">
        <v>241</v>
      </c>
      <c r="AJ510" s="238" t="s">
        <v>217</v>
      </c>
      <c r="AK510" s="275" t="s">
        <v>18</v>
      </c>
      <c r="AL510" s="275"/>
      <c r="AM510" s="275"/>
      <c r="AN510" s="275"/>
      <c r="AO510" s="275"/>
      <c r="AP510" s="275"/>
      <c r="AQ510" s="275"/>
      <c r="AR510" s="275"/>
      <c r="AS510" s="172">
        <v>798.36204445809994</v>
      </c>
      <c r="AT510" s="172">
        <v>0</v>
      </c>
      <c r="AU510" s="172">
        <v>733.54812000000004</v>
      </c>
      <c r="AV510" s="173">
        <v>746.85295999999994</v>
      </c>
      <c r="AW510" s="172">
        <f>AT510-AV510</f>
        <v>-746.85295999999994</v>
      </c>
      <c r="AX510" s="172">
        <f>AV510-AT510</f>
        <v>746.85295999999994</v>
      </c>
      <c r="AY510" s="173"/>
      <c r="AZ510" s="173"/>
      <c r="BA510" s="223" t="s">
        <v>710</v>
      </c>
      <c r="BB510" s="173">
        <v>746.85295999999994</v>
      </c>
      <c r="BC510" s="224" t="s">
        <v>727</v>
      </c>
      <c r="BD510" s="291" t="s">
        <v>732</v>
      </c>
      <c r="BE510" s="200">
        <v>0</v>
      </c>
      <c r="BF510" s="215"/>
      <c r="BG510" s="215"/>
      <c r="BI510" s="198" t="str">
        <f>AJ510 &amp; BE510</f>
        <v>Прибыль направляемая на инвестиции0</v>
      </c>
      <c r="BJ510" s="215"/>
      <c r="BK510" s="215"/>
      <c r="BL510" s="215"/>
      <c r="BM510" s="215"/>
      <c r="BX510" s="198" t="str">
        <f>AJ510 &amp; AK510</f>
        <v>Прибыль направляемая на инвестициинет</v>
      </c>
    </row>
    <row r="511" spans="3:76" ht="15" customHeight="1" thickBot="1">
      <c r="C511" s="281"/>
      <c r="D511" s="330"/>
      <c r="E511" s="332"/>
      <c r="F511" s="332"/>
      <c r="G511" s="332"/>
      <c r="H511" s="332"/>
      <c r="I511" s="332"/>
      <c r="J511" s="332"/>
      <c r="K511" s="334"/>
      <c r="L511" s="334"/>
      <c r="M511" s="336"/>
      <c r="N511" s="336"/>
      <c r="O511" s="338"/>
      <c r="P511" s="340"/>
      <c r="Q511" s="342"/>
      <c r="R511" s="344"/>
      <c r="S511" s="328"/>
      <c r="T511" s="328"/>
      <c r="U511" s="328"/>
      <c r="V511" s="328"/>
      <c r="W511" s="328"/>
      <c r="X511" s="328"/>
      <c r="Y511" s="328"/>
      <c r="Z511" s="328"/>
      <c r="AA511" s="328"/>
      <c r="AB511" s="328"/>
      <c r="AC511" s="328"/>
      <c r="AD511" s="328"/>
      <c r="AE511" s="328"/>
      <c r="AF511" s="328"/>
      <c r="AG511" s="328"/>
      <c r="AH511" s="171"/>
      <c r="AI511" s="188" t="s">
        <v>115</v>
      </c>
      <c r="AJ511" s="238" t="s">
        <v>200</v>
      </c>
      <c r="AK511" s="275" t="s">
        <v>18</v>
      </c>
      <c r="AL511" s="275"/>
      <c r="AM511" s="275"/>
      <c r="AN511" s="275"/>
      <c r="AO511" s="275"/>
      <c r="AP511" s="275"/>
      <c r="AQ511" s="275"/>
      <c r="AR511" s="275"/>
      <c r="AS511" s="172">
        <v>159.67240889160001</v>
      </c>
      <c r="AT511" s="172">
        <v>0</v>
      </c>
      <c r="AU511" s="172">
        <v>0</v>
      </c>
      <c r="AV511" s="173">
        <v>55.624950000000005</v>
      </c>
      <c r="AW511" s="172">
        <f>AT511-AV511</f>
        <v>-55.624950000000005</v>
      </c>
      <c r="AX511" s="172">
        <f>AV511-AT511</f>
        <v>55.624950000000005</v>
      </c>
      <c r="AY511" s="173"/>
      <c r="AZ511" s="173"/>
      <c r="BA511" s="223" t="s">
        <v>710</v>
      </c>
      <c r="BB511" s="173">
        <v>55.624950000000005</v>
      </c>
      <c r="BC511" s="223" t="s">
        <v>727</v>
      </c>
      <c r="BD511" s="225"/>
      <c r="BE511" s="200">
        <v>0</v>
      </c>
      <c r="BF511" s="215"/>
      <c r="BG511" s="215"/>
      <c r="BI511" s="198" t="str">
        <f>AJ511 &amp; BE511</f>
        <v>Прочие собственные средства0</v>
      </c>
      <c r="BJ511" s="215"/>
      <c r="BK511" s="215"/>
      <c r="BL511" s="215"/>
      <c r="BM511" s="215"/>
      <c r="BX511" s="198" t="str">
        <f>AJ511 &amp; AK511</f>
        <v>Прочие собственные средстванет</v>
      </c>
    </row>
    <row r="512" spans="3:76" ht="11.25" customHeight="1">
      <c r="C512" s="281"/>
      <c r="D512" s="329">
        <v>97</v>
      </c>
      <c r="E512" s="331" t="s">
        <v>689</v>
      </c>
      <c r="F512" s="331"/>
      <c r="G512" s="331" t="s">
        <v>691</v>
      </c>
      <c r="H512" s="331" t="s">
        <v>563</v>
      </c>
      <c r="I512" s="331" t="s">
        <v>563</v>
      </c>
      <c r="J512" s="331" t="s">
        <v>564</v>
      </c>
      <c r="K512" s="333">
        <v>2</v>
      </c>
      <c r="L512" s="333">
        <v>2022</v>
      </c>
      <c r="M512" s="335" t="s">
        <v>190</v>
      </c>
      <c r="N512" s="335">
        <v>2022</v>
      </c>
      <c r="O512" s="337">
        <v>0</v>
      </c>
      <c r="P512" s="339">
        <v>0</v>
      </c>
      <c r="Q512" s="147"/>
      <c r="R512" s="146"/>
      <c r="S512" s="146"/>
      <c r="T512" s="146"/>
      <c r="U512" s="146"/>
      <c r="V512" s="146"/>
      <c r="W512" s="146"/>
      <c r="X512" s="146"/>
      <c r="Y512" s="146"/>
      <c r="Z512" s="146"/>
      <c r="AA512" s="146"/>
      <c r="AB512" s="146"/>
      <c r="AC512" s="146"/>
      <c r="AD512" s="146"/>
      <c r="AE512" s="146"/>
      <c r="AF512" s="146"/>
      <c r="AG512" s="146"/>
      <c r="AH512" s="146"/>
      <c r="AI512" s="146"/>
      <c r="AJ512" s="146"/>
      <c r="AK512" s="146"/>
      <c r="AL512" s="146"/>
      <c r="AM512" s="146"/>
      <c r="AN512" s="146"/>
      <c r="AO512" s="146"/>
      <c r="AP512" s="146"/>
      <c r="AQ512" s="146"/>
      <c r="AR512" s="146"/>
      <c r="AS512" s="146"/>
      <c r="AT512" s="146"/>
      <c r="AU512" s="146"/>
      <c r="AV512" s="146"/>
      <c r="AW512" s="146"/>
      <c r="AX512" s="146"/>
      <c r="AY512" s="146"/>
      <c r="AZ512" s="146"/>
      <c r="BA512" s="146"/>
      <c r="BB512" s="146"/>
      <c r="BC512" s="146"/>
      <c r="BD512" s="146"/>
      <c r="BE512" s="200"/>
      <c r="BF512" s="199"/>
      <c r="BG512" s="199"/>
      <c r="BH512" s="199"/>
      <c r="BI512" s="199"/>
      <c r="BJ512" s="199"/>
      <c r="BK512" s="199"/>
    </row>
    <row r="513" spans="3:76" ht="11.25" customHeight="1">
      <c r="C513" s="281"/>
      <c r="D513" s="330"/>
      <c r="E513" s="332"/>
      <c r="F513" s="332"/>
      <c r="G513" s="332"/>
      <c r="H513" s="332"/>
      <c r="I513" s="332"/>
      <c r="J513" s="332"/>
      <c r="K513" s="334"/>
      <c r="L513" s="334"/>
      <c r="M513" s="336"/>
      <c r="N513" s="336"/>
      <c r="O513" s="338"/>
      <c r="P513" s="340"/>
      <c r="Q513" s="341"/>
      <c r="R513" s="343">
        <v>1</v>
      </c>
      <c r="S513" s="327" t="s">
        <v>588</v>
      </c>
      <c r="T513" s="327"/>
      <c r="U513" s="327"/>
      <c r="V513" s="327"/>
      <c r="W513" s="327"/>
      <c r="X513" s="327"/>
      <c r="Y513" s="327"/>
      <c r="Z513" s="327"/>
      <c r="AA513" s="327"/>
      <c r="AB513" s="327"/>
      <c r="AC513" s="327"/>
      <c r="AD513" s="327"/>
      <c r="AE513" s="327"/>
      <c r="AF513" s="327"/>
      <c r="AG513" s="327"/>
      <c r="AH513" s="183"/>
      <c r="AI513" s="190"/>
      <c r="AJ513" s="189"/>
      <c r="AK513" s="189"/>
      <c r="AL513" s="189"/>
      <c r="AM513" s="189"/>
      <c r="AN513" s="189"/>
      <c r="AO513" s="189"/>
      <c r="AP513" s="189"/>
      <c r="AQ513" s="189"/>
      <c r="AR513" s="189"/>
      <c r="AS513" s="148"/>
      <c r="AT513" s="148"/>
      <c r="AU513" s="148"/>
      <c r="AV513" s="148"/>
      <c r="AW513" s="148"/>
      <c r="AX513" s="148"/>
      <c r="AY513" s="100"/>
      <c r="AZ513" s="100"/>
      <c r="BA513" s="100"/>
      <c r="BB513" s="100"/>
      <c r="BC513" s="100"/>
      <c r="BD513" s="100"/>
      <c r="BE513" s="200"/>
      <c r="BF513" s="215"/>
      <c r="BG513" s="215"/>
      <c r="BH513" s="215"/>
      <c r="BI513" s="199"/>
      <c r="BJ513" s="215"/>
      <c r="BK513" s="215"/>
      <c r="BL513" s="215"/>
      <c r="BM513" s="215"/>
      <c r="BN513" s="215"/>
    </row>
    <row r="514" spans="3:76" ht="15" customHeight="1">
      <c r="C514" s="281"/>
      <c r="D514" s="330"/>
      <c r="E514" s="332"/>
      <c r="F514" s="332"/>
      <c r="G514" s="332"/>
      <c r="H514" s="332"/>
      <c r="I514" s="332"/>
      <c r="J514" s="332"/>
      <c r="K514" s="334"/>
      <c r="L514" s="334"/>
      <c r="M514" s="336"/>
      <c r="N514" s="336"/>
      <c r="O514" s="338"/>
      <c r="P514" s="340"/>
      <c r="Q514" s="342"/>
      <c r="R514" s="344"/>
      <c r="S514" s="328"/>
      <c r="T514" s="328"/>
      <c r="U514" s="328"/>
      <c r="V514" s="328"/>
      <c r="W514" s="328"/>
      <c r="X514" s="328"/>
      <c r="Y514" s="328"/>
      <c r="Z514" s="328"/>
      <c r="AA514" s="328"/>
      <c r="AB514" s="328"/>
      <c r="AC514" s="328"/>
      <c r="AD514" s="328"/>
      <c r="AE514" s="328"/>
      <c r="AF514" s="328"/>
      <c r="AG514" s="328"/>
      <c r="AH514" s="171"/>
      <c r="AI514" s="188" t="s">
        <v>241</v>
      </c>
      <c r="AJ514" s="238" t="s">
        <v>203</v>
      </c>
      <c r="AK514" s="275" t="s">
        <v>18</v>
      </c>
      <c r="AL514" s="275"/>
      <c r="AM514" s="275"/>
      <c r="AN514" s="275"/>
      <c r="AO514" s="275"/>
      <c r="AP514" s="275"/>
      <c r="AQ514" s="275"/>
      <c r="AR514" s="275"/>
      <c r="AS514" s="172">
        <v>1420262.86137748</v>
      </c>
      <c r="AT514" s="172">
        <v>0</v>
      </c>
      <c r="AU514" s="172">
        <v>31.803260000000002</v>
      </c>
      <c r="AV514" s="173">
        <v>161.96610999999999</v>
      </c>
      <c r="AW514" s="172">
        <f>AT514-AV514</f>
        <v>-161.96610999999999</v>
      </c>
      <c r="AX514" s="172">
        <f>AV514-AT514</f>
        <v>161.96610999999999</v>
      </c>
      <c r="AY514" s="173"/>
      <c r="AZ514" s="173"/>
      <c r="BA514" s="223" t="s">
        <v>712</v>
      </c>
      <c r="BB514" s="173">
        <v>161.96610999999999</v>
      </c>
      <c r="BC514" s="224" t="s">
        <v>728</v>
      </c>
      <c r="BD514" s="291" t="s">
        <v>732</v>
      </c>
      <c r="BE514" s="200">
        <v>0</v>
      </c>
      <c r="BF514" s="215"/>
      <c r="BG514" s="215"/>
      <c r="BI514" s="198" t="str">
        <f>AJ514 &amp; BE514</f>
        <v>Кредиты0</v>
      </c>
      <c r="BJ514" s="215"/>
      <c r="BK514" s="215"/>
      <c r="BL514" s="215"/>
      <c r="BM514" s="215"/>
      <c r="BX514" s="198" t="str">
        <f>AJ514 &amp; AK514</f>
        <v>Кредитынет</v>
      </c>
    </row>
    <row r="515" spans="3:76" ht="15" customHeight="1" thickBot="1">
      <c r="C515" s="281"/>
      <c r="D515" s="330"/>
      <c r="E515" s="332"/>
      <c r="F515" s="332"/>
      <c r="G515" s="332"/>
      <c r="H515" s="332"/>
      <c r="I515" s="332"/>
      <c r="J515" s="332"/>
      <c r="K515" s="334"/>
      <c r="L515" s="334"/>
      <c r="M515" s="336"/>
      <c r="N515" s="336"/>
      <c r="O515" s="338"/>
      <c r="P515" s="340"/>
      <c r="Q515" s="342"/>
      <c r="R515" s="344"/>
      <c r="S515" s="328"/>
      <c r="T515" s="328"/>
      <c r="U515" s="328"/>
      <c r="V515" s="328"/>
      <c r="W515" s="328"/>
      <c r="X515" s="328"/>
      <c r="Y515" s="328"/>
      <c r="Z515" s="328"/>
      <c r="AA515" s="328"/>
      <c r="AB515" s="328"/>
      <c r="AC515" s="328"/>
      <c r="AD515" s="328"/>
      <c r="AE515" s="328"/>
      <c r="AF515" s="328"/>
      <c r="AG515" s="328"/>
      <c r="AH515" s="171"/>
      <c r="AI515" s="188" t="s">
        <v>115</v>
      </c>
      <c r="AJ515" s="238" t="s">
        <v>207</v>
      </c>
      <c r="AK515" s="275" t="s">
        <v>18</v>
      </c>
      <c r="AL515" s="275"/>
      <c r="AM515" s="275"/>
      <c r="AN515" s="275"/>
      <c r="AO515" s="275"/>
      <c r="AP515" s="275"/>
      <c r="AQ515" s="275"/>
      <c r="AR515" s="275"/>
      <c r="AS515" s="172">
        <v>284052.57227549597</v>
      </c>
      <c r="AT515" s="172">
        <v>0</v>
      </c>
      <c r="AU515" s="172">
        <v>0</v>
      </c>
      <c r="AV515" s="173">
        <v>0</v>
      </c>
      <c r="AW515" s="172">
        <f>AT515-AV515</f>
        <v>0</v>
      </c>
      <c r="AX515" s="172">
        <f>AV515-AT515</f>
        <v>0</v>
      </c>
      <c r="AY515" s="173"/>
      <c r="AZ515" s="173"/>
      <c r="BA515" s="223" t="s">
        <v>712</v>
      </c>
      <c r="BB515" s="173">
        <v>0</v>
      </c>
      <c r="BC515" s="223" t="s">
        <v>729</v>
      </c>
      <c r="BD515" s="225"/>
      <c r="BE515" s="200">
        <v>0</v>
      </c>
      <c r="BF515" s="215"/>
      <c r="BG515" s="215"/>
      <c r="BI515" s="198" t="str">
        <f>AJ515 &amp; BE515</f>
        <v>Прочие привлеченные средства0</v>
      </c>
      <c r="BJ515" s="215"/>
      <c r="BK515" s="215"/>
      <c r="BL515" s="215"/>
      <c r="BM515" s="215"/>
      <c r="BX515" s="198" t="str">
        <f>AJ515 &amp; AK515</f>
        <v>Прочие привлеченные средстванет</v>
      </c>
    </row>
    <row r="516" spans="3:76" ht="11.25" customHeight="1">
      <c r="C516" s="281"/>
      <c r="D516" s="329">
        <v>98</v>
      </c>
      <c r="E516" s="331" t="s">
        <v>689</v>
      </c>
      <c r="F516" s="331"/>
      <c r="G516" s="331" t="s">
        <v>692</v>
      </c>
      <c r="H516" s="331" t="s">
        <v>563</v>
      </c>
      <c r="I516" s="331" t="s">
        <v>563</v>
      </c>
      <c r="J516" s="331" t="s">
        <v>564</v>
      </c>
      <c r="K516" s="333">
        <v>2</v>
      </c>
      <c r="L516" s="333">
        <v>2022</v>
      </c>
      <c r="M516" s="335" t="s">
        <v>190</v>
      </c>
      <c r="N516" s="335">
        <v>2022</v>
      </c>
      <c r="O516" s="337">
        <v>0</v>
      </c>
      <c r="P516" s="339">
        <v>0</v>
      </c>
      <c r="Q516" s="147"/>
      <c r="R516" s="146"/>
      <c r="S516" s="146"/>
      <c r="T516" s="146"/>
      <c r="U516" s="146"/>
      <c r="V516" s="146"/>
      <c r="W516" s="146"/>
      <c r="X516" s="146"/>
      <c r="Y516" s="146"/>
      <c r="Z516" s="146"/>
      <c r="AA516" s="146"/>
      <c r="AB516" s="146"/>
      <c r="AC516" s="146"/>
      <c r="AD516" s="146"/>
      <c r="AE516" s="146"/>
      <c r="AF516" s="146"/>
      <c r="AG516" s="146"/>
      <c r="AH516" s="146"/>
      <c r="AI516" s="146"/>
      <c r="AJ516" s="146"/>
      <c r="AK516" s="146"/>
      <c r="AL516" s="146"/>
      <c r="AM516" s="146"/>
      <c r="AN516" s="146"/>
      <c r="AO516" s="146"/>
      <c r="AP516" s="146"/>
      <c r="AQ516" s="146"/>
      <c r="AR516" s="146"/>
      <c r="AS516" s="146"/>
      <c r="AT516" s="146"/>
      <c r="AU516" s="146"/>
      <c r="AV516" s="146"/>
      <c r="AW516" s="146"/>
      <c r="AX516" s="146"/>
      <c r="AY516" s="146"/>
      <c r="AZ516" s="146"/>
      <c r="BA516" s="146"/>
      <c r="BB516" s="146"/>
      <c r="BC516" s="146"/>
      <c r="BD516" s="146"/>
      <c r="BE516" s="200"/>
      <c r="BF516" s="199"/>
      <c r="BG516" s="199"/>
      <c r="BH516" s="199"/>
      <c r="BI516" s="199"/>
      <c r="BJ516" s="199"/>
      <c r="BK516" s="199"/>
    </row>
    <row r="517" spans="3:76" ht="11.25" customHeight="1">
      <c r="C517" s="281"/>
      <c r="D517" s="330"/>
      <c r="E517" s="332"/>
      <c r="F517" s="332"/>
      <c r="G517" s="332"/>
      <c r="H517" s="332"/>
      <c r="I517" s="332"/>
      <c r="J517" s="332"/>
      <c r="K517" s="334"/>
      <c r="L517" s="334"/>
      <c r="M517" s="336"/>
      <c r="N517" s="336"/>
      <c r="O517" s="338"/>
      <c r="P517" s="340"/>
      <c r="Q517" s="341"/>
      <c r="R517" s="343">
        <v>1</v>
      </c>
      <c r="S517" s="327" t="s">
        <v>588</v>
      </c>
      <c r="T517" s="327"/>
      <c r="U517" s="327"/>
      <c r="V517" s="327"/>
      <c r="W517" s="327"/>
      <c r="X517" s="327"/>
      <c r="Y517" s="327"/>
      <c r="Z517" s="327"/>
      <c r="AA517" s="327"/>
      <c r="AB517" s="327"/>
      <c r="AC517" s="327"/>
      <c r="AD517" s="327"/>
      <c r="AE517" s="327"/>
      <c r="AF517" s="327"/>
      <c r="AG517" s="327"/>
      <c r="AH517" s="183"/>
      <c r="AI517" s="190"/>
      <c r="AJ517" s="189"/>
      <c r="AK517" s="189"/>
      <c r="AL517" s="189"/>
      <c r="AM517" s="189"/>
      <c r="AN517" s="189"/>
      <c r="AO517" s="189"/>
      <c r="AP517" s="189"/>
      <c r="AQ517" s="189"/>
      <c r="AR517" s="189"/>
      <c r="AS517" s="148"/>
      <c r="AT517" s="148"/>
      <c r="AU517" s="148"/>
      <c r="AV517" s="148"/>
      <c r="AW517" s="148"/>
      <c r="AX517" s="148"/>
      <c r="AY517" s="100"/>
      <c r="AZ517" s="100"/>
      <c r="BA517" s="100"/>
      <c r="BB517" s="100"/>
      <c r="BC517" s="100"/>
      <c r="BD517" s="100"/>
      <c r="BE517" s="200"/>
      <c r="BF517" s="215"/>
      <c r="BG517" s="215"/>
      <c r="BH517" s="215"/>
      <c r="BI517" s="199"/>
      <c r="BJ517" s="215"/>
      <c r="BK517" s="215"/>
      <c r="BL517" s="215"/>
      <c r="BM517" s="215"/>
      <c r="BN517" s="215"/>
    </row>
    <row r="518" spans="3:76" ht="15" customHeight="1">
      <c r="C518" s="281"/>
      <c r="D518" s="330"/>
      <c r="E518" s="332"/>
      <c r="F518" s="332"/>
      <c r="G518" s="332"/>
      <c r="H518" s="332"/>
      <c r="I518" s="332"/>
      <c r="J518" s="332"/>
      <c r="K518" s="334"/>
      <c r="L518" s="334"/>
      <c r="M518" s="336"/>
      <c r="N518" s="336"/>
      <c r="O518" s="338"/>
      <c r="P518" s="340"/>
      <c r="Q518" s="342"/>
      <c r="R518" s="344"/>
      <c r="S518" s="328"/>
      <c r="T518" s="328"/>
      <c r="U518" s="328"/>
      <c r="V518" s="328"/>
      <c r="W518" s="328"/>
      <c r="X518" s="328"/>
      <c r="Y518" s="328"/>
      <c r="Z518" s="328"/>
      <c r="AA518" s="328"/>
      <c r="AB518" s="328"/>
      <c r="AC518" s="328"/>
      <c r="AD518" s="328"/>
      <c r="AE518" s="328"/>
      <c r="AF518" s="328"/>
      <c r="AG518" s="328"/>
      <c r="AH518" s="171"/>
      <c r="AI518" s="188" t="s">
        <v>241</v>
      </c>
      <c r="AJ518" s="238" t="s">
        <v>203</v>
      </c>
      <c r="AK518" s="275" t="s">
        <v>18</v>
      </c>
      <c r="AL518" s="275"/>
      <c r="AM518" s="275"/>
      <c r="AN518" s="275"/>
      <c r="AO518" s="275"/>
      <c r="AP518" s="275"/>
      <c r="AQ518" s="275"/>
      <c r="AR518" s="275"/>
      <c r="AS518" s="172">
        <v>313168.26726296602</v>
      </c>
      <c r="AT518" s="172">
        <v>0</v>
      </c>
      <c r="AU518" s="172">
        <v>0</v>
      </c>
      <c r="AV518" s="173">
        <v>0</v>
      </c>
      <c r="AW518" s="172">
        <f>AT518-AV518</f>
        <v>0</v>
      </c>
      <c r="AX518" s="172">
        <f>AV518-AT518</f>
        <v>0</v>
      </c>
      <c r="AY518" s="173"/>
      <c r="AZ518" s="173"/>
      <c r="BA518" s="223"/>
      <c r="BB518" s="173"/>
      <c r="BC518" s="224"/>
      <c r="BD518" s="290" t="s">
        <v>151</v>
      </c>
      <c r="BE518" s="200">
        <v>0</v>
      </c>
      <c r="BF518" s="215"/>
      <c r="BG518" s="215"/>
      <c r="BI518" s="198" t="str">
        <f>AJ518 &amp; BE518</f>
        <v>Кредиты0</v>
      </c>
      <c r="BJ518" s="215"/>
      <c r="BK518" s="215"/>
      <c r="BL518" s="215"/>
      <c r="BM518" s="215"/>
      <c r="BX518" s="198" t="str">
        <f>AJ518 &amp; AK518</f>
        <v>Кредитынет</v>
      </c>
    </row>
    <row r="519" spans="3:76" ht="15" customHeight="1" thickBot="1">
      <c r="C519" s="281"/>
      <c r="D519" s="330"/>
      <c r="E519" s="332"/>
      <c r="F519" s="332"/>
      <c r="G519" s="332"/>
      <c r="H519" s="332"/>
      <c r="I519" s="332"/>
      <c r="J519" s="332"/>
      <c r="K519" s="334"/>
      <c r="L519" s="334"/>
      <c r="M519" s="336"/>
      <c r="N519" s="336"/>
      <c r="O519" s="338"/>
      <c r="P519" s="340"/>
      <c r="Q519" s="342"/>
      <c r="R519" s="344"/>
      <c r="S519" s="328"/>
      <c r="T519" s="328"/>
      <c r="U519" s="328"/>
      <c r="V519" s="328"/>
      <c r="W519" s="328"/>
      <c r="X519" s="328"/>
      <c r="Y519" s="328"/>
      <c r="Z519" s="328"/>
      <c r="AA519" s="328"/>
      <c r="AB519" s="328"/>
      <c r="AC519" s="328"/>
      <c r="AD519" s="328"/>
      <c r="AE519" s="328"/>
      <c r="AF519" s="328"/>
      <c r="AG519" s="328"/>
      <c r="AH519" s="171"/>
      <c r="AI519" s="188" t="s">
        <v>115</v>
      </c>
      <c r="AJ519" s="238" t="s">
        <v>207</v>
      </c>
      <c r="AK519" s="275" t="s">
        <v>18</v>
      </c>
      <c r="AL519" s="275"/>
      <c r="AM519" s="275"/>
      <c r="AN519" s="275"/>
      <c r="AO519" s="275"/>
      <c r="AP519" s="275"/>
      <c r="AQ519" s="275"/>
      <c r="AR519" s="275"/>
      <c r="AS519" s="172">
        <v>62633.653452593098</v>
      </c>
      <c r="AT519" s="172">
        <v>0</v>
      </c>
      <c r="AU519" s="172">
        <v>0</v>
      </c>
      <c r="AV519" s="173">
        <v>0</v>
      </c>
      <c r="AW519" s="172">
        <f>AT519-AV519</f>
        <v>0</v>
      </c>
      <c r="AX519" s="172">
        <f>AV519-AT519</f>
        <v>0</v>
      </c>
      <c r="AY519" s="173"/>
      <c r="AZ519" s="173"/>
      <c r="BA519" s="223"/>
      <c r="BB519" s="173"/>
      <c r="BC519" s="224"/>
      <c r="BD519" s="225"/>
      <c r="BE519" s="200">
        <v>0</v>
      </c>
      <c r="BF519" s="215"/>
      <c r="BG519" s="215"/>
      <c r="BI519" s="198" t="str">
        <f>AJ519 &amp; BE519</f>
        <v>Прочие привлеченные средства0</v>
      </c>
      <c r="BJ519" s="215"/>
      <c r="BK519" s="215"/>
      <c r="BL519" s="215"/>
      <c r="BM519" s="215"/>
      <c r="BX519" s="198" t="str">
        <f>AJ519 &amp; AK519</f>
        <v>Прочие привлеченные средстванет</v>
      </c>
    </row>
    <row r="520" spans="3:76" ht="11.25" customHeight="1">
      <c r="C520" s="281"/>
      <c r="D520" s="329">
        <v>99</v>
      </c>
      <c r="E520" s="331" t="s">
        <v>689</v>
      </c>
      <c r="F520" s="331"/>
      <c r="G520" s="331" t="s">
        <v>693</v>
      </c>
      <c r="H520" s="331" t="s">
        <v>563</v>
      </c>
      <c r="I520" s="331" t="s">
        <v>563</v>
      </c>
      <c r="J520" s="331" t="s">
        <v>564</v>
      </c>
      <c r="K520" s="333">
        <v>2</v>
      </c>
      <c r="L520" s="333">
        <v>2022</v>
      </c>
      <c r="M520" s="335" t="s">
        <v>190</v>
      </c>
      <c r="N520" s="335">
        <v>2022</v>
      </c>
      <c r="O520" s="337">
        <v>0</v>
      </c>
      <c r="P520" s="339">
        <v>0</v>
      </c>
      <c r="Q520" s="147"/>
      <c r="R520" s="146"/>
      <c r="S520" s="146"/>
      <c r="T520" s="146"/>
      <c r="U520" s="146"/>
      <c r="V520" s="146"/>
      <c r="W520" s="146"/>
      <c r="X520" s="146"/>
      <c r="Y520" s="146"/>
      <c r="Z520" s="146"/>
      <c r="AA520" s="146"/>
      <c r="AB520" s="146"/>
      <c r="AC520" s="146"/>
      <c r="AD520" s="146"/>
      <c r="AE520" s="146"/>
      <c r="AF520" s="146"/>
      <c r="AG520" s="146"/>
      <c r="AH520" s="146"/>
      <c r="AI520" s="146"/>
      <c r="AJ520" s="146"/>
      <c r="AK520" s="146"/>
      <c r="AL520" s="146"/>
      <c r="AM520" s="146"/>
      <c r="AN520" s="146"/>
      <c r="AO520" s="146"/>
      <c r="AP520" s="146"/>
      <c r="AQ520" s="146"/>
      <c r="AR520" s="146"/>
      <c r="AS520" s="146"/>
      <c r="AT520" s="146"/>
      <c r="AU520" s="146"/>
      <c r="AV520" s="146"/>
      <c r="AW520" s="146"/>
      <c r="AX520" s="146"/>
      <c r="AY520" s="146"/>
      <c r="AZ520" s="146"/>
      <c r="BA520" s="146"/>
      <c r="BB520" s="146"/>
      <c r="BC520" s="146"/>
      <c r="BD520" s="146"/>
      <c r="BE520" s="200"/>
      <c r="BF520" s="199"/>
      <c r="BG520" s="199"/>
      <c r="BH520" s="199"/>
      <c r="BI520" s="199"/>
      <c r="BJ520" s="199"/>
      <c r="BK520" s="199"/>
    </row>
    <row r="521" spans="3:76" ht="11.25" customHeight="1">
      <c r="C521" s="281"/>
      <c r="D521" s="330"/>
      <c r="E521" s="332"/>
      <c r="F521" s="332"/>
      <c r="G521" s="332"/>
      <c r="H521" s="332"/>
      <c r="I521" s="332"/>
      <c r="J521" s="332"/>
      <c r="K521" s="334"/>
      <c r="L521" s="334"/>
      <c r="M521" s="336"/>
      <c r="N521" s="336"/>
      <c r="O521" s="338"/>
      <c r="P521" s="340"/>
      <c r="Q521" s="341"/>
      <c r="R521" s="343">
        <v>1</v>
      </c>
      <c r="S521" s="327" t="s">
        <v>588</v>
      </c>
      <c r="T521" s="327"/>
      <c r="U521" s="327"/>
      <c r="V521" s="327"/>
      <c r="W521" s="327"/>
      <c r="X521" s="327"/>
      <c r="Y521" s="327"/>
      <c r="Z521" s="327"/>
      <c r="AA521" s="327"/>
      <c r="AB521" s="327"/>
      <c r="AC521" s="327"/>
      <c r="AD521" s="327"/>
      <c r="AE521" s="327"/>
      <c r="AF521" s="327"/>
      <c r="AG521" s="327"/>
      <c r="AH521" s="183"/>
      <c r="AI521" s="190"/>
      <c r="AJ521" s="189"/>
      <c r="AK521" s="189"/>
      <c r="AL521" s="189"/>
      <c r="AM521" s="189"/>
      <c r="AN521" s="189"/>
      <c r="AO521" s="189"/>
      <c r="AP521" s="189"/>
      <c r="AQ521" s="189"/>
      <c r="AR521" s="189"/>
      <c r="AS521" s="148"/>
      <c r="AT521" s="148"/>
      <c r="AU521" s="148"/>
      <c r="AV521" s="148"/>
      <c r="AW521" s="148"/>
      <c r="AX521" s="148"/>
      <c r="AY521" s="100"/>
      <c r="AZ521" s="100"/>
      <c r="BA521" s="100"/>
      <c r="BB521" s="100"/>
      <c r="BC521" s="100"/>
      <c r="BD521" s="100"/>
      <c r="BE521" s="200"/>
      <c r="BF521" s="215"/>
      <c r="BG521" s="215"/>
      <c r="BH521" s="215"/>
      <c r="BI521" s="199"/>
      <c r="BJ521" s="215"/>
      <c r="BK521" s="215"/>
      <c r="BL521" s="215"/>
      <c r="BM521" s="215"/>
      <c r="BN521" s="215"/>
    </row>
    <row r="522" spans="3:76" ht="15" customHeight="1">
      <c r="C522" s="281"/>
      <c r="D522" s="330"/>
      <c r="E522" s="332"/>
      <c r="F522" s="332"/>
      <c r="G522" s="332"/>
      <c r="H522" s="332"/>
      <c r="I522" s="332"/>
      <c r="J522" s="332"/>
      <c r="K522" s="334"/>
      <c r="L522" s="334"/>
      <c r="M522" s="336"/>
      <c r="N522" s="336"/>
      <c r="O522" s="338"/>
      <c r="P522" s="340"/>
      <c r="Q522" s="342"/>
      <c r="R522" s="344"/>
      <c r="S522" s="328"/>
      <c r="T522" s="328"/>
      <c r="U522" s="328"/>
      <c r="V522" s="328"/>
      <c r="W522" s="328"/>
      <c r="X522" s="328"/>
      <c r="Y522" s="328"/>
      <c r="Z522" s="328"/>
      <c r="AA522" s="328"/>
      <c r="AB522" s="328"/>
      <c r="AC522" s="328"/>
      <c r="AD522" s="328"/>
      <c r="AE522" s="328"/>
      <c r="AF522" s="328"/>
      <c r="AG522" s="328"/>
      <c r="AH522" s="171"/>
      <c r="AI522" s="188" t="s">
        <v>241</v>
      </c>
      <c r="AJ522" s="238" t="s">
        <v>203</v>
      </c>
      <c r="AK522" s="275" t="s">
        <v>18</v>
      </c>
      <c r="AL522" s="275"/>
      <c r="AM522" s="275"/>
      <c r="AN522" s="275"/>
      <c r="AO522" s="275"/>
      <c r="AP522" s="275"/>
      <c r="AQ522" s="275"/>
      <c r="AR522" s="275"/>
      <c r="AS522" s="172">
        <v>342919.91823385801</v>
      </c>
      <c r="AT522" s="172">
        <v>0</v>
      </c>
      <c r="AU522" s="172">
        <v>0</v>
      </c>
      <c r="AV522" s="173">
        <v>0</v>
      </c>
      <c r="AW522" s="172">
        <f>AT522-AV522</f>
        <v>0</v>
      </c>
      <c r="AX522" s="172">
        <f>AV522-AT522</f>
        <v>0</v>
      </c>
      <c r="AY522" s="173"/>
      <c r="AZ522" s="173"/>
      <c r="BA522" s="223"/>
      <c r="BB522" s="173"/>
      <c r="BC522" s="224"/>
      <c r="BD522" s="290" t="s">
        <v>151</v>
      </c>
      <c r="BE522" s="200">
        <v>0</v>
      </c>
      <c r="BF522" s="215"/>
      <c r="BG522" s="215"/>
      <c r="BI522" s="198" t="str">
        <f>AJ522 &amp; BE522</f>
        <v>Кредиты0</v>
      </c>
      <c r="BJ522" s="215"/>
      <c r="BK522" s="215"/>
      <c r="BL522" s="215"/>
      <c r="BM522" s="215"/>
      <c r="BX522" s="198" t="str">
        <f>AJ522 &amp; AK522</f>
        <v>Кредитынет</v>
      </c>
    </row>
    <row r="523" spans="3:76" ht="15" customHeight="1" thickBot="1">
      <c r="C523" s="281"/>
      <c r="D523" s="330"/>
      <c r="E523" s="332"/>
      <c r="F523" s="332"/>
      <c r="G523" s="332"/>
      <c r="H523" s="332"/>
      <c r="I523" s="332"/>
      <c r="J523" s="332"/>
      <c r="K523" s="334"/>
      <c r="L523" s="334"/>
      <c r="M523" s="336"/>
      <c r="N523" s="336"/>
      <c r="O523" s="338"/>
      <c r="P523" s="340"/>
      <c r="Q523" s="342"/>
      <c r="R523" s="344"/>
      <c r="S523" s="328"/>
      <c r="T523" s="328"/>
      <c r="U523" s="328"/>
      <c r="V523" s="328"/>
      <c r="W523" s="328"/>
      <c r="X523" s="328"/>
      <c r="Y523" s="328"/>
      <c r="Z523" s="328"/>
      <c r="AA523" s="328"/>
      <c r="AB523" s="328"/>
      <c r="AC523" s="328"/>
      <c r="AD523" s="328"/>
      <c r="AE523" s="328"/>
      <c r="AF523" s="328"/>
      <c r="AG523" s="328"/>
      <c r="AH523" s="171"/>
      <c r="AI523" s="188" t="s">
        <v>115</v>
      </c>
      <c r="AJ523" s="238" t="s">
        <v>207</v>
      </c>
      <c r="AK523" s="275" t="s">
        <v>18</v>
      </c>
      <c r="AL523" s="275"/>
      <c r="AM523" s="275"/>
      <c r="AN523" s="275"/>
      <c r="AO523" s="275"/>
      <c r="AP523" s="275"/>
      <c r="AQ523" s="275"/>
      <c r="AR523" s="275"/>
      <c r="AS523" s="172">
        <v>68583.983646771594</v>
      </c>
      <c r="AT523" s="172">
        <v>0</v>
      </c>
      <c r="AU523" s="172">
        <v>0</v>
      </c>
      <c r="AV523" s="173">
        <v>0</v>
      </c>
      <c r="AW523" s="172">
        <f>AT523-AV523</f>
        <v>0</v>
      </c>
      <c r="AX523" s="172">
        <f>AV523-AT523</f>
        <v>0</v>
      </c>
      <c r="AY523" s="173"/>
      <c r="AZ523" s="173"/>
      <c r="BA523" s="223"/>
      <c r="BB523" s="173"/>
      <c r="BC523" s="224"/>
      <c r="BD523" s="225"/>
      <c r="BE523" s="200">
        <v>0</v>
      </c>
      <c r="BF523" s="215"/>
      <c r="BG523" s="215"/>
      <c r="BI523" s="198" t="str">
        <f>AJ523 &amp; BE523</f>
        <v>Прочие привлеченные средства0</v>
      </c>
      <c r="BJ523" s="215"/>
      <c r="BK523" s="215"/>
      <c r="BL523" s="215"/>
      <c r="BM523" s="215"/>
      <c r="BX523" s="198" t="str">
        <f>AJ523 &amp; AK523</f>
        <v>Прочие привлеченные средстванет</v>
      </c>
    </row>
    <row r="524" spans="3:76" ht="11.25" customHeight="1">
      <c r="C524" s="281"/>
      <c r="D524" s="329">
        <v>100</v>
      </c>
      <c r="E524" s="331" t="s">
        <v>689</v>
      </c>
      <c r="F524" s="331"/>
      <c r="G524" s="331" t="s">
        <v>694</v>
      </c>
      <c r="H524" s="331" t="s">
        <v>563</v>
      </c>
      <c r="I524" s="331" t="s">
        <v>563</v>
      </c>
      <c r="J524" s="331" t="s">
        <v>564</v>
      </c>
      <c r="K524" s="333">
        <v>2</v>
      </c>
      <c r="L524" s="333">
        <v>2021</v>
      </c>
      <c r="M524" s="335" t="s">
        <v>190</v>
      </c>
      <c r="N524" s="335">
        <v>2021</v>
      </c>
      <c r="O524" s="337">
        <v>0</v>
      </c>
      <c r="P524" s="339">
        <v>5</v>
      </c>
      <c r="Q524" s="147"/>
      <c r="R524" s="146"/>
      <c r="S524" s="146"/>
      <c r="T524" s="146"/>
      <c r="U524" s="146"/>
      <c r="V524" s="146"/>
      <c r="W524" s="146"/>
      <c r="X524" s="146"/>
      <c r="Y524" s="146"/>
      <c r="Z524" s="146"/>
      <c r="AA524" s="146"/>
      <c r="AB524" s="146"/>
      <c r="AC524" s="146"/>
      <c r="AD524" s="146"/>
      <c r="AE524" s="146"/>
      <c r="AF524" s="146"/>
      <c r="AG524" s="146"/>
      <c r="AH524" s="146"/>
      <c r="AI524" s="146"/>
      <c r="AJ524" s="146"/>
      <c r="AK524" s="146"/>
      <c r="AL524" s="146"/>
      <c r="AM524" s="146"/>
      <c r="AN524" s="146"/>
      <c r="AO524" s="146"/>
      <c r="AP524" s="146"/>
      <c r="AQ524" s="146"/>
      <c r="AR524" s="146"/>
      <c r="AS524" s="146"/>
      <c r="AT524" s="146"/>
      <c r="AU524" s="146"/>
      <c r="AV524" s="146"/>
      <c r="AW524" s="146"/>
      <c r="AX524" s="146"/>
      <c r="AY524" s="146"/>
      <c r="AZ524" s="146"/>
      <c r="BA524" s="146"/>
      <c r="BB524" s="146"/>
      <c r="BC524" s="146"/>
      <c r="BD524" s="146"/>
      <c r="BE524" s="200"/>
      <c r="BF524" s="199"/>
      <c r="BG524" s="199"/>
      <c r="BH524" s="199"/>
      <c r="BI524" s="199"/>
      <c r="BJ524" s="199"/>
      <c r="BK524" s="199"/>
    </row>
    <row r="525" spans="3:76" ht="11.25" customHeight="1">
      <c r="C525" s="281"/>
      <c r="D525" s="330"/>
      <c r="E525" s="332"/>
      <c r="F525" s="332"/>
      <c r="G525" s="332"/>
      <c r="H525" s="332"/>
      <c r="I525" s="332"/>
      <c r="J525" s="332"/>
      <c r="K525" s="334"/>
      <c r="L525" s="334"/>
      <c r="M525" s="336"/>
      <c r="N525" s="336"/>
      <c r="O525" s="338"/>
      <c r="P525" s="340"/>
      <c r="Q525" s="341"/>
      <c r="R525" s="343">
        <v>1</v>
      </c>
      <c r="S525" s="327" t="s">
        <v>588</v>
      </c>
      <c r="T525" s="327"/>
      <c r="U525" s="327"/>
      <c r="V525" s="327"/>
      <c r="W525" s="327"/>
      <c r="X525" s="327"/>
      <c r="Y525" s="327"/>
      <c r="Z525" s="327"/>
      <c r="AA525" s="327"/>
      <c r="AB525" s="327"/>
      <c r="AC525" s="327"/>
      <c r="AD525" s="327"/>
      <c r="AE525" s="327"/>
      <c r="AF525" s="327"/>
      <c r="AG525" s="327"/>
      <c r="AH525" s="183"/>
      <c r="AI525" s="190"/>
      <c r="AJ525" s="189"/>
      <c r="AK525" s="189"/>
      <c r="AL525" s="189"/>
      <c r="AM525" s="189"/>
      <c r="AN525" s="189"/>
      <c r="AO525" s="189"/>
      <c r="AP525" s="189"/>
      <c r="AQ525" s="189"/>
      <c r="AR525" s="189"/>
      <c r="AS525" s="148"/>
      <c r="AT525" s="148"/>
      <c r="AU525" s="148"/>
      <c r="AV525" s="148"/>
      <c r="AW525" s="148"/>
      <c r="AX525" s="148"/>
      <c r="AY525" s="100"/>
      <c r="AZ525" s="100"/>
      <c r="BA525" s="100"/>
      <c r="BB525" s="100"/>
      <c r="BC525" s="100"/>
      <c r="BD525" s="100"/>
      <c r="BE525" s="200"/>
      <c r="BF525" s="215"/>
      <c r="BG525" s="215"/>
      <c r="BH525" s="215"/>
      <c r="BI525" s="199"/>
      <c r="BJ525" s="215"/>
      <c r="BK525" s="215"/>
      <c r="BL525" s="215"/>
      <c r="BM525" s="215"/>
      <c r="BN525" s="215"/>
    </row>
    <row r="526" spans="3:76" ht="15" customHeight="1">
      <c r="C526" s="281"/>
      <c r="D526" s="330"/>
      <c r="E526" s="332"/>
      <c r="F526" s="332"/>
      <c r="G526" s="332"/>
      <c r="H526" s="332"/>
      <c r="I526" s="332"/>
      <c r="J526" s="332"/>
      <c r="K526" s="334"/>
      <c r="L526" s="334"/>
      <c r="M526" s="336"/>
      <c r="N526" s="336"/>
      <c r="O526" s="338"/>
      <c r="P526" s="340"/>
      <c r="Q526" s="342"/>
      <c r="R526" s="344"/>
      <c r="S526" s="328"/>
      <c r="T526" s="328"/>
      <c r="U526" s="328"/>
      <c r="V526" s="328"/>
      <c r="W526" s="328"/>
      <c r="X526" s="328"/>
      <c r="Y526" s="328"/>
      <c r="Z526" s="328"/>
      <c r="AA526" s="328"/>
      <c r="AB526" s="328"/>
      <c r="AC526" s="328"/>
      <c r="AD526" s="328"/>
      <c r="AE526" s="328"/>
      <c r="AF526" s="328"/>
      <c r="AG526" s="328"/>
      <c r="AH526" s="171"/>
      <c r="AI526" s="188" t="s">
        <v>241</v>
      </c>
      <c r="AJ526" s="238" t="s">
        <v>217</v>
      </c>
      <c r="AK526" s="275" t="s">
        <v>18</v>
      </c>
      <c r="AL526" s="275"/>
      <c r="AM526" s="275"/>
      <c r="AN526" s="275"/>
      <c r="AO526" s="275"/>
      <c r="AP526" s="275"/>
      <c r="AQ526" s="275"/>
      <c r="AR526" s="275"/>
      <c r="AS526" s="172">
        <v>101957.104251877</v>
      </c>
      <c r="AT526" s="172">
        <v>2069.2515846599999</v>
      </c>
      <c r="AU526" s="172">
        <v>8</v>
      </c>
      <c r="AV526" s="173">
        <v>20.147110000000001</v>
      </c>
      <c r="AW526" s="172">
        <f>AT526-AV526</f>
        <v>2049.1044746600001</v>
      </c>
      <c r="AX526" s="172">
        <f>AV526-AT526</f>
        <v>-2049.1044746600001</v>
      </c>
      <c r="AY526" s="173"/>
      <c r="AZ526" s="173"/>
      <c r="BA526" s="223" t="s">
        <v>712</v>
      </c>
      <c r="BB526" s="173">
        <v>2049.1044746600001</v>
      </c>
      <c r="BC526" s="223" t="s">
        <v>730</v>
      </c>
      <c r="BD526" s="290" t="s">
        <v>151</v>
      </c>
      <c r="BE526" s="200">
        <v>0</v>
      </c>
      <c r="BF526" s="215"/>
      <c r="BG526" s="215"/>
      <c r="BI526" s="198" t="str">
        <f>AJ526 &amp; BE526</f>
        <v>Прибыль направляемая на инвестиции0</v>
      </c>
      <c r="BJ526" s="215"/>
      <c r="BK526" s="215"/>
      <c r="BL526" s="215"/>
      <c r="BM526" s="215"/>
      <c r="BX526" s="198" t="str">
        <f>AJ526 &amp; AK526</f>
        <v>Прибыль направляемая на инвестициинет</v>
      </c>
    </row>
    <row r="527" spans="3:76" ht="15" customHeight="1" thickBot="1">
      <c r="C527" s="281"/>
      <c r="D527" s="330"/>
      <c r="E527" s="332"/>
      <c r="F527" s="332"/>
      <c r="G527" s="332"/>
      <c r="H527" s="332"/>
      <c r="I527" s="332"/>
      <c r="J527" s="332"/>
      <c r="K527" s="334"/>
      <c r="L527" s="334"/>
      <c r="M527" s="336"/>
      <c r="N527" s="336"/>
      <c r="O527" s="338"/>
      <c r="P527" s="340"/>
      <c r="Q527" s="342"/>
      <c r="R527" s="344"/>
      <c r="S527" s="328"/>
      <c r="T527" s="328"/>
      <c r="U527" s="328"/>
      <c r="V527" s="328"/>
      <c r="W527" s="328"/>
      <c r="X527" s="328"/>
      <c r="Y527" s="328"/>
      <c r="Z527" s="328"/>
      <c r="AA527" s="328"/>
      <c r="AB527" s="328"/>
      <c r="AC527" s="328"/>
      <c r="AD527" s="328"/>
      <c r="AE527" s="328"/>
      <c r="AF527" s="328"/>
      <c r="AG527" s="328"/>
      <c r="AH527" s="171"/>
      <c r="AI527" s="188" t="s">
        <v>115</v>
      </c>
      <c r="AJ527" s="238" t="s">
        <v>200</v>
      </c>
      <c r="AK527" s="275" t="s">
        <v>18</v>
      </c>
      <c r="AL527" s="275"/>
      <c r="AM527" s="275"/>
      <c r="AN527" s="275"/>
      <c r="AO527" s="275"/>
      <c r="AP527" s="275"/>
      <c r="AQ527" s="275"/>
      <c r="AR527" s="275"/>
      <c r="AS527" s="172">
        <v>20391.4208503753</v>
      </c>
      <c r="AT527" s="172">
        <v>413.850316932</v>
      </c>
      <c r="AU527" s="172">
        <v>0</v>
      </c>
      <c r="AV527" s="173">
        <v>0</v>
      </c>
      <c r="AW527" s="172">
        <f>AT527-AV527</f>
        <v>413.850316932</v>
      </c>
      <c r="AX527" s="172">
        <f>AV527-AT527</f>
        <v>-413.850316932</v>
      </c>
      <c r="AY527" s="173"/>
      <c r="AZ527" s="173"/>
      <c r="BA527" s="223" t="s">
        <v>712</v>
      </c>
      <c r="BB527" s="173">
        <v>413.850316932</v>
      </c>
      <c r="BC527" s="223" t="s">
        <v>730</v>
      </c>
      <c r="BD527" s="225"/>
      <c r="BE527" s="200">
        <v>0</v>
      </c>
      <c r="BF527" s="215"/>
      <c r="BG527" s="215"/>
      <c r="BI527" s="198" t="str">
        <f>AJ527 &amp; BE527</f>
        <v>Прочие собственные средства0</v>
      </c>
      <c r="BJ527" s="215"/>
      <c r="BK527" s="215"/>
      <c r="BL527" s="215"/>
      <c r="BM527" s="215"/>
      <c r="BX527" s="198" t="str">
        <f>AJ527 &amp; AK527</f>
        <v>Прочие собственные средстванет</v>
      </c>
    </row>
    <row r="528" spans="3:76" ht="11.25" customHeight="1">
      <c r="C528" s="281"/>
      <c r="D528" s="329">
        <v>101</v>
      </c>
      <c r="E528" s="331" t="s">
        <v>689</v>
      </c>
      <c r="F528" s="331"/>
      <c r="G528" s="331" t="s">
        <v>695</v>
      </c>
      <c r="H528" s="331" t="s">
        <v>563</v>
      </c>
      <c r="I528" s="331" t="s">
        <v>563</v>
      </c>
      <c r="J528" s="331" t="s">
        <v>564</v>
      </c>
      <c r="K528" s="333">
        <v>2</v>
      </c>
      <c r="L528" s="333">
        <v>2021</v>
      </c>
      <c r="M528" s="335" t="s">
        <v>190</v>
      </c>
      <c r="N528" s="335">
        <v>2021</v>
      </c>
      <c r="O528" s="337">
        <v>0</v>
      </c>
      <c r="P528" s="339">
        <v>5</v>
      </c>
      <c r="Q528" s="147"/>
      <c r="R528" s="146"/>
      <c r="S528" s="146"/>
      <c r="T528" s="146"/>
      <c r="U528" s="146"/>
      <c r="V528" s="146"/>
      <c r="W528" s="146"/>
      <c r="X528" s="146"/>
      <c r="Y528" s="146"/>
      <c r="Z528" s="146"/>
      <c r="AA528" s="146"/>
      <c r="AB528" s="146"/>
      <c r="AC528" s="146"/>
      <c r="AD528" s="146"/>
      <c r="AE528" s="146"/>
      <c r="AF528" s="146"/>
      <c r="AG528" s="146"/>
      <c r="AH528" s="146"/>
      <c r="AI528" s="146"/>
      <c r="AJ528" s="146"/>
      <c r="AK528" s="146"/>
      <c r="AL528" s="146"/>
      <c r="AM528" s="146"/>
      <c r="AN528" s="146"/>
      <c r="AO528" s="146"/>
      <c r="AP528" s="146"/>
      <c r="AQ528" s="146"/>
      <c r="AR528" s="146"/>
      <c r="AS528" s="146"/>
      <c r="AT528" s="146"/>
      <c r="AU528" s="146"/>
      <c r="AV528" s="146"/>
      <c r="AW528" s="146"/>
      <c r="AX528" s="146"/>
      <c r="AY528" s="146"/>
      <c r="AZ528" s="146"/>
      <c r="BA528" s="146"/>
      <c r="BB528" s="146"/>
      <c r="BC528" s="146"/>
      <c r="BD528" s="146"/>
      <c r="BE528" s="200"/>
      <c r="BF528" s="199"/>
      <c r="BG528" s="199"/>
      <c r="BH528" s="199"/>
      <c r="BI528" s="199"/>
      <c r="BJ528" s="199"/>
      <c r="BK528" s="199"/>
    </row>
    <row r="529" spans="3:76" ht="11.25" customHeight="1">
      <c r="C529" s="281"/>
      <c r="D529" s="330"/>
      <c r="E529" s="332"/>
      <c r="F529" s="332"/>
      <c r="G529" s="332"/>
      <c r="H529" s="332"/>
      <c r="I529" s="332"/>
      <c r="J529" s="332"/>
      <c r="K529" s="334"/>
      <c r="L529" s="334"/>
      <c r="M529" s="336"/>
      <c r="N529" s="336"/>
      <c r="O529" s="338"/>
      <c r="P529" s="340"/>
      <c r="Q529" s="341"/>
      <c r="R529" s="343">
        <v>1</v>
      </c>
      <c r="S529" s="327" t="s">
        <v>588</v>
      </c>
      <c r="T529" s="327"/>
      <c r="U529" s="327"/>
      <c r="V529" s="327"/>
      <c r="W529" s="327"/>
      <c r="X529" s="327"/>
      <c r="Y529" s="327"/>
      <c r="Z529" s="327"/>
      <c r="AA529" s="327"/>
      <c r="AB529" s="327"/>
      <c r="AC529" s="327"/>
      <c r="AD529" s="327"/>
      <c r="AE529" s="327"/>
      <c r="AF529" s="327"/>
      <c r="AG529" s="327"/>
      <c r="AH529" s="183"/>
      <c r="AI529" s="190"/>
      <c r="AJ529" s="189"/>
      <c r="AK529" s="189"/>
      <c r="AL529" s="189"/>
      <c r="AM529" s="189"/>
      <c r="AN529" s="189"/>
      <c r="AO529" s="189"/>
      <c r="AP529" s="189"/>
      <c r="AQ529" s="189"/>
      <c r="AR529" s="189"/>
      <c r="AS529" s="148"/>
      <c r="AT529" s="148"/>
      <c r="AU529" s="148"/>
      <c r="AV529" s="148"/>
      <c r="AW529" s="148"/>
      <c r="AX529" s="148"/>
      <c r="AY529" s="100"/>
      <c r="AZ529" s="100"/>
      <c r="BA529" s="100"/>
      <c r="BB529" s="100"/>
      <c r="BC529" s="100"/>
      <c r="BD529" s="100"/>
      <c r="BE529" s="200"/>
      <c r="BF529" s="215"/>
      <c r="BG529" s="215"/>
      <c r="BH529" s="215"/>
      <c r="BI529" s="199"/>
      <c r="BJ529" s="215"/>
      <c r="BK529" s="215"/>
      <c r="BL529" s="215"/>
      <c r="BM529" s="215"/>
      <c r="BN529" s="215"/>
    </row>
    <row r="530" spans="3:76" ht="15" customHeight="1">
      <c r="C530" s="281"/>
      <c r="D530" s="330"/>
      <c r="E530" s="332"/>
      <c r="F530" s="332"/>
      <c r="G530" s="332"/>
      <c r="H530" s="332"/>
      <c r="I530" s="332"/>
      <c r="J530" s="332"/>
      <c r="K530" s="334"/>
      <c r="L530" s="334"/>
      <c r="M530" s="336"/>
      <c r="N530" s="336"/>
      <c r="O530" s="338"/>
      <c r="P530" s="340"/>
      <c r="Q530" s="342"/>
      <c r="R530" s="344"/>
      <c r="S530" s="328"/>
      <c r="T530" s="328"/>
      <c r="U530" s="328"/>
      <c r="V530" s="328"/>
      <c r="W530" s="328"/>
      <c r="X530" s="328"/>
      <c r="Y530" s="328"/>
      <c r="Z530" s="328"/>
      <c r="AA530" s="328"/>
      <c r="AB530" s="328"/>
      <c r="AC530" s="328"/>
      <c r="AD530" s="328"/>
      <c r="AE530" s="328"/>
      <c r="AF530" s="328"/>
      <c r="AG530" s="328"/>
      <c r="AH530" s="171"/>
      <c r="AI530" s="188" t="s">
        <v>241</v>
      </c>
      <c r="AJ530" s="238" t="s">
        <v>217</v>
      </c>
      <c r="AK530" s="275" t="s">
        <v>18</v>
      </c>
      <c r="AL530" s="275"/>
      <c r="AM530" s="275"/>
      <c r="AN530" s="275"/>
      <c r="AO530" s="275"/>
      <c r="AP530" s="275"/>
      <c r="AQ530" s="275"/>
      <c r="AR530" s="275"/>
      <c r="AS530" s="172">
        <v>2167.4042841205001</v>
      </c>
      <c r="AT530" s="172">
        <v>2167.4042841205001</v>
      </c>
      <c r="AU530" s="172">
        <v>8</v>
      </c>
      <c r="AV530" s="173">
        <v>20.147110000000001</v>
      </c>
      <c r="AW530" s="172">
        <f>AT530-AV530</f>
        <v>2147.2571741205002</v>
      </c>
      <c r="AX530" s="172">
        <f>AV530-AT530</f>
        <v>-2147.2571741205002</v>
      </c>
      <c r="AY530" s="173"/>
      <c r="AZ530" s="173"/>
      <c r="BA530" s="223" t="s">
        <v>712</v>
      </c>
      <c r="BB530" s="173">
        <v>2147.2571741205002</v>
      </c>
      <c r="BC530" s="223" t="s">
        <v>730</v>
      </c>
      <c r="BD530" s="290" t="s">
        <v>151</v>
      </c>
      <c r="BE530" s="200">
        <v>0</v>
      </c>
      <c r="BF530" s="215"/>
      <c r="BG530" s="215"/>
      <c r="BI530" s="198" t="str">
        <f>AJ530 &amp; BE530</f>
        <v>Прибыль направляемая на инвестиции0</v>
      </c>
      <c r="BJ530" s="215"/>
      <c r="BK530" s="215"/>
      <c r="BL530" s="215"/>
      <c r="BM530" s="215"/>
      <c r="BX530" s="198" t="str">
        <f>AJ530 &amp; AK530</f>
        <v>Прибыль направляемая на инвестициинет</v>
      </c>
    </row>
    <row r="531" spans="3:76" ht="15" customHeight="1">
      <c r="C531" s="281"/>
      <c r="D531" s="330"/>
      <c r="E531" s="332"/>
      <c r="F531" s="332"/>
      <c r="G531" s="332"/>
      <c r="H531" s="332"/>
      <c r="I531" s="332"/>
      <c r="J531" s="332"/>
      <c r="K531" s="334"/>
      <c r="L531" s="334"/>
      <c r="M531" s="336"/>
      <c r="N531" s="336"/>
      <c r="O531" s="338"/>
      <c r="P531" s="340"/>
      <c r="Q531" s="342"/>
      <c r="R531" s="344"/>
      <c r="S531" s="328"/>
      <c r="T531" s="328"/>
      <c r="U531" s="328"/>
      <c r="V531" s="328"/>
      <c r="W531" s="328"/>
      <c r="X531" s="328"/>
      <c r="Y531" s="328"/>
      <c r="Z531" s="328"/>
      <c r="AA531" s="328"/>
      <c r="AB531" s="328"/>
      <c r="AC531" s="328"/>
      <c r="AD531" s="328"/>
      <c r="AE531" s="328"/>
      <c r="AF531" s="328"/>
      <c r="AG531" s="328"/>
      <c r="AH531" s="171"/>
      <c r="AI531" s="188" t="s">
        <v>115</v>
      </c>
      <c r="AJ531" s="238" t="s">
        <v>200</v>
      </c>
      <c r="AK531" s="275" t="s">
        <v>18</v>
      </c>
      <c r="AL531" s="275"/>
      <c r="AM531" s="275"/>
      <c r="AN531" s="275"/>
      <c r="AO531" s="275"/>
      <c r="AP531" s="275"/>
      <c r="AQ531" s="275"/>
      <c r="AR531" s="275"/>
      <c r="AS531" s="172">
        <v>433.48085682409999</v>
      </c>
      <c r="AT531" s="172">
        <v>433.48085682409999</v>
      </c>
      <c r="AU531" s="172">
        <v>0</v>
      </c>
      <c r="AV531" s="173">
        <v>0</v>
      </c>
      <c r="AW531" s="172">
        <f>AT531-AV531</f>
        <v>433.48085682409999</v>
      </c>
      <c r="AX531" s="172">
        <f>AV531-AT531</f>
        <v>-433.48085682409999</v>
      </c>
      <c r="AY531" s="173"/>
      <c r="AZ531" s="173"/>
      <c r="BA531" s="223" t="s">
        <v>712</v>
      </c>
      <c r="BB531" s="173">
        <v>433.48085682409999</v>
      </c>
      <c r="BC531" s="223" t="s">
        <v>730</v>
      </c>
      <c r="BD531" s="225"/>
      <c r="BE531" s="200">
        <v>0</v>
      </c>
      <c r="BF531" s="215"/>
      <c r="BG531" s="215"/>
      <c r="BI531" s="198" t="str">
        <f>AJ531 &amp; BE531</f>
        <v>Прочие собственные средства0</v>
      </c>
      <c r="BJ531" s="215"/>
      <c r="BK531" s="215"/>
      <c r="BL531" s="215"/>
      <c r="BM531" s="215"/>
      <c r="BX531" s="198" t="str">
        <f>AJ531 &amp; AK531</f>
        <v>Прочие собственные средстванет</v>
      </c>
    </row>
    <row r="532" spans="3:76" ht="15" customHeight="1">
      <c r="C532" s="281"/>
      <c r="D532" s="330"/>
      <c r="E532" s="332"/>
      <c r="F532" s="332"/>
      <c r="G532" s="332"/>
      <c r="H532" s="332"/>
      <c r="I532" s="332"/>
      <c r="J532" s="332"/>
      <c r="K532" s="334"/>
      <c r="L532" s="334"/>
      <c r="M532" s="336"/>
      <c r="N532" s="336"/>
      <c r="O532" s="338"/>
      <c r="P532" s="340"/>
      <c r="Q532" s="342"/>
      <c r="R532" s="344"/>
      <c r="S532" s="328"/>
      <c r="T532" s="328"/>
      <c r="U532" s="328"/>
      <c r="V532" s="328"/>
      <c r="W532" s="328"/>
      <c r="X532" s="328"/>
      <c r="Y532" s="328"/>
      <c r="Z532" s="328"/>
      <c r="AA532" s="328"/>
      <c r="AB532" s="328"/>
      <c r="AC532" s="328"/>
      <c r="AD532" s="328"/>
      <c r="AE532" s="328"/>
      <c r="AF532" s="328"/>
      <c r="AG532" s="328"/>
      <c r="AH532" s="171"/>
      <c r="AI532" s="188" t="s">
        <v>116</v>
      </c>
      <c r="AJ532" s="238" t="s">
        <v>203</v>
      </c>
      <c r="AK532" s="275" t="s">
        <v>18</v>
      </c>
      <c r="AL532" s="275"/>
      <c r="AM532" s="275"/>
      <c r="AN532" s="275"/>
      <c r="AO532" s="275"/>
      <c r="AP532" s="275"/>
      <c r="AQ532" s="275"/>
      <c r="AR532" s="275"/>
      <c r="AS532" s="172">
        <v>41180.6813982885</v>
      </c>
      <c r="AT532" s="172">
        <v>0</v>
      </c>
      <c r="AU532" s="172">
        <v>0</v>
      </c>
      <c r="AV532" s="173">
        <v>0</v>
      </c>
      <c r="AW532" s="172">
        <f>AT532-AV532</f>
        <v>0</v>
      </c>
      <c r="AX532" s="172">
        <f>AV532-AT532</f>
        <v>0</v>
      </c>
      <c r="AY532" s="173"/>
      <c r="AZ532" s="173"/>
      <c r="BA532" s="223"/>
      <c r="BB532" s="173"/>
      <c r="BC532" s="224"/>
      <c r="BD532" s="290" t="s">
        <v>151</v>
      </c>
      <c r="BE532" s="200">
        <v>0</v>
      </c>
      <c r="BF532" s="215"/>
      <c r="BG532" s="215"/>
      <c r="BI532" s="198" t="str">
        <f>AJ532 &amp; BE532</f>
        <v>Кредиты0</v>
      </c>
      <c r="BJ532" s="215"/>
      <c r="BK532" s="215"/>
      <c r="BL532" s="215"/>
      <c r="BM532" s="215"/>
      <c r="BX532" s="198" t="str">
        <f>AJ532 &amp; AK532</f>
        <v>Кредитынет</v>
      </c>
    </row>
    <row r="533" spans="3:76" ht="15" customHeight="1" thickBot="1">
      <c r="C533" s="281"/>
      <c r="D533" s="330"/>
      <c r="E533" s="332"/>
      <c r="F533" s="332"/>
      <c r="G533" s="332"/>
      <c r="H533" s="332"/>
      <c r="I533" s="332"/>
      <c r="J533" s="332"/>
      <c r="K533" s="334"/>
      <c r="L533" s="334"/>
      <c r="M533" s="336"/>
      <c r="N533" s="336"/>
      <c r="O533" s="338"/>
      <c r="P533" s="340"/>
      <c r="Q533" s="342"/>
      <c r="R533" s="344"/>
      <c r="S533" s="328"/>
      <c r="T533" s="328"/>
      <c r="U533" s="328"/>
      <c r="V533" s="328"/>
      <c r="W533" s="328"/>
      <c r="X533" s="328"/>
      <c r="Y533" s="328"/>
      <c r="Z533" s="328"/>
      <c r="AA533" s="328"/>
      <c r="AB533" s="328"/>
      <c r="AC533" s="328"/>
      <c r="AD533" s="328"/>
      <c r="AE533" s="328"/>
      <c r="AF533" s="328"/>
      <c r="AG533" s="328"/>
      <c r="AH533" s="171"/>
      <c r="AI533" s="188" t="s">
        <v>117</v>
      </c>
      <c r="AJ533" s="238" t="s">
        <v>207</v>
      </c>
      <c r="AK533" s="275" t="s">
        <v>18</v>
      </c>
      <c r="AL533" s="275"/>
      <c r="AM533" s="275"/>
      <c r="AN533" s="275"/>
      <c r="AO533" s="275"/>
      <c r="AP533" s="275"/>
      <c r="AQ533" s="275"/>
      <c r="AR533" s="275"/>
      <c r="AS533" s="172">
        <v>8236.1362796576996</v>
      </c>
      <c r="AT533" s="172">
        <v>0</v>
      </c>
      <c r="AU533" s="172">
        <v>0</v>
      </c>
      <c r="AV533" s="173">
        <v>0</v>
      </c>
      <c r="AW533" s="172">
        <f>AT533-AV533</f>
        <v>0</v>
      </c>
      <c r="AX533" s="172">
        <f>AV533-AT533</f>
        <v>0</v>
      </c>
      <c r="AY533" s="173"/>
      <c r="AZ533" s="173"/>
      <c r="BA533" s="223"/>
      <c r="BB533" s="173"/>
      <c r="BC533" s="224"/>
      <c r="BD533" s="225"/>
      <c r="BE533" s="200">
        <v>0</v>
      </c>
      <c r="BF533" s="215"/>
      <c r="BG533" s="215"/>
      <c r="BI533" s="198" t="str">
        <f>AJ533 &amp; BE533</f>
        <v>Прочие привлеченные средства0</v>
      </c>
      <c r="BJ533" s="215"/>
      <c r="BK533" s="215"/>
      <c r="BL533" s="215"/>
      <c r="BM533" s="215"/>
      <c r="BX533" s="198" t="str">
        <f>AJ533 &amp; AK533</f>
        <v>Прочие привлеченные средстванет</v>
      </c>
    </row>
    <row r="534" spans="3:76" ht="11.25" customHeight="1">
      <c r="C534" s="281"/>
      <c r="D534" s="329">
        <v>102</v>
      </c>
      <c r="E534" s="331" t="s">
        <v>689</v>
      </c>
      <c r="F534" s="331"/>
      <c r="G534" s="331" t="s">
        <v>696</v>
      </c>
      <c r="H534" s="331" t="s">
        <v>563</v>
      </c>
      <c r="I534" s="331" t="s">
        <v>563</v>
      </c>
      <c r="J534" s="331" t="s">
        <v>564</v>
      </c>
      <c r="K534" s="333">
        <v>2</v>
      </c>
      <c r="L534" s="333">
        <v>2021</v>
      </c>
      <c r="M534" s="335" t="s">
        <v>190</v>
      </c>
      <c r="N534" s="335">
        <v>2021</v>
      </c>
      <c r="O534" s="337">
        <v>0</v>
      </c>
      <c r="P534" s="339">
        <v>0</v>
      </c>
      <c r="Q534" s="147"/>
      <c r="R534" s="146"/>
      <c r="S534" s="146"/>
      <c r="T534" s="146"/>
      <c r="U534" s="146"/>
      <c r="V534" s="146"/>
      <c r="W534" s="146"/>
      <c r="X534" s="146"/>
      <c r="Y534" s="146"/>
      <c r="Z534" s="146"/>
      <c r="AA534" s="146"/>
      <c r="AB534" s="146"/>
      <c r="AC534" s="146"/>
      <c r="AD534" s="146"/>
      <c r="AE534" s="146"/>
      <c r="AF534" s="146"/>
      <c r="AG534" s="146"/>
      <c r="AH534" s="146"/>
      <c r="AI534" s="146"/>
      <c r="AJ534" s="146"/>
      <c r="AK534" s="146"/>
      <c r="AL534" s="146"/>
      <c r="AM534" s="146"/>
      <c r="AN534" s="146"/>
      <c r="AO534" s="146"/>
      <c r="AP534" s="146"/>
      <c r="AQ534" s="146"/>
      <c r="AR534" s="146"/>
      <c r="AS534" s="146"/>
      <c r="AT534" s="146"/>
      <c r="AU534" s="146"/>
      <c r="AV534" s="146"/>
      <c r="AW534" s="146"/>
      <c r="AX534" s="146"/>
      <c r="AY534" s="146"/>
      <c r="AZ534" s="146"/>
      <c r="BA534" s="146"/>
      <c r="BB534" s="146"/>
      <c r="BC534" s="146"/>
      <c r="BD534" s="146"/>
      <c r="BE534" s="200"/>
      <c r="BF534" s="199"/>
      <c r="BG534" s="199"/>
      <c r="BH534" s="199"/>
      <c r="BI534" s="199"/>
      <c r="BJ534" s="199"/>
      <c r="BK534" s="199"/>
    </row>
    <row r="535" spans="3:76" ht="11.25" customHeight="1">
      <c r="C535" s="281"/>
      <c r="D535" s="330"/>
      <c r="E535" s="332"/>
      <c r="F535" s="332"/>
      <c r="G535" s="332"/>
      <c r="H535" s="332"/>
      <c r="I535" s="332"/>
      <c r="J535" s="332"/>
      <c r="K535" s="334"/>
      <c r="L535" s="334"/>
      <c r="M535" s="336"/>
      <c r="N535" s="336"/>
      <c r="O535" s="338"/>
      <c r="P535" s="340"/>
      <c r="Q535" s="341"/>
      <c r="R535" s="343">
        <v>1</v>
      </c>
      <c r="S535" s="327" t="s">
        <v>588</v>
      </c>
      <c r="T535" s="327"/>
      <c r="U535" s="327"/>
      <c r="V535" s="327"/>
      <c r="W535" s="327"/>
      <c r="X535" s="327"/>
      <c r="Y535" s="327"/>
      <c r="Z535" s="327"/>
      <c r="AA535" s="327"/>
      <c r="AB535" s="327"/>
      <c r="AC535" s="327"/>
      <c r="AD535" s="327"/>
      <c r="AE535" s="327"/>
      <c r="AF535" s="327"/>
      <c r="AG535" s="327"/>
      <c r="AH535" s="183"/>
      <c r="AI535" s="190"/>
      <c r="AJ535" s="189"/>
      <c r="AK535" s="189"/>
      <c r="AL535" s="189"/>
      <c r="AM535" s="189"/>
      <c r="AN535" s="189"/>
      <c r="AO535" s="189"/>
      <c r="AP535" s="189"/>
      <c r="AQ535" s="189"/>
      <c r="AR535" s="189"/>
      <c r="AS535" s="148"/>
      <c r="AT535" s="148"/>
      <c r="AU535" s="148"/>
      <c r="AV535" s="148"/>
      <c r="AW535" s="148"/>
      <c r="AX535" s="148"/>
      <c r="AY535" s="100"/>
      <c r="AZ535" s="100"/>
      <c r="BA535" s="100"/>
      <c r="BB535" s="100"/>
      <c r="BC535" s="100"/>
      <c r="BD535" s="100"/>
      <c r="BE535" s="200"/>
      <c r="BF535" s="215"/>
      <c r="BG535" s="215"/>
      <c r="BH535" s="215"/>
      <c r="BI535" s="199"/>
      <c r="BJ535" s="215"/>
      <c r="BK535" s="215"/>
      <c r="BL535" s="215"/>
      <c r="BM535" s="215"/>
      <c r="BN535" s="215"/>
    </row>
    <row r="536" spans="3:76" ht="15" customHeight="1">
      <c r="C536" s="281"/>
      <c r="D536" s="330"/>
      <c r="E536" s="332"/>
      <c r="F536" s="332"/>
      <c r="G536" s="332"/>
      <c r="H536" s="332"/>
      <c r="I536" s="332"/>
      <c r="J536" s="332"/>
      <c r="K536" s="334"/>
      <c r="L536" s="334"/>
      <c r="M536" s="336"/>
      <c r="N536" s="336"/>
      <c r="O536" s="338"/>
      <c r="P536" s="340"/>
      <c r="Q536" s="342"/>
      <c r="R536" s="344"/>
      <c r="S536" s="328"/>
      <c r="T536" s="328"/>
      <c r="U536" s="328"/>
      <c r="V536" s="328"/>
      <c r="W536" s="328"/>
      <c r="X536" s="328"/>
      <c r="Y536" s="328"/>
      <c r="Z536" s="328"/>
      <c r="AA536" s="328"/>
      <c r="AB536" s="328"/>
      <c r="AC536" s="328"/>
      <c r="AD536" s="328"/>
      <c r="AE536" s="328"/>
      <c r="AF536" s="328"/>
      <c r="AG536" s="328"/>
      <c r="AH536" s="171"/>
      <c r="AI536" s="188" t="s">
        <v>241</v>
      </c>
      <c r="AJ536" s="238" t="s">
        <v>217</v>
      </c>
      <c r="AK536" s="275" t="s">
        <v>18</v>
      </c>
      <c r="AL536" s="275"/>
      <c r="AM536" s="275"/>
      <c r="AN536" s="275"/>
      <c r="AO536" s="275"/>
      <c r="AP536" s="275"/>
      <c r="AQ536" s="275"/>
      <c r="AR536" s="275"/>
      <c r="AS536" s="172">
        <v>3287.3665700747001</v>
      </c>
      <c r="AT536" s="172">
        <v>3287.3665700747001</v>
      </c>
      <c r="AU536" s="172">
        <v>0</v>
      </c>
      <c r="AV536" s="173">
        <v>0</v>
      </c>
      <c r="AW536" s="172">
        <f>AT536-AV536</f>
        <v>3287.3665700747001</v>
      </c>
      <c r="AX536" s="172">
        <f>AV536-AT536</f>
        <v>-3287.3665700747001</v>
      </c>
      <c r="AY536" s="173"/>
      <c r="AZ536" s="173"/>
      <c r="BA536" s="223" t="s">
        <v>712</v>
      </c>
      <c r="BB536" s="173">
        <v>3287.3665700747001</v>
      </c>
      <c r="BC536" s="223" t="s">
        <v>712</v>
      </c>
      <c r="BD536" s="290" t="s">
        <v>151</v>
      </c>
      <c r="BE536" s="200">
        <v>0</v>
      </c>
      <c r="BF536" s="215"/>
      <c r="BG536" s="215"/>
      <c r="BI536" s="198" t="str">
        <f>AJ536 &amp; BE536</f>
        <v>Прибыль направляемая на инвестиции0</v>
      </c>
      <c r="BJ536" s="215"/>
      <c r="BK536" s="215"/>
      <c r="BL536" s="215"/>
      <c r="BM536" s="215"/>
      <c r="BX536" s="198" t="str">
        <f>AJ536 &amp; AK536</f>
        <v>Прибыль направляемая на инвестициинет</v>
      </c>
    </row>
    <row r="537" spans="3:76" ht="15" customHeight="1">
      <c r="C537" s="281"/>
      <c r="D537" s="330"/>
      <c r="E537" s="332"/>
      <c r="F537" s="332"/>
      <c r="G537" s="332"/>
      <c r="H537" s="332"/>
      <c r="I537" s="332"/>
      <c r="J537" s="332"/>
      <c r="K537" s="334"/>
      <c r="L537" s="334"/>
      <c r="M537" s="336"/>
      <c r="N537" s="336"/>
      <c r="O537" s="338"/>
      <c r="P537" s="340"/>
      <c r="Q537" s="342"/>
      <c r="R537" s="344"/>
      <c r="S537" s="328"/>
      <c r="T537" s="328"/>
      <c r="U537" s="328"/>
      <c r="V537" s="328"/>
      <c r="W537" s="328"/>
      <c r="X537" s="328"/>
      <c r="Y537" s="328"/>
      <c r="Z537" s="328"/>
      <c r="AA537" s="328"/>
      <c r="AB537" s="328"/>
      <c r="AC537" s="328"/>
      <c r="AD537" s="328"/>
      <c r="AE537" s="328"/>
      <c r="AF537" s="328"/>
      <c r="AG537" s="328"/>
      <c r="AH537" s="171"/>
      <c r="AI537" s="188" t="s">
        <v>115</v>
      </c>
      <c r="AJ537" s="238" t="s">
        <v>200</v>
      </c>
      <c r="AK537" s="275" t="s">
        <v>18</v>
      </c>
      <c r="AL537" s="275"/>
      <c r="AM537" s="275"/>
      <c r="AN537" s="275"/>
      <c r="AO537" s="275"/>
      <c r="AP537" s="275"/>
      <c r="AQ537" s="275"/>
      <c r="AR537" s="275"/>
      <c r="AS537" s="172">
        <v>657.47331401489998</v>
      </c>
      <c r="AT537" s="172">
        <v>657.47331401489998</v>
      </c>
      <c r="AU537" s="172">
        <v>0</v>
      </c>
      <c r="AV537" s="173">
        <v>0</v>
      </c>
      <c r="AW537" s="172">
        <f>AT537-AV537</f>
        <v>657.47331401489998</v>
      </c>
      <c r="AX537" s="172">
        <f>AV537-AT537</f>
        <v>-657.47331401489998</v>
      </c>
      <c r="AY537" s="173"/>
      <c r="AZ537" s="173"/>
      <c r="BA537" s="223" t="s">
        <v>712</v>
      </c>
      <c r="BB537" s="173">
        <v>657.47331401489998</v>
      </c>
      <c r="BC537" s="223" t="s">
        <v>712</v>
      </c>
      <c r="BD537" s="225"/>
      <c r="BE537" s="200">
        <v>0</v>
      </c>
      <c r="BF537" s="215"/>
      <c r="BG537" s="215"/>
      <c r="BI537" s="198" t="str">
        <f>AJ537 &amp; BE537</f>
        <v>Прочие собственные средства0</v>
      </c>
      <c r="BJ537" s="215"/>
      <c r="BK537" s="215"/>
      <c r="BL537" s="215"/>
      <c r="BM537" s="215"/>
      <c r="BX537" s="198" t="str">
        <f>AJ537 &amp; AK537</f>
        <v>Прочие собственные средстванет</v>
      </c>
    </row>
    <row r="538" spans="3:76" ht="15" customHeight="1">
      <c r="C538" s="281"/>
      <c r="D538" s="330"/>
      <c r="E538" s="332"/>
      <c r="F538" s="332"/>
      <c r="G538" s="332"/>
      <c r="H538" s="332"/>
      <c r="I538" s="332"/>
      <c r="J538" s="332"/>
      <c r="K538" s="334"/>
      <c r="L538" s="334"/>
      <c r="M538" s="336"/>
      <c r="N538" s="336"/>
      <c r="O538" s="338"/>
      <c r="P538" s="340"/>
      <c r="Q538" s="342"/>
      <c r="R538" s="344"/>
      <c r="S538" s="328"/>
      <c r="T538" s="328"/>
      <c r="U538" s="328"/>
      <c r="V538" s="328"/>
      <c r="W538" s="328"/>
      <c r="X538" s="328"/>
      <c r="Y538" s="328"/>
      <c r="Z538" s="328"/>
      <c r="AA538" s="328"/>
      <c r="AB538" s="328"/>
      <c r="AC538" s="328"/>
      <c r="AD538" s="328"/>
      <c r="AE538" s="328"/>
      <c r="AF538" s="328"/>
      <c r="AG538" s="328"/>
      <c r="AH538" s="171"/>
      <c r="AI538" s="188" t="s">
        <v>116</v>
      </c>
      <c r="AJ538" s="238" t="s">
        <v>203</v>
      </c>
      <c r="AK538" s="275" t="s">
        <v>18</v>
      </c>
      <c r="AL538" s="275"/>
      <c r="AM538" s="275"/>
      <c r="AN538" s="275"/>
      <c r="AO538" s="275"/>
      <c r="AP538" s="275"/>
      <c r="AQ538" s="275"/>
      <c r="AR538" s="275"/>
      <c r="AS538" s="172">
        <v>224055.757034273</v>
      </c>
      <c r="AT538" s="172">
        <v>0</v>
      </c>
      <c r="AU538" s="172">
        <v>0</v>
      </c>
      <c r="AV538" s="173">
        <v>0</v>
      </c>
      <c r="AW538" s="172">
        <f>AT538-AV538</f>
        <v>0</v>
      </c>
      <c r="AX538" s="172">
        <f>AV538-AT538</f>
        <v>0</v>
      </c>
      <c r="AY538" s="173"/>
      <c r="AZ538" s="173"/>
      <c r="BA538" s="223"/>
      <c r="BB538" s="173"/>
      <c r="BC538" s="224"/>
      <c r="BD538" s="290" t="s">
        <v>151</v>
      </c>
      <c r="BE538" s="200">
        <v>0</v>
      </c>
      <c r="BF538" s="215"/>
      <c r="BG538" s="215"/>
      <c r="BI538" s="198" t="str">
        <f>AJ538 &amp; BE538</f>
        <v>Кредиты0</v>
      </c>
      <c r="BJ538" s="215"/>
      <c r="BK538" s="215"/>
      <c r="BL538" s="215"/>
      <c r="BM538" s="215"/>
      <c r="BX538" s="198" t="str">
        <f>AJ538 &amp; AK538</f>
        <v>Кредитынет</v>
      </c>
    </row>
    <row r="539" spans="3:76" ht="15" customHeight="1" thickBot="1">
      <c r="C539" s="281"/>
      <c r="D539" s="330"/>
      <c r="E539" s="332"/>
      <c r="F539" s="332"/>
      <c r="G539" s="332"/>
      <c r="H539" s="332"/>
      <c r="I539" s="332"/>
      <c r="J539" s="332"/>
      <c r="K539" s="334"/>
      <c r="L539" s="334"/>
      <c r="M539" s="336"/>
      <c r="N539" s="336"/>
      <c r="O539" s="338"/>
      <c r="P539" s="340"/>
      <c r="Q539" s="342"/>
      <c r="R539" s="344"/>
      <c r="S539" s="328"/>
      <c r="T539" s="328"/>
      <c r="U539" s="328"/>
      <c r="V539" s="328"/>
      <c r="W539" s="328"/>
      <c r="X539" s="328"/>
      <c r="Y539" s="328"/>
      <c r="Z539" s="328"/>
      <c r="AA539" s="328"/>
      <c r="AB539" s="328"/>
      <c r="AC539" s="328"/>
      <c r="AD539" s="328"/>
      <c r="AE539" s="328"/>
      <c r="AF539" s="328"/>
      <c r="AG539" s="328"/>
      <c r="AH539" s="171"/>
      <c r="AI539" s="188" t="s">
        <v>117</v>
      </c>
      <c r="AJ539" s="238" t="s">
        <v>207</v>
      </c>
      <c r="AK539" s="275" t="s">
        <v>18</v>
      </c>
      <c r="AL539" s="275"/>
      <c r="AM539" s="275"/>
      <c r="AN539" s="275"/>
      <c r="AO539" s="275"/>
      <c r="AP539" s="275"/>
      <c r="AQ539" s="275"/>
      <c r="AR539" s="275"/>
      <c r="AS539" s="172">
        <v>44811.1514068545</v>
      </c>
      <c r="AT539" s="172">
        <v>0</v>
      </c>
      <c r="AU539" s="172">
        <v>0</v>
      </c>
      <c r="AV539" s="173">
        <v>0</v>
      </c>
      <c r="AW539" s="172">
        <f>AT539-AV539</f>
        <v>0</v>
      </c>
      <c r="AX539" s="172">
        <f>AV539-AT539</f>
        <v>0</v>
      </c>
      <c r="AY539" s="173"/>
      <c r="AZ539" s="173"/>
      <c r="BA539" s="223"/>
      <c r="BB539" s="173"/>
      <c r="BC539" s="224"/>
      <c r="BD539" s="225"/>
      <c r="BE539" s="200">
        <v>0</v>
      </c>
      <c r="BF539" s="215"/>
      <c r="BG539" s="215"/>
      <c r="BI539" s="198" t="str">
        <f>AJ539 &amp; BE539</f>
        <v>Прочие привлеченные средства0</v>
      </c>
      <c r="BJ539" s="215"/>
      <c r="BK539" s="215"/>
      <c r="BL539" s="215"/>
      <c r="BM539" s="215"/>
      <c r="BX539" s="198" t="str">
        <f>AJ539 &amp; AK539</f>
        <v>Прочие привлеченные средстванет</v>
      </c>
    </row>
    <row r="540" spans="3:76" ht="11.25" customHeight="1">
      <c r="C540" s="281"/>
      <c r="D540" s="329">
        <v>103</v>
      </c>
      <c r="E540" s="331" t="s">
        <v>689</v>
      </c>
      <c r="F540" s="331"/>
      <c r="G540" s="331" t="s">
        <v>697</v>
      </c>
      <c r="H540" s="331" t="s">
        <v>563</v>
      </c>
      <c r="I540" s="331" t="s">
        <v>563</v>
      </c>
      <c r="J540" s="331" t="s">
        <v>564</v>
      </c>
      <c r="K540" s="333">
        <v>1</v>
      </c>
      <c r="L540" s="333">
        <v>2022</v>
      </c>
      <c r="M540" s="335" t="s">
        <v>190</v>
      </c>
      <c r="N540" s="335">
        <v>2022</v>
      </c>
      <c r="O540" s="337">
        <v>0</v>
      </c>
      <c r="P540" s="339">
        <v>0</v>
      </c>
      <c r="Q540" s="147"/>
      <c r="R540" s="146"/>
      <c r="S540" s="146"/>
      <c r="T540" s="146"/>
      <c r="U540" s="146"/>
      <c r="V540" s="146"/>
      <c r="W540" s="146"/>
      <c r="X540" s="146"/>
      <c r="Y540" s="146"/>
      <c r="Z540" s="146"/>
      <c r="AA540" s="146"/>
      <c r="AB540" s="146"/>
      <c r="AC540" s="146"/>
      <c r="AD540" s="146"/>
      <c r="AE540" s="146"/>
      <c r="AF540" s="146"/>
      <c r="AG540" s="146"/>
      <c r="AH540" s="146"/>
      <c r="AI540" s="146"/>
      <c r="AJ540" s="146"/>
      <c r="AK540" s="146"/>
      <c r="AL540" s="146"/>
      <c r="AM540" s="146"/>
      <c r="AN540" s="146"/>
      <c r="AO540" s="146"/>
      <c r="AP540" s="146"/>
      <c r="AQ540" s="146"/>
      <c r="AR540" s="146"/>
      <c r="AS540" s="146"/>
      <c r="AT540" s="146"/>
      <c r="AU540" s="146"/>
      <c r="AV540" s="146"/>
      <c r="AW540" s="146"/>
      <c r="AX540" s="146"/>
      <c r="AY540" s="146"/>
      <c r="AZ540" s="146"/>
      <c r="BA540" s="146"/>
      <c r="BB540" s="146"/>
      <c r="BC540" s="146"/>
      <c r="BD540" s="146"/>
      <c r="BE540" s="200"/>
      <c r="BF540" s="199"/>
      <c r="BG540" s="199"/>
      <c r="BH540" s="199"/>
      <c r="BI540" s="199"/>
      <c r="BJ540" s="199"/>
      <c r="BK540" s="199"/>
    </row>
    <row r="541" spans="3:76" ht="11.25" customHeight="1">
      <c r="C541" s="281"/>
      <c r="D541" s="330"/>
      <c r="E541" s="332"/>
      <c r="F541" s="332"/>
      <c r="G541" s="332"/>
      <c r="H541" s="332"/>
      <c r="I541" s="332"/>
      <c r="J541" s="332"/>
      <c r="K541" s="334"/>
      <c r="L541" s="334"/>
      <c r="M541" s="336"/>
      <c r="N541" s="336"/>
      <c r="O541" s="338"/>
      <c r="P541" s="340"/>
      <c r="Q541" s="341"/>
      <c r="R541" s="343">
        <v>1</v>
      </c>
      <c r="S541" s="327" t="s">
        <v>588</v>
      </c>
      <c r="T541" s="327"/>
      <c r="U541" s="327"/>
      <c r="V541" s="327"/>
      <c r="W541" s="327"/>
      <c r="X541" s="327"/>
      <c r="Y541" s="327"/>
      <c r="Z541" s="327"/>
      <c r="AA541" s="327"/>
      <c r="AB541" s="327"/>
      <c r="AC541" s="327"/>
      <c r="AD541" s="327"/>
      <c r="AE541" s="327"/>
      <c r="AF541" s="327"/>
      <c r="AG541" s="327"/>
      <c r="AH541" s="183"/>
      <c r="AI541" s="190"/>
      <c r="AJ541" s="189"/>
      <c r="AK541" s="189"/>
      <c r="AL541" s="189"/>
      <c r="AM541" s="189"/>
      <c r="AN541" s="189"/>
      <c r="AO541" s="189"/>
      <c r="AP541" s="189"/>
      <c r="AQ541" s="189"/>
      <c r="AR541" s="189"/>
      <c r="AS541" s="148"/>
      <c r="AT541" s="148"/>
      <c r="AU541" s="148"/>
      <c r="AV541" s="148"/>
      <c r="AW541" s="148"/>
      <c r="AX541" s="148"/>
      <c r="AY541" s="100"/>
      <c r="AZ541" s="100"/>
      <c r="BA541" s="100"/>
      <c r="BB541" s="100"/>
      <c r="BC541" s="100"/>
      <c r="BD541" s="100"/>
      <c r="BE541" s="200"/>
      <c r="BF541" s="215"/>
      <c r="BG541" s="215"/>
      <c r="BH541" s="215"/>
      <c r="BI541" s="199"/>
      <c r="BJ541" s="215"/>
      <c r="BK541" s="215"/>
      <c r="BL541" s="215"/>
      <c r="BM541" s="215"/>
      <c r="BN541" s="215"/>
    </row>
    <row r="542" spans="3:76" ht="15" customHeight="1">
      <c r="C542" s="281"/>
      <c r="D542" s="330"/>
      <c r="E542" s="332"/>
      <c r="F542" s="332"/>
      <c r="G542" s="332"/>
      <c r="H542" s="332"/>
      <c r="I542" s="332"/>
      <c r="J542" s="332"/>
      <c r="K542" s="334"/>
      <c r="L542" s="334"/>
      <c r="M542" s="336"/>
      <c r="N542" s="336"/>
      <c r="O542" s="338"/>
      <c r="P542" s="340"/>
      <c r="Q542" s="342"/>
      <c r="R542" s="344"/>
      <c r="S542" s="328"/>
      <c r="T542" s="328"/>
      <c r="U542" s="328"/>
      <c r="V542" s="328"/>
      <c r="W542" s="328"/>
      <c r="X542" s="328"/>
      <c r="Y542" s="328"/>
      <c r="Z542" s="328"/>
      <c r="AA542" s="328"/>
      <c r="AB542" s="328"/>
      <c r="AC542" s="328"/>
      <c r="AD542" s="328"/>
      <c r="AE542" s="328"/>
      <c r="AF542" s="328"/>
      <c r="AG542" s="328"/>
      <c r="AH542" s="171"/>
      <c r="AI542" s="188" t="s">
        <v>241</v>
      </c>
      <c r="AJ542" s="238" t="s">
        <v>217</v>
      </c>
      <c r="AK542" s="275" t="s">
        <v>18</v>
      </c>
      <c r="AL542" s="275"/>
      <c r="AM542" s="275"/>
      <c r="AN542" s="275"/>
      <c r="AO542" s="275"/>
      <c r="AP542" s="275"/>
      <c r="AQ542" s="275"/>
      <c r="AR542" s="275"/>
      <c r="AS542" s="172">
        <v>37404</v>
      </c>
      <c r="AT542" s="172">
        <v>0</v>
      </c>
      <c r="AU542" s="172">
        <v>0</v>
      </c>
      <c r="AV542" s="173">
        <v>0</v>
      </c>
      <c r="AW542" s="172">
        <f>AT542-AV542</f>
        <v>0</v>
      </c>
      <c r="AX542" s="172">
        <f>AV542-AT542</f>
        <v>0</v>
      </c>
      <c r="AY542" s="173"/>
      <c r="AZ542" s="173"/>
      <c r="BA542" s="223"/>
      <c r="BB542" s="173"/>
      <c r="BC542" s="224"/>
      <c r="BD542" s="290" t="s">
        <v>151</v>
      </c>
      <c r="BE542" s="200">
        <v>0</v>
      </c>
      <c r="BF542" s="215"/>
      <c r="BG542" s="215"/>
      <c r="BI542" s="198" t="str">
        <f>AJ542 &amp; BE542</f>
        <v>Прибыль направляемая на инвестиции0</v>
      </c>
      <c r="BJ542" s="215"/>
      <c r="BK542" s="215"/>
      <c r="BL542" s="215"/>
      <c r="BM542" s="215"/>
      <c r="BX542" s="198" t="str">
        <f>AJ542 &amp; AK542</f>
        <v>Прибыль направляемая на инвестициинет</v>
      </c>
    </row>
    <row r="543" spans="3:76" ht="15" customHeight="1" thickBot="1">
      <c r="C543" s="281"/>
      <c r="D543" s="330"/>
      <c r="E543" s="332"/>
      <c r="F543" s="332"/>
      <c r="G543" s="332"/>
      <c r="H543" s="332"/>
      <c r="I543" s="332"/>
      <c r="J543" s="332"/>
      <c r="K543" s="334"/>
      <c r="L543" s="334"/>
      <c r="M543" s="336"/>
      <c r="N543" s="336"/>
      <c r="O543" s="338"/>
      <c r="P543" s="340"/>
      <c r="Q543" s="342"/>
      <c r="R543" s="344"/>
      <c r="S543" s="328"/>
      <c r="T543" s="328"/>
      <c r="U543" s="328"/>
      <c r="V543" s="328"/>
      <c r="W543" s="328"/>
      <c r="X543" s="328"/>
      <c r="Y543" s="328"/>
      <c r="Z543" s="328"/>
      <c r="AA543" s="328"/>
      <c r="AB543" s="328"/>
      <c r="AC543" s="328"/>
      <c r="AD543" s="328"/>
      <c r="AE543" s="328"/>
      <c r="AF543" s="328"/>
      <c r="AG543" s="328"/>
      <c r="AH543" s="171"/>
      <c r="AI543" s="188" t="s">
        <v>115</v>
      </c>
      <c r="AJ543" s="238" t="s">
        <v>200</v>
      </c>
      <c r="AK543" s="275" t="s">
        <v>18</v>
      </c>
      <c r="AL543" s="275"/>
      <c r="AM543" s="275"/>
      <c r="AN543" s="275"/>
      <c r="AO543" s="275"/>
      <c r="AP543" s="275"/>
      <c r="AQ543" s="275"/>
      <c r="AR543" s="275"/>
      <c r="AS543" s="172">
        <v>7480.8</v>
      </c>
      <c r="AT543" s="172">
        <v>0</v>
      </c>
      <c r="AU543" s="172">
        <v>0</v>
      </c>
      <c r="AV543" s="173">
        <v>0</v>
      </c>
      <c r="AW543" s="172">
        <f>AT543-AV543</f>
        <v>0</v>
      </c>
      <c r="AX543" s="172">
        <f>AV543-AT543</f>
        <v>0</v>
      </c>
      <c r="AY543" s="173"/>
      <c r="AZ543" s="173"/>
      <c r="BA543" s="223"/>
      <c r="BB543" s="173"/>
      <c r="BC543" s="224"/>
      <c r="BD543" s="225"/>
      <c r="BE543" s="200">
        <v>0</v>
      </c>
      <c r="BF543" s="215"/>
      <c r="BG543" s="215"/>
      <c r="BI543" s="198" t="str">
        <f>AJ543 &amp; BE543</f>
        <v>Прочие собственные средства0</v>
      </c>
      <c r="BJ543" s="215"/>
      <c r="BK543" s="215"/>
      <c r="BL543" s="215"/>
      <c r="BM543" s="215"/>
      <c r="BX543" s="198" t="str">
        <f>AJ543 &amp; AK543</f>
        <v>Прочие собственные средстванет</v>
      </c>
    </row>
    <row r="544" spans="3:76" ht="11.25" customHeight="1">
      <c r="C544" s="281"/>
      <c r="D544" s="329">
        <v>104</v>
      </c>
      <c r="E544" s="331" t="s">
        <v>689</v>
      </c>
      <c r="F544" s="331"/>
      <c r="G544" s="331" t="s">
        <v>698</v>
      </c>
      <c r="H544" s="331" t="s">
        <v>563</v>
      </c>
      <c r="I544" s="331" t="s">
        <v>563</v>
      </c>
      <c r="J544" s="331" t="s">
        <v>564</v>
      </c>
      <c r="K544" s="333">
        <v>1</v>
      </c>
      <c r="L544" s="333">
        <v>2022</v>
      </c>
      <c r="M544" s="335" t="s">
        <v>190</v>
      </c>
      <c r="N544" s="335">
        <v>2022</v>
      </c>
      <c r="O544" s="337">
        <v>0</v>
      </c>
      <c r="P544" s="339">
        <v>0</v>
      </c>
      <c r="Q544" s="147"/>
      <c r="R544" s="146"/>
      <c r="S544" s="146"/>
      <c r="T544" s="146"/>
      <c r="U544" s="146"/>
      <c r="V544" s="146"/>
      <c r="W544" s="146"/>
      <c r="X544" s="146"/>
      <c r="Y544" s="146"/>
      <c r="Z544" s="146"/>
      <c r="AA544" s="146"/>
      <c r="AB544" s="146"/>
      <c r="AC544" s="146"/>
      <c r="AD544" s="146"/>
      <c r="AE544" s="146"/>
      <c r="AF544" s="146"/>
      <c r="AG544" s="146"/>
      <c r="AH544" s="146"/>
      <c r="AI544" s="146"/>
      <c r="AJ544" s="146"/>
      <c r="AK544" s="146"/>
      <c r="AL544" s="146"/>
      <c r="AM544" s="146"/>
      <c r="AN544" s="146"/>
      <c r="AO544" s="146"/>
      <c r="AP544" s="146"/>
      <c r="AQ544" s="146"/>
      <c r="AR544" s="146"/>
      <c r="AS544" s="146"/>
      <c r="AT544" s="146"/>
      <c r="AU544" s="146"/>
      <c r="AV544" s="146"/>
      <c r="AW544" s="146"/>
      <c r="AX544" s="146"/>
      <c r="AY544" s="146"/>
      <c r="AZ544" s="146"/>
      <c r="BA544" s="146"/>
      <c r="BB544" s="146"/>
      <c r="BC544" s="146"/>
      <c r="BD544" s="146"/>
      <c r="BE544" s="200"/>
      <c r="BF544" s="199"/>
      <c r="BG544" s="199"/>
      <c r="BH544" s="199"/>
      <c r="BI544" s="199"/>
      <c r="BJ544" s="199"/>
      <c r="BK544" s="199"/>
    </row>
    <row r="545" spans="3:76" ht="11.25" customHeight="1">
      <c r="C545" s="281"/>
      <c r="D545" s="330"/>
      <c r="E545" s="332"/>
      <c r="F545" s="332"/>
      <c r="G545" s="332"/>
      <c r="H545" s="332"/>
      <c r="I545" s="332"/>
      <c r="J545" s="332"/>
      <c r="K545" s="334"/>
      <c r="L545" s="334"/>
      <c r="M545" s="336"/>
      <c r="N545" s="336"/>
      <c r="O545" s="338"/>
      <c r="P545" s="340"/>
      <c r="Q545" s="341"/>
      <c r="R545" s="343">
        <v>1</v>
      </c>
      <c r="S545" s="327" t="s">
        <v>588</v>
      </c>
      <c r="T545" s="327"/>
      <c r="U545" s="327"/>
      <c r="V545" s="327"/>
      <c r="W545" s="327"/>
      <c r="X545" s="327"/>
      <c r="Y545" s="327"/>
      <c r="Z545" s="327"/>
      <c r="AA545" s="327"/>
      <c r="AB545" s="327"/>
      <c r="AC545" s="327"/>
      <c r="AD545" s="327"/>
      <c r="AE545" s="327"/>
      <c r="AF545" s="327"/>
      <c r="AG545" s="327"/>
      <c r="AH545" s="183"/>
      <c r="AI545" s="190"/>
      <c r="AJ545" s="189"/>
      <c r="AK545" s="189"/>
      <c r="AL545" s="189"/>
      <c r="AM545" s="189"/>
      <c r="AN545" s="189"/>
      <c r="AO545" s="189"/>
      <c r="AP545" s="189"/>
      <c r="AQ545" s="189"/>
      <c r="AR545" s="189"/>
      <c r="AS545" s="148"/>
      <c r="AT545" s="148"/>
      <c r="AU545" s="148"/>
      <c r="AV545" s="148"/>
      <c r="AW545" s="148"/>
      <c r="AX545" s="148"/>
      <c r="AY545" s="100"/>
      <c r="AZ545" s="100"/>
      <c r="BA545" s="100"/>
      <c r="BB545" s="100"/>
      <c r="BC545" s="100"/>
      <c r="BD545" s="100"/>
      <c r="BE545" s="200"/>
      <c r="BF545" s="215"/>
      <c r="BG545" s="215"/>
      <c r="BH545" s="215"/>
      <c r="BI545" s="199"/>
      <c r="BJ545" s="215"/>
      <c r="BK545" s="215"/>
      <c r="BL545" s="215"/>
      <c r="BM545" s="215"/>
      <c r="BN545" s="215"/>
    </row>
    <row r="546" spans="3:76" ht="15" customHeight="1">
      <c r="C546" s="281"/>
      <c r="D546" s="330"/>
      <c r="E546" s="332"/>
      <c r="F546" s="332"/>
      <c r="G546" s="332"/>
      <c r="H546" s="332"/>
      <c r="I546" s="332"/>
      <c r="J546" s="332"/>
      <c r="K546" s="334"/>
      <c r="L546" s="334"/>
      <c r="M546" s="336"/>
      <c r="N546" s="336"/>
      <c r="O546" s="338"/>
      <c r="P546" s="340"/>
      <c r="Q546" s="342"/>
      <c r="R546" s="344"/>
      <c r="S546" s="328"/>
      <c r="T546" s="328"/>
      <c r="U546" s="328"/>
      <c r="V546" s="328"/>
      <c r="W546" s="328"/>
      <c r="X546" s="328"/>
      <c r="Y546" s="328"/>
      <c r="Z546" s="328"/>
      <c r="AA546" s="328"/>
      <c r="AB546" s="328"/>
      <c r="AC546" s="328"/>
      <c r="AD546" s="328"/>
      <c r="AE546" s="328"/>
      <c r="AF546" s="328"/>
      <c r="AG546" s="328"/>
      <c r="AH546" s="171"/>
      <c r="AI546" s="188" t="s">
        <v>241</v>
      </c>
      <c r="AJ546" s="238" t="s">
        <v>217</v>
      </c>
      <c r="AK546" s="275" t="s">
        <v>18</v>
      </c>
      <c r="AL546" s="275"/>
      <c r="AM546" s="275"/>
      <c r="AN546" s="275"/>
      <c r="AO546" s="275"/>
      <c r="AP546" s="275"/>
      <c r="AQ546" s="275"/>
      <c r="AR546" s="275"/>
      <c r="AS546" s="172">
        <v>35979</v>
      </c>
      <c r="AT546" s="172">
        <v>0</v>
      </c>
      <c r="AU546" s="172">
        <v>0</v>
      </c>
      <c r="AV546" s="173">
        <v>0</v>
      </c>
      <c r="AW546" s="172">
        <f>AT546-AV546</f>
        <v>0</v>
      </c>
      <c r="AX546" s="172">
        <f>AV546-AT546</f>
        <v>0</v>
      </c>
      <c r="AY546" s="173"/>
      <c r="AZ546" s="173"/>
      <c r="BA546" s="223"/>
      <c r="BB546" s="173"/>
      <c r="BC546" s="224"/>
      <c r="BD546" s="290" t="s">
        <v>151</v>
      </c>
      <c r="BE546" s="200">
        <v>0</v>
      </c>
      <c r="BF546" s="215"/>
      <c r="BG546" s="215"/>
      <c r="BI546" s="198" t="str">
        <f>AJ546 &amp; BE546</f>
        <v>Прибыль направляемая на инвестиции0</v>
      </c>
      <c r="BJ546" s="215"/>
      <c r="BK546" s="215"/>
      <c r="BL546" s="215"/>
      <c r="BM546" s="215"/>
      <c r="BX546" s="198" t="str">
        <f>AJ546 &amp; AK546</f>
        <v>Прибыль направляемая на инвестициинет</v>
      </c>
    </row>
    <row r="547" spans="3:76" ht="15" customHeight="1" thickBot="1">
      <c r="C547" s="281"/>
      <c r="D547" s="330"/>
      <c r="E547" s="332"/>
      <c r="F547" s="332"/>
      <c r="G547" s="332"/>
      <c r="H547" s="332"/>
      <c r="I547" s="332"/>
      <c r="J547" s="332"/>
      <c r="K547" s="334"/>
      <c r="L547" s="334"/>
      <c r="M547" s="336"/>
      <c r="N547" s="336"/>
      <c r="O547" s="338"/>
      <c r="P547" s="340"/>
      <c r="Q547" s="342"/>
      <c r="R547" s="344"/>
      <c r="S547" s="328"/>
      <c r="T547" s="328"/>
      <c r="U547" s="328"/>
      <c r="V547" s="328"/>
      <c r="W547" s="328"/>
      <c r="X547" s="328"/>
      <c r="Y547" s="328"/>
      <c r="Z547" s="328"/>
      <c r="AA547" s="328"/>
      <c r="AB547" s="328"/>
      <c r="AC547" s="328"/>
      <c r="AD547" s="328"/>
      <c r="AE547" s="328"/>
      <c r="AF547" s="328"/>
      <c r="AG547" s="328"/>
      <c r="AH547" s="171"/>
      <c r="AI547" s="188" t="s">
        <v>115</v>
      </c>
      <c r="AJ547" s="238" t="s">
        <v>200</v>
      </c>
      <c r="AK547" s="275" t="s">
        <v>18</v>
      </c>
      <c r="AL547" s="275"/>
      <c r="AM547" s="275"/>
      <c r="AN547" s="275"/>
      <c r="AO547" s="275"/>
      <c r="AP547" s="275"/>
      <c r="AQ547" s="275"/>
      <c r="AR547" s="275"/>
      <c r="AS547" s="172">
        <v>7195.8</v>
      </c>
      <c r="AT547" s="172">
        <v>0</v>
      </c>
      <c r="AU547" s="172">
        <v>0</v>
      </c>
      <c r="AV547" s="173">
        <v>0</v>
      </c>
      <c r="AW547" s="172">
        <f>AT547-AV547</f>
        <v>0</v>
      </c>
      <c r="AX547" s="172">
        <f>AV547-AT547</f>
        <v>0</v>
      </c>
      <c r="AY547" s="173"/>
      <c r="AZ547" s="173"/>
      <c r="BA547" s="223"/>
      <c r="BB547" s="173"/>
      <c r="BC547" s="224"/>
      <c r="BD547" s="225"/>
      <c r="BE547" s="200">
        <v>0</v>
      </c>
      <c r="BF547" s="215"/>
      <c r="BG547" s="215"/>
      <c r="BI547" s="198" t="str">
        <f>AJ547 &amp; BE547</f>
        <v>Прочие собственные средства0</v>
      </c>
      <c r="BJ547" s="215"/>
      <c r="BK547" s="215"/>
      <c r="BL547" s="215"/>
      <c r="BM547" s="215"/>
      <c r="BX547" s="198" t="str">
        <f>AJ547 &amp; AK547</f>
        <v>Прочие собственные средстванет</v>
      </c>
    </row>
    <row r="548" spans="3:76" ht="11.25" customHeight="1">
      <c r="C548" s="281"/>
      <c r="D548" s="329">
        <v>105</v>
      </c>
      <c r="E548" s="331" t="s">
        <v>689</v>
      </c>
      <c r="F548" s="331"/>
      <c r="G548" s="331" t="s">
        <v>699</v>
      </c>
      <c r="H548" s="331" t="s">
        <v>563</v>
      </c>
      <c r="I548" s="331" t="s">
        <v>563</v>
      </c>
      <c r="J548" s="331" t="s">
        <v>564</v>
      </c>
      <c r="K548" s="333">
        <v>1</v>
      </c>
      <c r="L548" s="333">
        <v>2022</v>
      </c>
      <c r="M548" s="335" t="s">
        <v>190</v>
      </c>
      <c r="N548" s="335">
        <v>2022</v>
      </c>
      <c r="O548" s="337">
        <v>0</v>
      </c>
      <c r="P548" s="339">
        <v>0</v>
      </c>
      <c r="Q548" s="147"/>
      <c r="R548" s="146"/>
      <c r="S548" s="146"/>
      <c r="T548" s="146"/>
      <c r="U548" s="146"/>
      <c r="V548" s="146"/>
      <c r="W548" s="146"/>
      <c r="X548" s="146"/>
      <c r="Y548" s="146"/>
      <c r="Z548" s="146"/>
      <c r="AA548" s="146"/>
      <c r="AB548" s="146"/>
      <c r="AC548" s="146"/>
      <c r="AD548" s="146"/>
      <c r="AE548" s="146"/>
      <c r="AF548" s="146"/>
      <c r="AG548" s="146"/>
      <c r="AH548" s="146"/>
      <c r="AI548" s="146"/>
      <c r="AJ548" s="146"/>
      <c r="AK548" s="146"/>
      <c r="AL548" s="146"/>
      <c r="AM548" s="146"/>
      <c r="AN548" s="146"/>
      <c r="AO548" s="146"/>
      <c r="AP548" s="146"/>
      <c r="AQ548" s="146"/>
      <c r="AR548" s="146"/>
      <c r="AS548" s="146"/>
      <c r="AT548" s="146"/>
      <c r="AU548" s="146"/>
      <c r="AV548" s="146"/>
      <c r="AW548" s="146"/>
      <c r="AX548" s="146"/>
      <c r="AY548" s="146"/>
      <c r="AZ548" s="146"/>
      <c r="BA548" s="146"/>
      <c r="BB548" s="146"/>
      <c r="BC548" s="146"/>
      <c r="BD548" s="146"/>
      <c r="BE548" s="200"/>
      <c r="BF548" s="199"/>
      <c r="BG548" s="199"/>
      <c r="BH548" s="199"/>
      <c r="BI548" s="199"/>
      <c r="BJ548" s="199"/>
      <c r="BK548" s="199"/>
    </row>
    <row r="549" spans="3:76" ht="11.25" customHeight="1">
      <c r="C549" s="281"/>
      <c r="D549" s="330"/>
      <c r="E549" s="332"/>
      <c r="F549" s="332"/>
      <c r="G549" s="332"/>
      <c r="H549" s="332"/>
      <c r="I549" s="332"/>
      <c r="J549" s="332"/>
      <c r="K549" s="334"/>
      <c r="L549" s="334"/>
      <c r="M549" s="336"/>
      <c r="N549" s="336"/>
      <c r="O549" s="338"/>
      <c r="P549" s="340"/>
      <c r="Q549" s="341"/>
      <c r="R549" s="343">
        <v>1</v>
      </c>
      <c r="S549" s="327" t="s">
        <v>588</v>
      </c>
      <c r="T549" s="327"/>
      <c r="U549" s="327"/>
      <c r="V549" s="327"/>
      <c r="W549" s="327"/>
      <c r="X549" s="327"/>
      <c r="Y549" s="327"/>
      <c r="Z549" s="327"/>
      <c r="AA549" s="327"/>
      <c r="AB549" s="327"/>
      <c r="AC549" s="327"/>
      <c r="AD549" s="327"/>
      <c r="AE549" s="327"/>
      <c r="AF549" s="327"/>
      <c r="AG549" s="327"/>
      <c r="AH549" s="183"/>
      <c r="AI549" s="190"/>
      <c r="AJ549" s="189"/>
      <c r="AK549" s="189"/>
      <c r="AL549" s="189"/>
      <c r="AM549" s="189"/>
      <c r="AN549" s="189"/>
      <c r="AO549" s="189"/>
      <c r="AP549" s="189"/>
      <c r="AQ549" s="189"/>
      <c r="AR549" s="189"/>
      <c r="AS549" s="148"/>
      <c r="AT549" s="148"/>
      <c r="AU549" s="148"/>
      <c r="AV549" s="148"/>
      <c r="AW549" s="148"/>
      <c r="AX549" s="148"/>
      <c r="AY549" s="100"/>
      <c r="AZ549" s="100"/>
      <c r="BA549" s="100"/>
      <c r="BB549" s="100"/>
      <c r="BC549" s="100"/>
      <c r="BD549" s="100"/>
      <c r="BE549" s="200"/>
      <c r="BF549" s="215"/>
      <c r="BG549" s="215"/>
      <c r="BH549" s="215"/>
      <c r="BI549" s="199"/>
      <c r="BJ549" s="215"/>
      <c r="BK549" s="215"/>
      <c r="BL549" s="215"/>
      <c r="BM549" s="215"/>
      <c r="BN549" s="215"/>
    </row>
    <row r="550" spans="3:76" ht="15" customHeight="1">
      <c r="C550" s="281"/>
      <c r="D550" s="330"/>
      <c r="E550" s="332"/>
      <c r="F550" s="332"/>
      <c r="G550" s="332"/>
      <c r="H550" s="332"/>
      <c r="I550" s="332"/>
      <c r="J550" s="332"/>
      <c r="K550" s="334"/>
      <c r="L550" s="334"/>
      <c r="M550" s="336"/>
      <c r="N550" s="336"/>
      <c r="O550" s="338"/>
      <c r="P550" s="340"/>
      <c r="Q550" s="342"/>
      <c r="R550" s="344"/>
      <c r="S550" s="328"/>
      <c r="T550" s="328"/>
      <c r="U550" s="328"/>
      <c r="V550" s="328"/>
      <c r="W550" s="328"/>
      <c r="X550" s="328"/>
      <c r="Y550" s="328"/>
      <c r="Z550" s="328"/>
      <c r="AA550" s="328"/>
      <c r="AB550" s="328"/>
      <c r="AC550" s="328"/>
      <c r="AD550" s="328"/>
      <c r="AE550" s="328"/>
      <c r="AF550" s="328"/>
      <c r="AG550" s="328"/>
      <c r="AH550" s="171"/>
      <c r="AI550" s="188" t="s">
        <v>241</v>
      </c>
      <c r="AJ550" s="238" t="s">
        <v>217</v>
      </c>
      <c r="AK550" s="275" t="s">
        <v>18</v>
      </c>
      <c r="AL550" s="275"/>
      <c r="AM550" s="275"/>
      <c r="AN550" s="275"/>
      <c r="AO550" s="275"/>
      <c r="AP550" s="275"/>
      <c r="AQ550" s="275"/>
      <c r="AR550" s="275"/>
      <c r="AS550" s="172">
        <v>35979</v>
      </c>
      <c r="AT550" s="172">
        <v>0</v>
      </c>
      <c r="AU550" s="172">
        <v>0</v>
      </c>
      <c r="AV550" s="173">
        <v>0</v>
      </c>
      <c r="AW550" s="172">
        <f>AT550-AV550</f>
        <v>0</v>
      </c>
      <c r="AX550" s="172">
        <f>AV550-AT550</f>
        <v>0</v>
      </c>
      <c r="AY550" s="173"/>
      <c r="AZ550" s="173"/>
      <c r="BA550" s="223"/>
      <c r="BB550" s="173"/>
      <c r="BC550" s="224"/>
      <c r="BD550" s="290" t="s">
        <v>151</v>
      </c>
      <c r="BE550" s="200">
        <v>0</v>
      </c>
      <c r="BF550" s="215"/>
      <c r="BG550" s="215"/>
      <c r="BI550" s="198" t="str">
        <f>AJ550 &amp; BE550</f>
        <v>Прибыль направляемая на инвестиции0</v>
      </c>
      <c r="BJ550" s="215"/>
      <c r="BK550" s="215"/>
      <c r="BL550" s="215"/>
      <c r="BM550" s="215"/>
      <c r="BX550" s="198" t="str">
        <f>AJ550 &amp; AK550</f>
        <v>Прибыль направляемая на инвестициинет</v>
      </c>
    </row>
    <row r="551" spans="3:76" ht="15" customHeight="1" thickBot="1">
      <c r="C551" s="281"/>
      <c r="D551" s="330"/>
      <c r="E551" s="332"/>
      <c r="F551" s="332"/>
      <c r="G551" s="332"/>
      <c r="H551" s="332"/>
      <c r="I551" s="332"/>
      <c r="J551" s="332"/>
      <c r="K551" s="334"/>
      <c r="L551" s="334"/>
      <c r="M551" s="336"/>
      <c r="N551" s="336"/>
      <c r="O551" s="338"/>
      <c r="P551" s="340"/>
      <c r="Q551" s="342"/>
      <c r="R551" s="344"/>
      <c r="S551" s="328"/>
      <c r="T551" s="328"/>
      <c r="U551" s="328"/>
      <c r="V551" s="328"/>
      <c r="W551" s="328"/>
      <c r="X551" s="328"/>
      <c r="Y551" s="328"/>
      <c r="Z551" s="328"/>
      <c r="AA551" s="328"/>
      <c r="AB551" s="328"/>
      <c r="AC551" s="328"/>
      <c r="AD551" s="328"/>
      <c r="AE551" s="328"/>
      <c r="AF551" s="328"/>
      <c r="AG551" s="328"/>
      <c r="AH551" s="171"/>
      <c r="AI551" s="188" t="s">
        <v>115</v>
      </c>
      <c r="AJ551" s="238" t="s">
        <v>200</v>
      </c>
      <c r="AK551" s="275" t="s">
        <v>18</v>
      </c>
      <c r="AL551" s="275"/>
      <c r="AM551" s="275"/>
      <c r="AN551" s="275"/>
      <c r="AO551" s="275"/>
      <c r="AP551" s="275"/>
      <c r="AQ551" s="275"/>
      <c r="AR551" s="275"/>
      <c r="AS551" s="172">
        <v>7195.8</v>
      </c>
      <c r="AT551" s="172">
        <v>0</v>
      </c>
      <c r="AU551" s="172">
        <v>0</v>
      </c>
      <c r="AV551" s="173">
        <v>0</v>
      </c>
      <c r="AW551" s="172">
        <f>AT551-AV551</f>
        <v>0</v>
      </c>
      <c r="AX551" s="172">
        <f>AV551-AT551</f>
        <v>0</v>
      </c>
      <c r="AY551" s="173"/>
      <c r="AZ551" s="173"/>
      <c r="BA551" s="223"/>
      <c r="BB551" s="173"/>
      <c r="BC551" s="224"/>
      <c r="BD551" s="225"/>
      <c r="BE551" s="200">
        <v>0</v>
      </c>
      <c r="BF551" s="215"/>
      <c r="BG551" s="215"/>
      <c r="BI551" s="198" t="str">
        <f>AJ551 &amp; BE551</f>
        <v>Прочие собственные средства0</v>
      </c>
      <c r="BJ551" s="215"/>
      <c r="BK551" s="215"/>
      <c r="BL551" s="215"/>
      <c r="BM551" s="215"/>
      <c r="BX551" s="198" t="str">
        <f>AJ551 &amp; AK551</f>
        <v>Прочие собственные средстванет</v>
      </c>
    </row>
    <row r="552" spans="3:76" ht="11.25" customHeight="1">
      <c r="C552" s="281"/>
      <c r="D552" s="329">
        <v>106</v>
      </c>
      <c r="E552" s="331" t="s">
        <v>689</v>
      </c>
      <c r="F552" s="331"/>
      <c r="G552" s="331" t="s">
        <v>700</v>
      </c>
      <c r="H552" s="331" t="s">
        <v>563</v>
      </c>
      <c r="I552" s="331" t="s">
        <v>563</v>
      </c>
      <c r="J552" s="331" t="s">
        <v>564</v>
      </c>
      <c r="K552" s="333">
        <v>1</v>
      </c>
      <c r="L552" s="333">
        <v>2020</v>
      </c>
      <c r="M552" s="335" t="s">
        <v>187</v>
      </c>
      <c r="N552" s="335">
        <v>2020</v>
      </c>
      <c r="O552" s="337">
        <v>0</v>
      </c>
      <c r="P552" s="339">
        <v>100</v>
      </c>
      <c r="Q552" s="147"/>
      <c r="R552" s="146"/>
      <c r="S552" s="146"/>
      <c r="T552" s="146"/>
      <c r="U552" s="146"/>
      <c r="V552" s="146"/>
      <c r="W552" s="146"/>
      <c r="X552" s="146"/>
      <c r="Y552" s="146"/>
      <c r="Z552" s="146"/>
      <c r="AA552" s="146"/>
      <c r="AB552" s="146"/>
      <c r="AC552" s="146"/>
      <c r="AD552" s="146"/>
      <c r="AE552" s="146"/>
      <c r="AF552" s="146"/>
      <c r="AG552" s="146"/>
      <c r="AH552" s="146"/>
      <c r="AI552" s="146"/>
      <c r="AJ552" s="146"/>
      <c r="AK552" s="146"/>
      <c r="AL552" s="146"/>
      <c r="AM552" s="146"/>
      <c r="AN552" s="146"/>
      <c r="AO552" s="146"/>
      <c r="AP552" s="146"/>
      <c r="AQ552" s="146"/>
      <c r="AR552" s="146"/>
      <c r="AS552" s="146"/>
      <c r="AT552" s="146"/>
      <c r="AU552" s="146"/>
      <c r="AV552" s="146"/>
      <c r="AW552" s="146"/>
      <c r="AX552" s="146"/>
      <c r="AY552" s="146"/>
      <c r="AZ552" s="146"/>
      <c r="BA552" s="146"/>
      <c r="BB552" s="146"/>
      <c r="BC552" s="146"/>
      <c r="BD552" s="146"/>
      <c r="BE552" s="200"/>
      <c r="BF552" s="199"/>
      <c r="BG552" s="199"/>
      <c r="BH552" s="199"/>
      <c r="BI552" s="199"/>
      <c r="BJ552" s="199"/>
      <c r="BK552" s="199"/>
    </row>
    <row r="553" spans="3:76" ht="11.25" customHeight="1">
      <c r="C553" s="281"/>
      <c r="D553" s="330"/>
      <c r="E553" s="332"/>
      <c r="F553" s="332"/>
      <c r="G553" s="332"/>
      <c r="H553" s="332"/>
      <c r="I553" s="332"/>
      <c r="J553" s="332"/>
      <c r="K553" s="334"/>
      <c r="L553" s="334"/>
      <c r="M553" s="336"/>
      <c r="N553" s="336"/>
      <c r="O553" s="338"/>
      <c r="P553" s="340"/>
      <c r="Q553" s="341"/>
      <c r="R553" s="343">
        <v>1</v>
      </c>
      <c r="S553" s="327" t="s">
        <v>588</v>
      </c>
      <c r="T553" s="327"/>
      <c r="U553" s="327"/>
      <c r="V553" s="327"/>
      <c r="W553" s="327"/>
      <c r="X553" s="327"/>
      <c r="Y553" s="327"/>
      <c r="Z553" s="327"/>
      <c r="AA553" s="327"/>
      <c r="AB553" s="327"/>
      <c r="AC553" s="327"/>
      <c r="AD553" s="327"/>
      <c r="AE553" s="327"/>
      <c r="AF553" s="327"/>
      <c r="AG553" s="327"/>
      <c r="AH553" s="183"/>
      <c r="AI553" s="190"/>
      <c r="AJ553" s="189"/>
      <c r="AK553" s="189"/>
      <c r="AL553" s="189"/>
      <c r="AM553" s="189"/>
      <c r="AN553" s="189"/>
      <c r="AO553" s="189"/>
      <c r="AP553" s="189"/>
      <c r="AQ553" s="189"/>
      <c r="AR553" s="189"/>
      <c r="AS553" s="148"/>
      <c r="AT553" s="148"/>
      <c r="AU553" s="148"/>
      <c r="AV553" s="148"/>
      <c r="AW553" s="148"/>
      <c r="AX553" s="148"/>
      <c r="AY553" s="100"/>
      <c r="AZ553" s="100"/>
      <c r="BA553" s="100"/>
      <c r="BB553" s="100"/>
      <c r="BC553" s="100"/>
      <c r="BD553" s="100"/>
      <c r="BE553" s="200"/>
      <c r="BF553" s="215"/>
      <c r="BG553" s="215"/>
      <c r="BH553" s="215"/>
      <c r="BI553" s="199"/>
      <c r="BJ553" s="215"/>
      <c r="BK553" s="215"/>
      <c r="BL553" s="215"/>
      <c r="BM553" s="215"/>
      <c r="BN553" s="215"/>
    </row>
    <row r="554" spans="3:76" ht="15" customHeight="1">
      <c r="C554" s="281"/>
      <c r="D554" s="330"/>
      <c r="E554" s="332"/>
      <c r="F554" s="332"/>
      <c r="G554" s="332"/>
      <c r="H554" s="332"/>
      <c r="I554" s="332"/>
      <c r="J554" s="332"/>
      <c r="K554" s="334"/>
      <c r="L554" s="334"/>
      <c r="M554" s="336"/>
      <c r="N554" s="336"/>
      <c r="O554" s="338"/>
      <c r="P554" s="340"/>
      <c r="Q554" s="342"/>
      <c r="R554" s="344"/>
      <c r="S554" s="328"/>
      <c r="T554" s="328"/>
      <c r="U554" s="328"/>
      <c r="V554" s="328"/>
      <c r="W554" s="328"/>
      <c r="X554" s="328"/>
      <c r="Y554" s="328"/>
      <c r="Z554" s="328"/>
      <c r="AA554" s="328"/>
      <c r="AB554" s="328"/>
      <c r="AC554" s="328"/>
      <c r="AD554" s="328"/>
      <c r="AE554" s="328"/>
      <c r="AF554" s="328"/>
      <c r="AG554" s="328"/>
      <c r="AH554" s="171"/>
      <c r="AI554" s="188" t="s">
        <v>241</v>
      </c>
      <c r="AJ554" s="238" t="s">
        <v>217</v>
      </c>
      <c r="AK554" s="275" t="s">
        <v>18</v>
      </c>
      <c r="AL554" s="275"/>
      <c r="AM554" s="275"/>
      <c r="AN554" s="275"/>
      <c r="AO554" s="275"/>
      <c r="AP554" s="275"/>
      <c r="AQ554" s="275"/>
      <c r="AR554" s="275"/>
      <c r="AS554" s="172">
        <v>6173.5938536700996</v>
      </c>
      <c r="AT554" s="172">
        <v>6173.5938536700996</v>
      </c>
      <c r="AU554" s="172">
        <v>22.163540000000001</v>
      </c>
      <c r="AV554" s="173">
        <v>2661.7069100000003</v>
      </c>
      <c r="AW554" s="172">
        <f>AT554-AV554</f>
        <v>3511.8869436700993</v>
      </c>
      <c r="AX554" s="172">
        <f>AV554-AT554</f>
        <v>-3511.8869436700993</v>
      </c>
      <c r="AY554" s="173"/>
      <c r="AZ554" s="173">
        <v>3511.8869436700998</v>
      </c>
      <c r="BA554" s="223"/>
      <c r="BB554" s="173"/>
      <c r="BC554" s="224" t="s">
        <v>707</v>
      </c>
      <c r="BD554" s="290" t="s">
        <v>151</v>
      </c>
      <c r="BE554" s="200">
        <v>0</v>
      </c>
      <c r="BF554" s="215"/>
      <c r="BG554" s="215"/>
      <c r="BI554" s="198" t="str">
        <f>AJ554 &amp; BE554</f>
        <v>Прибыль направляемая на инвестиции0</v>
      </c>
      <c r="BJ554" s="215"/>
      <c r="BK554" s="215"/>
      <c r="BL554" s="215"/>
      <c r="BM554" s="215"/>
      <c r="BX554" s="198" t="str">
        <f>AJ554 &amp; AK554</f>
        <v>Прибыль направляемая на инвестициинет</v>
      </c>
    </row>
    <row r="555" spans="3:76" ht="15" customHeight="1" thickBot="1">
      <c r="C555" s="281"/>
      <c r="D555" s="330"/>
      <c r="E555" s="332"/>
      <c r="F555" s="332"/>
      <c r="G555" s="332"/>
      <c r="H555" s="332"/>
      <c r="I555" s="332"/>
      <c r="J555" s="332"/>
      <c r="K555" s="334"/>
      <c r="L555" s="334"/>
      <c r="M555" s="336"/>
      <c r="N555" s="336"/>
      <c r="O555" s="338"/>
      <c r="P555" s="340"/>
      <c r="Q555" s="342"/>
      <c r="R555" s="344"/>
      <c r="S555" s="328"/>
      <c r="T555" s="328"/>
      <c r="U555" s="328"/>
      <c r="V555" s="328"/>
      <c r="W555" s="328"/>
      <c r="X555" s="328"/>
      <c r="Y555" s="328"/>
      <c r="Z555" s="328"/>
      <c r="AA555" s="328"/>
      <c r="AB555" s="328"/>
      <c r="AC555" s="328"/>
      <c r="AD555" s="328"/>
      <c r="AE555" s="328"/>
      <c r="AF555" s="328"/>
      <c r="AG555" s="328"/>
      <c r="AH555" s="171"/>
      <c r="AI555" s="188" t="s">
        <v>115</v>
      </c>
      <c r="AJ555" s="238" t="s">
        <v>200</v>
      </c>
      <c r="AK555" s="275" t="s">
        <v>18</v>
      </c>
      <c r="AL555" s="275"/>
      <c r="AM555" s="275"/>
      <c r="AN555" s="275"/>
      <c r="AO555" s="275"/>
      <c r="AP555" s="275"/>
      <c r="AQ555" s="275"/>
      <c r="AR555" s="275"/>
      <c r="AS555" s="172">
        <v>1234.7187707339999</v>
      </c>
      <c r="AT555" s="172">
        <v>1234.7187707339999</v>
      </c>
      <c r="AU555" s="172">
        <v>0</v>
      </c>
      <c r="AV555" s="173">
        <v>83.782800000000009</v>
      </c>
      <c r="AW555" s="172">
        <f>AT555-AV555</f>
        <v>1150.935970734</v>
      </c>
      <c r="AX555" s="172">
        <f>AV555-AT555</f>
        <v>-1150.935970734</v>
      </c>
      <c r="AY555" s="173"/>
      <c r="AZ555" s="173">
        <v>1150.935970734</v>
      </c>
      <c r="BA555" s="223"/>
      <c r="BB555" s="173"/>
      <c r="BC555" s="224" t="s">
        <v>707</v>
      </c>
      <c r="BD555" s="225"/>
      <c r="BE555" s="200">
        <v>0</v>
      </c>
      <c r="BF555" s="215"/>
      <c r="BG555" s="215"/>
      <c r="BI555" s="198" t="str">
        <f>AJ555 &amp; BE555</f>
        <v>Прочие собственные средства0</v>
      </c>
      <c r="BJ555" s="215"/>
      <c r="BK555" s="215"/>
      <c r="BL555" s="215"/>
      <c r="BM555" s="215"/>
      <c r="BX555" s="198" t="str">
        <f>AJ555 &amp; AK555</f>
        <v>Прочие собственные средстванет</v>
      </c>
    </row>
    <row r="556" spans="3:76" ht="11.25" customHeight="1">
      <c r="C556" s="281"/>
      <c r="D556" s="329">
        <v>107</v>
      </c>
      <c r="E556" s="331" t="s">
        <v>689</v>
      </c>
      <c r="F556" s="331"/>
      <c r="G556" s="331" t="s">
        <v>701</v>
      </c>
      <c r="H556" s="331" t="s">
        <v>563</v>
      </c>
      <c r="I556" s="331" t="s">
        <v>563</v>
      </c>
      <c r="J556" s="331" t="s">
        <v>564</v>
      </c>
      <c r="K556" s="333">
        <v>1</v>
      </c>
      <c r="L556" s="333">
        <v>2020</v>
      </c>
      <c r="M556" s="335" t="s">
        <v>187</v>
      </c>
      <c r="N556" s="335">
        <v>2020</v>
      </c>
      <c r="O556" s="337">
        <v>0</v>
      </c>
      <c r="P556" s="339">
        <v>100</v>
      </c>
      <c r="Q556" s="147"/>
      <c r="R556" s="146"/>
      <c r="S556" s="146"/>
      <c r="T556" s="146"/>
      <c r="U556" s="146"/>
      <c r="V556" s="146"/>
      <c r="W556" s="146"/>
      <c r="X556" s="146"/>
      <c r="Y556" s="146"/>
      <c r="Z556" s="146"/>
      <c r="AA556" s="146"/>
      <c r="AB556" s="146"/>
      <c r="AC556" s="146"/>
      <c r="AD556" s="146"/>
      <c r="AE556" s="146"/>
      <c r="AF556" s="146"/>
      <c r="AG556" s="146"/>
      <c r="AH556" s="146"/>
      <c r="AI556" s="146"/>
      <c r="AJ556" s="146"/>
      <c r="AK556" s="146"/>
      <c r="AL556" s="146"/>
      <c r="AM556" s="146"/>
      <c r="AN556" s="146"/>
      <c r="AO556" s="146"/>
      <c r="AP556" s="146"/>
      <c r="AQ556" s="146"/>
      <c r="AR556" s="146"/>
      <c r="AS556" s="146"/>
      <c r="AT556" s="146"/>
      <c r="AU556" s="146"/>
      <c r="AV556" s="146"/>
      <c r="AW556" s="146"/>
      <c r="AX556" s="146"/>
      <c r="AY556" s="146"/>
      <c r="AZ556" s="146"/>
      <c r="BA556" s="146"/>
      <c r="BB556" s="146"/>
      <c r="BC556" s="146"/>
      <c r="BD556" s="146"/>
      <c r="BE556" s="200"/>
      <c r="BF556" s="199"/>
      <c r="BG556" s="199"/>
      <c r="BH556" s="199"/>
      <c r="BI556" s="199"/>
      <c r="BJ556" s="199"/>
      <c r="BK556" s="199"/>
    </row>
    <row r="557" spans="3:76" ht="11.25" customHeight="1">
      <c r="C557" s="281"/>
      <c r="D557" s="330"/>
      <c r="E557" s="332"/>
      <c r="F557" s="332"/>
      <c r="G557" s="332"/>
      <c r="H557" s="332"/>
      <c r="I557" s="332"/>
      <c r="J557" s="332"/>
      <c r="K557" s="334"/>
      <c r="L557" s="334"/>
      <c r="M557" s="336"/>
      <c r="N557" s="336"/>
      <c r="O557" s="338"/>
      <c r="P557" s="340"/>
      <c r="Q557" s="341"/>
      <c r="R557" s="343">
        <v>1</v>
      </c>
      <c r="S557" s="327" t="s">
        <v>588</v>
      </c>
      <c r="T557" s="327"/>
      <c r="U557" s="327"/>
      <c r="V557" s="327"/>
      <c r="W557" s="327"/>
      <c r="X557" s="327"/>
      <c r="Y557" s="327"/>
      <c r="Z557" s="327"/>
      <c r="AA557" s="327"/>
      <c r="AB557" s="327"/>
      <c r="AC557" s="327"/>
      <c r="AD557" s="327"/>
      <c r="AE557" s="327"/>
      <c r="AF557" s="327"/>
      <c r="AG557" s="327"/>
      <c r="AH557" s="183"/>
      <c r="AI557" s="190"/>
      <c r="AJ557" s="189"/>
      <c r="AK557" s="189"/>
      <c r="AL557" s="189"/>
      <c r="AM557" s="189"/>
      <c r="AN557" s="189"/>
      <c r="AO557" s="189"/>
      <c r="AP557" s="189"/>
      <c r="AQ557" s="189"/>
      <c r="AR557" s="189"/>
      <c r="AS557" s="148"/>
      <c r="AT557" s="148"/>
      <c r="AU557" s="148"/>
      <c r="AV557" s="148"/>
      <c r="AW557" s="148"/>
      <c r="AX557" s="148"/>
      <c r="AY557" s="100"/>
      <c r="AZ557" s="100"/>
      <c r="BA557" s="100"/>
      <c r="BB557" s="100"/>
      <c r="BC557" s="100"/>
      <c r="BD557" s="100"/>
      <c r="BE557" s="200"/>
      <c r="BF557" s="215"/>
      <c r="BG557" s="215"/>
      <c r="BH557" s="215"/>
      <c r="BI557" s="199"/>
      <c r="BJ557" s="215"/>
      <c r="BK557" s="215"/>
      <c r="BL557" s="215"/>
      <c r="BM557" s="215"/>
      <c r="BN557" s="215"/>
    </row>
    <row r="558" spans="3:76" ht="15" customHeight="1">
      <c r="C558" s="281"/>
      <c r="D558" s="330"/>
      <c r="E558" s="332"/>
      <c r="F558" s="332"/>
      <c r="G558" s="332"/>
      <c r="H558" s="332"/>
      <c r="I558" s="332"/>
      <c r="J558" s="332"/>
      <c r="K558" s="334"/>
      <c r="L558" s="334"/>
      <c r="M558" s="336"/>
      <c r="N558" s="336"/>
      <c r="O558" s="338"/>
      <c r="P558" s="340"/>
      <c r="Q558" s="342"/>
      <c r="R558" s="344"/>
      <c r="S558" s="328"/>
      <c r="T558" s="328"/>
      <c r="U558" s="328"/>
      <c r="V558" s="328"/>
      <c r="W558" s="328"/>
      <c r="X558" s="328"/>
      <c r="Y558" s="328"/>
      <c r="Z558" s="328"/>
      <c r="AA558" s="328"/>
      <c r="AB558" s="328"/>
      <c r="AC558" s="328"/>
      <c r="AD558" s="328"/>
      <c r="AE558" s="328"/>
      <c r="AF558" s="328"/>
      <c r="AG558" s="328"/>
      <c r="AH558" s="171"/>
      <c r="AI558" s="188" t="s">
        <v>241</v>
      </c>
      <c r="AJ558" s="238" t="s">
        <v>217</v>
      </c>
      <c r="AK558" s="275" t="s">
        <v>18</v>
      </c>
      <c r="AL558" s="275"/>
      <c r="AM558" s="275"/>
      <c r="AN558" s="275"/>
      <c r="AO558" s="275"/>
      <c r="AP558" s="275"/>
      <c r="AQ558" s="275"/>
      <c r="AR558" s="275"/>
      <c r="AS558" s="172">
        <v>8783.6334049031993</v>
      </c>
      <c r="AT558" s="172">
        <v>8783.6334049031993</v>
      </c>
      <c r="AU558" s="172">
        <v>23.170950000000001</v>
      </c>
      <c r="AV558" s="173">
        <v>3663.3294700000001</v>
      </c>
      <c r="AW558" s="172">
        <f>AT558-AV558</f>
        <v>5120.3039349031988</v>
      </c>
      <c r="AX558" s="172">
        <f>AV558-AT558</f>
        <v>-5120.3039349031988</v>
      </c>
      <c r="AY558" s="173"/>
      <c r="AZ558" s="173">
        <v>5120.3039349031988</v>
      </c>
      <c r="BA558" s="223"/>
      <c r="BB558" s="173"/>
      <c r="BC558" s="224" t="s">
        <v>707</v>
      </c>
      <c r="BD558" s="290" t="s">
        <v>151</v>
      </c>
      <c r="BE558" s="200">
        <v>0</v>
      </c>
      <c r="BF558" s="215"/>
      <c r="BG558" s="215"/>
      <c r="BI558" s="198" t="str">
        <f>AJ558 &amp; BE558</f>
        <v>Прибыль направляемая на инвестиции0</v>
      </c>
      <c r="BJ558" s="215"/>
      <c r="BK558" s="215"/>
      <c r="BL558" s="215"/>
      <c r="BM558" s="215"/>
      <c r="BX558" s="198" t="str">
        <f>AJ558 &amp; AK558</f>
        <v>Прибыль направляемая на инвестициинет</v>
      </c>
    </row>
    <row r="559" spans="3:76" ht="15" customHeight="1" thickBot="1">
      <c r="C559" s="281"/>
      <c r="D559" s="330"/>
      <c r="E559" s="332"/>
      <c r="F559" s="332"/>
      <c r="G559" s="332"/>
      <c r="H559" s="332"/>
      <c r="I559" s="332"/>
      <c r="J559" s="332"/>
      <c r="K559" s="334"/>
      <c r="L559" s="334"/>
      <c r="M559" s="336"/>
      <c r="N559" s="336"/>
      <c r="O559" s="338"/>
      <c r="P559" s="340"/>
      <c r="Q559" s="342"/>
      <c r="R559" s="344"/>
      <c r="S559" s="328"/>
      <c r="T559" s="328"/>
      <c r="U559" s="328"/>
      <c r="V559" s="328"/>
      <c r="W559" s="328"/>
      <c r="X559" s="328"/>
      <c r="Y559" s="328"/>
      <c r="Z559" s="328"/>
      <c r="AA559" s="328"/>
      <c r="AB559" s="328"/>
      <c r="AC559" s="328"/>
      <c r="AD559" s="328"/>
      <c r="AE559" s="328"/>
      <c r="AF559" s="328"/>
      <c r="AG559" s="328"/>
      <c r="AH559" s="171"/>
      <c r="AI559" s="188" t="s">
        <v>115</v>
      </c>
      <c r="AJ559" s="238" t="s">
        <v>200</v>
      </c>
      <c r="AK559" s="275" t="s">
        <v>18</v>
      </c>
      <c r="AL559" s="275"/>
      <c r="AM559" s="275"/>
      <c r="AN559" s="275"/>
      <c r="AO559" s="275"/>
      <c r="AP559" s="275"/>
      <c r="AQ559" s="275"/>
      <c r="AR559" s="275"/>
      <c r="AS559" s="172">
        <v>1756.7266809805999</v>
      </c>
      <c r="AT559" s="172">
        <v>1756.7266809805999</v>
      </c>
      <c r="AU559" s="172">
        <v>0</v>
      </c>
      <c r="AV559" s="173">
        <v>105.12480000000001</v>
      </c>
      <c r="AW559" s="172">
        <f>AT559-AV559</f>
        <v>1651.6018809805998</v>
      </c>
      <c r="AX559" s="172">
        <f>AV559-AT559</f>
        <v>-1651.6018809805998</v>
      </c>
      <c r="AY559" s="173"/>
      <c r="AZ559" s="173">
        <v>1651.6018809805998</v>
      </c>
      <c r="BA559" s="223"/>
      <c r="BB559" s="173"/>
      <c r="BC559" s="224" t="s">
        <v>707</v>
      </c>
      <c r="BD559" s="225"/>
      <c r="BE559" s="200">
        <v>0</v>
      </c>
      <c r="BF559" s="215"/>
      <c r="BG559" s="215"/>
      <c r="BI559" s="198" t="str">
        <f>AJ559 &amp; BE559</f>
        <v>Прочие собственные средства0</v>
      </c>
      <c r="BJ559" s="215"/>
      <c r="BK559" s="215"/>
      <c r="BL559" s="215"/>
      <c r="BM559" s="215"/>
      <c r="BX559" s="198" t="str">
        <f>AJ559 &amp; AK559</f>
        <v>Прочие собственные средстванет</v>
      </c>
    </row>
    <row r="560" spans="3:76" ht="11.25" customHeight="1">
      <c r="C560" s="281"/>
      <c r="D560" s="329">
        <v>108</v>
      </c>
      <c r="E560" s="331" t="s">
        <v>689</v>
      </c>
      <c r="F560" s="331"/>
      <c r="G560" s="331" t="s">
        <v>702</v>
      </c>
      <c r="H560" s="331" t="s">
        <v>563</v>
      </c>
      <c r="I560" s="331" t="s">
        <v>563</v>
      </c>
      <c r="J560" s="331" t="s">
        <v>564</v>
      </c>
      <c r="K560" s="333">
        <v>1</v>
      </c>
      <c r="L560" s="333">
        <v>2020</v>
      </c>
      <c r="M560" s="335" t="s">
        <v>187</v>
      </c>
      <c r="N560" s="335">
        <v>2020</v>
      </c>
      <c r="O560" s="337">
        <v>0</v>
      </c>
      <c r="P560" s="339">
        <v>100</v>
      </c>
      <c r="Q560" s="147"/>
      <c r="R560" s="146"/>
      <c r="S560" s="146"/>
      <c r="T560" s="146"/>
      <c r="U560" s="146"/>
      <c r="V560" s="146"/>
      <c r="W560" s="146"/>
      <c r="X560" s="146"/>
      <c r="Y560" s="146"/>
      <c r="Z560" s="146"/>
      <c r="AA560" s="146"/>
      <c r="AB560" s="146"/>
      <c r="AC560" s="146"/>
      <c r="AD560" s="146"/>
      <c r="AE560" s="146"/>
      <c r="AF560" s="146"/>
      <c r="AG560" s="146"/>
      <c r="AH560" s="146"/>
      <c r="AI560" s="146"/>
      <c r="AJ560" s="146"/>
      <c r="AK560" s="146"/>
      <c r="AL560" s="146"/>
      <c r="AM560" s="146"/>
      <c r="AN560" s="146"/>
      <c r="AO560" s="146"/>
      <c r="AP560" s="146"/>
      <c r="AQ560" s="146"/>
      <c r="AR560" s="146"/>
      <c r="AS560" s="146"/>
      <c r="AT560" s="146"/>
      <c r="AU560" s="146"/>
      <c r="AV560" s="146"/>
      <c r="AW560" s="146"/>
      <c r="AX560" s="146"/>
      <c r="AY560" s="146"/>
      <c r="AZ560" s="146"/>
      <c r="BA560" s="146"/>
      <c r="BB560" s="146"/>
      <c r="BC560" s="146"/>
      <c r="BD560" s="146"/>
      <c r="BE560" s="200"/>
      <c r="BF560" s="199"/>
      <c r="BG560" s="199"/>
      <c r="BH560" s="199"/>
      <c r="BI560" s="199"/>
      <c r="BJ560" s="199"/>
      <c r="BK560" s="199"/>
    </row>
    <row r="561" spans="3:76" ht="11.25" customHeight="1">
      <c r="C561" s="281"/>
      <c r="D561" s="330"/>
      <c r="E561" s="332"/>
      <c r="F561" s="332"/>
      <c r="G561" s="332"/>
      <c r="H561" s="332"/>
      <c r="I561" s="332"/>
      <c r="J561" s="332"/>
      <c r="K561" s="334"/>
      <c r="L561" s="334"/>
      <c r="M561" s="336"/>
      <c r="N561" s="336"/>
      <c r="O561" s="338"/>
      <c r="P561" s="340"/>
      <c r="Q561" s="341"/>
      <c r="R561" s="343">
        <v>1</v>
      </c>
      <c r="S561" s="327" t="s">
        <v>588</v>
      </c>
      <c r="T561" s="327"/>
      <c r="U561" s="327"/>
      <c r="V561" s="327"/>
      <c r="W561" s="327"/>
      <c r="X561" s="327"/>
      <c r="Y561" s="327"/>
      <c r="Z561" s="327"/>
      <c r="AA561" s="327"/>
      <c r="AB561" s="327"/>
      <c r="AC561" s="327"/>
      <c r="AD561" s="327"/>
      <c r="AE561" s="327"/>
      <c r="AF561" s="327"/>
      <c r="AG561" s="327"/>
      <c r="AH561" s="183"/>
      <c r="AI561" s="190"/>
      <c r="AJ561" s="189"/>
      <c r="AK561" s="189"/>
      <c r="AL561" s="189"/>
      <c r="AM561" s="189"/>
      <c r="AN561" s="189"/>
      <c r="AO561" s="189"/>
      <c r="AP561" s="189"/>
      <c r="AQ561" s="189"/>
      <c r="AR561" s="189"/>
      <c r="AS561" s="148"/>
      <c r="AT561" s="148"/>
      <c r="AU561" s="148"/>
      <c r="AV561" s="148"/>
      <c r="AW561" s="148"/>
      <c r="AX561" s="148"/>
      <c r="AY561" s="100"/>
      <c r="AZ561" s="100"/>
      <c r="BA561" s="100"/>
      <c r="BB561" s="100"/>
      <c r="BC561" s="100"/>
      <c r="BD561" s="100"/>
      <c r="BE561" s="200"/>
      <c r="BF561" s="215"/>
      <c r="BG561" s="215"/>
      <c r="BH561" s="215"/>
      <c r="BI561" s="199"/>
      <c r="BJ561" s="215"/>
      <c r="BK561" s="215"/>
      <c r="BL561" s="215"/>
      <c r="BM561" s="215"/>
      <c r="BN561" s="215"/>
    </row>
    <row r="562" spans="3:76" ht="15" customHeight="1">
      <c r="C562" s="281"/>
      <c r="D562" s="330"/>
      <c r="E562" s="332"/>
      <c r="F562" s="332"/>
      <c r="G562" s="332"/>
      <c r="H562" s="332"/>
      <c r="I562" s="332"/>
      <c r="J562" s="332"/>
      <c r="K562" s="334"/>
      <c r="L562" s="334"/>
      <c r="M562" s="336"/>
      <c r="N562" s="336"/>
      <c r="O562" s="338"/>
      <c r="P562" s="340"/>
      <c r="Q562" s="342"/>
      <c r="R562" s="344"/>
      <c r="S562" s="328"/>
      <c r="T562" s="328"/>
      <c r="U562" s="328"/>
      <c r="V562" s="328"/>
      <c r="W562" s="328"/>
      <c r="X562" s="328"/>
      <c r="Y562" s="328"/>
      <c r="Z562" s="328"/>
      <c r="AA562" s="328"/>
      <c r="AB562" s="328"/>
      <c r="AC562" s="328"/>
      <c r="AD562" s="328"/>
      <c r="AE562" s="328"/>
      <c r="AF562" s="328"/>
      <c r="AG562" s="328"/>
      <c r="AH562" s="171"/>
      <c r="AI562" s="188" t="s">
        <v>241</v>
      </c>
      <c r="AJ562" s="238" t="s">
        <v>217</v>
      </c>
      <c r="AK562" s="275" t="s">
        <v>18</v>
      </c>
      <c r="AL562" s="275"/>
      <c r="AM562" s="275"/>
      <c r="AN562" s="275"/>
      <c r="AO562" s="275"/>
      <c r="AP562" s="275"/>
      <c r="AQ562" s="275"/>
      <c r="AR562" s="275"/>
      <c r="AS562" s="172">
        <v>5519.9228501375001</v>
      </c>
      <c r="AT562" s="172">
        <v>5519.9228501375001</v>
      </c>
      <c r="AU562" s="172">
        <v>23.170970000000001</v>
      </c>
      <c r="AV562" s="173">
        <v>1998.1992600000001</v>
      </c>
      <c r="AW562" s="172">
        <f>AT562-AV562</f>
        <v>3521.7235901374997</v>
      </c>
      <c r="AX562" s="172">
        <f>AV562-AT562</f>
        <v>-3521.7235901374997</v>
      </c>
      <c r="AY562" s="173"/>
      <c r="AZ562" s="173">
        <v>3521.7235901374997</v>
      </c>
      <c r="BA562" s="223"/>
      <c r="BB562" s="173"/>
      <c r="BC562" s="224" t="s">
        <v>707</v>
      </c>
      <c r="BD562" s="290" t="s">
        <v>151</v>
      </c>
      <c r="BE562" s="200">
        <v>0</v>
      </c>
      <c r="BF562" s="215"/>
      <c r="BG562" s="215"/>
      <c r="BI562" s="198" t="str">
        <f>AJ562 &amp; BE562</f>
        <v>Прибыль направляемая на инвестиции0</v>
      </c>
      <c r="BJ562" s="215"/>
      <c r="BK562" s="215"/>
      <c r="BL562" s="215"/>
      <c r="BM562" s="215"/>
      <c r="BX562" s="198" t="str">
        <f>AJ562 &amp; AK562</f>
        <v>Прибыль направляемая на инвестициинет</v>
      </c>
    </row>
    <row r="563" spans="3:76" ht="15" customHeight="1" thickBot="1">
      <c r="C563" s="281"/>
      <c r="D563" s="330"/>
      <c r="E563" s="332"/>
      <c r="F563" s="332"/>
      <c r="G563" s="332"/>
      <c r="H563" s="332"/>
      <c r="I563" s="332"/>
      <c r="J563" s="332"/>
      <c r="K563" s="334"/>
      <c r="L563" s="334"/>
      <c r="M563" s="336"/>
      <c r="N563" s="336"/>
      <c r="O563" s="338"/>
      <c r="P563" s="340"/>
      <c r="Q563" s="342"/>
      <c r="R563" s="344"/>
      <c r="S563" s="328"/>
      <c r="T563" s="328"/>
      <c r="U563" s="328"/>
      <c r="V563" s="328"/>
      <c r="W563" s="328"/>
      <c r="X563" s="328"/>
      <c r="Y563" s="328"/>
      <c r="Z563" s="328"/>
      <c r="AA563" s="328"/>
      <c r="AB563" s="328"/>
      <c r="AC563" s="328"/>
      <c r="AD563" s="328"/>
      <c r="AE563" s="328"/>
      <c r="AF563" s="328"/>
      <c r="AG563" s="328"/>
      <c r="AH563" s="171"/>
      <c r="AI563" s="188" t="s">
        <v>115</v>
      </c>
      <c r="AJ563" s="238" t="s">
        <v>200</v>
      </c>
      <c r="AK563" s="275" t="s">
        <v>18</v>
      </c>
      <c r="AL563" s="275"/>
      <c r="AM563" s="275"/>
      <c r="AN563" s="275"/>
      <c r="AO563" s="275"/>
      <c r="AP563" s="275"/>
      <c r="AQ563" s="275"/>
      <c r="AR563" s="275"/>
      <c r="AS563" s="172">
        <v>1103.9845700275</v>
      </c>
      <c r="AT563" s="172">
        <v>1103.9845700275</v>
      </c>
      <c r="AU563" s="172">
        <v>0</v>
      </c>
      <c r="AV563" s="173">
        <v>60.4542</v>
      </c>
      <c r="AW563" s="172">
        <f>AT563-AV563</f>
        <v>1043.5303700275001</v>
      </c>
      <c r="AX563" s="172">
        <f>AV563-AT563</f>
        <v>-1043.5303700275001</v>
      </c>
      <c r="AY563" s="173"/>
      <c r="AZ563" s="173">
        <v>1043.5303700275001</v>
      </c>
      <c r="BA563" s="223"/>
      <c r="BB563" s="173"/>
      <c r="BC563" s="224" t="s">
        <v>707</v>
      </c>
      <c r="BD563" s="225"/>
      <c r="BE563" s="200">
        <v>0</v>
      </c>
      <c r="BF563" s="215"/>
      <c r="BG563" s="215"/>
      <c r="BI563" s="198" t="str">
        <f>AJ563 &amp; BE563</f>
        <v>Прочие собственные средства0</v>
      </c>
      <c r="BJ563" s="215"/>
      <c r="BK563" s="215"/>
      <c r="BL563" s="215"/>
      <c r="BM563" s="215"/>
      <c r="BX563" s="198" t="str">
        <f>AJ563 &amp; AK563</f>
        <v>Прочие собственные средстванет</v>
      </c>
    </row>
    <row r="564" spans="3:76" ht="11.25" customHeight="1">
      <c r="C564" s="281"/>
      <c r="D564" s="329">
        <v>109</v>
      </c>
      <c r="E564" s="331" t="s">
        <v>689</v>
      </c>
      <c r="F564" s="331"/>
      <c r="G564" s="331" t="s">
        <v>703</v>
      </c>
      <c r="H564" s="331" t="s">
        <v>563</v>
      </c>
      <c r="I564" s="331" t="s">
        <v>563</v>
      </c>
      <c r="J564" s="331" t="s">
        <v>564</v>
      </c>
      <c r="K564" s="333">
        <v>1</v>
      </c>
      <c r="L564" s="333">
        <v>2020</v>
      </c>
      <c r="M564" s="335" t="s">
        <v>190</v>
      </c>
      <c r="N564" s="335">
        <v>2020</v>
      </c>
      <c r="O564" s="337">
        <v>0</v>
      </c>
      <c r="P564" s="339">
        <v>0</v>
      </c>
      <c r="Q564" s="147"/>
      <c r="R564" s="146"/>
      <c r="S564" s="146"/>
      <c r="T564" s="146"/>
      <c r="U564" s="146"/>
      <c r="V564" s="146"/>
      <c r="W564" s="146"/>
      <c r="X564" s="146"/>
      <c r="Y564" s="146"/>
      <c r="Z564" s="146"/>
      <c r="AA564" s="146"/>
      <c r="AB564" s="146"/>
      <c r="AC564" s="146"/>
      <c r="AD564" s="146"/>
      <c r="AE564" s="146"/>
      <c r="AF564" s="146"/>
      <c r="AG564" s="146"/>
      <c r="AH564" s="146"/>
      <c r="AI564" s="146"/>
      <c r="AJ564" s="146"/>
      <c r="AK564" s="146"/>
      <c r="AL564" s="146"/>
      <c r="AM564" s="146"/>
      <c r="AN564" s="146"/>
      <c r="AO564" s="146"/>
      <c r="AP564" s="146"/>
      <c r="AQ564" s="146"/>
      <c r="AR564" s="146"/>
      <c r="AS564" s="146"/>
      <c r="AT564" s="146"/>
      <c r="AU564" s="146"/>
      <c r="AV564" s="146"/>
      <c r="AW564" s="146"/>
      <c r="AX564" s="146"/>
      <c r="AY564" s="146"/>
      <c r="AZ564" s="146"/>
      <c r="BA564" s="146"/>
      <c r="BB564" s="146"/>
      <c r="BC564" s="146"/>
      <c r="BD564" s="146"/>
      <c r="BE564" s="200"/>
      <c r="BF564" s="199"/>
      <c r="BG564" s="199"/>
      <c r="BH564" s="199"/>
      <c r="BI564" s="199"/>
      <c r="BJ564" s="199"/>
      <c r="BK564" s="199"/>
    </row>
    <row r="565" spans="3:76" ht="11.25" customHeight="1">
      <c r="C565" s="281"/>
      <c r="D565" s="330"/>
      <c r="E565" s="332"/>
      <c r="F565" s="332"/>
      <c r="G565" s="332"/>
      <c r="H565" s="332"/>
      <c r="I565" s="332"/>
      <c r="J565" s="332"/>
      <c r="K565" s="334"/>
      <c r="L565" s="334"/>
      <c r="M565" s="336"/>
      <c r="N565" s="336"/>
      <c r="O565" s="338"/>
      <c r="P565" s="340"/>
      <c r="Q565" s="341"/>
      <c r="R565" s="343">
        <v>1</v>
      </c>
      <c r="S565" s="327" t="s">
        <v>588</v>
      </c>
      <c r="T565" s="327"/>
      <c r="U565" s="327"/>
      <c r="V565" s="327"/>
      <c r="W565" s="327"/>
      <c r="X565" s="327"/>
      <c r="Y565" s="327"/>
      <c r="Z565" s="327"/>
      <c r="AA565" s="327"/>
      <c r="AB565" s="327"/>
      <c r="AC565" s="327"/>
      <c r="AD565" s="327"/>
      <c r="AE565" s="327"/>
      <c r="AF565" s="327"/>
      <c r="AG565" s="327"/>
      <c r="AH565" s="183"/>
      <c r="AI565" s="190"/>
      <c r="AJ565" s="189"/>
      <c r="AK565" s="189"/>
      <c r="AL565" s="189"/>
      <c r="AM565" s="189"/>
      <c r="AN565" s="189"/>
      <c r="AO565" s="189"/>
      <c r="AP565" s="189"/>
      <c r="AQ565" s="189"/>
      <c r="AR565" s="189"/>
      <c r="AS565" s="148"/>
      <c r="AT565" s="148"/>
      <c r="AU565" s="148"/>
      <c r="AV565" s="148"/>
      <c r="AW565" s="148"/>
      <c r="AX565" s="148"/>
      <c r="AY565" s="100"/>
      <c r="AZ565" s="100"/>
      <c r="BA565" s="100"/>
      <c r="BB565" s="100"/>
      <c r="BC565" s="100"/>
      <c r="BD565" s="100"/>
      <c r="BE565" s="200"/>
      <c r="BF565" s="215"/>
      <c r="BG565" s="215"/>
      <c r="BH565" s="215"/>
      <c r="BI565" s="199"/>
      <c r="BJ565" s="215"/>
      <c r="BK565" s="215"/>
      <c r="BL565" s="215"/>
      <c r="BM565" s="215"/>
      <c r="BN565" s="215"/>
    </row>
    <row r="566" spans="3:76" ht="15" customHeight="1">
      <c r="C566" s="281"/>
      <c r="D566" s="330"/>
      <c r="E566" s="332"/>
      <c r="F566" s="332"/>
      <c r="G566" s="332"/>
      <c r="H566" s="332"/>
      <c r="I566" s="332"/>
      <c r="J566" s="332"/>
      <c r="K566" s="334"/>
      <c r="L566" s="334"/>
      <c r="M566" s="336"/>
      <c r="N566" s="336"/>
      <c r="O566" s="338"/>
      <c r="P566" s="340"/>
      <c r="Q566" s="342"/>
      <c r="R566" s="344"/>
      <c r="S566" s="328"/>
      <c r="T566" s="328"/>
      <c r="U566" s="328"/>
      <c r="V566" s="328"/>
      <c r="W566" s="328"/>
      <c r="X566" s="328"/>
      <c r="Y566" s="328"/>
      <c r="Z566" s="328"/>
      <c r="AA566" s="328"/>
      <c r="AB566" s="328"/>
      <c r="AC566" s="328"/>
      <c r="AD566" s="328"/>
      <c r="AE566" s="328"/>
      <c r="AF566" s="328"/>
      <c r="AG566" s="328"/>
      <c r="AH566" s="171"/>
      <c r="AI566" s="188" t="s">
        <v>241</v>
      </c>
      <c r="AJ566" s="238" t="s">
        <v>216</v>
      </c>
      <c r="AK566" s="275" t="s">
        <v>18</v>
      </c>
      <c r="AL566" s="275"/>
      <c r="AM566" s="275"/>
      <c r="AN566" s="275"/>
      <c r="AO566" s="275"/>
      <c r="AP566" s="275"/>
      <c r="AQ566" s="275"/>
      <c r="AR566" s="275"/>
      <c r="AS566" s="172">
        <v>210232.66365037701</v>
      </c>
      <c r="AT566" s="172">
        <v>210232.66365037701</v>
      </c>
      <c r="AU566" s="172">
        <v>0</v>
      </c>
      <c r="AV566" s="173">
        <v>0</v>
      </c>
      <c r="AW566" s="172">
        <f>AT566-AV566</f>
        <v>210232.66365037701</v>
      </c>
      <c r="AX566" s="172">
        <f>AV566-AT566</f>
        <v>-210232.66365037701</v>
      </c>
      <c r="AY566" s="173"/>
      <c r="AZ566" s="173"/>
      <c r="BA566" s="223" t="s">
        <v>731</v>
      </c>
      <c r="BB566" s="173">
        <v>210232.66365037701</v>
      </c>
      <c r="BC566" s="224" t="s">
        <v>709</v>
      </c>
      <c r="BD566" s="290" t="s">
        <v>151</v>
      </c>
      <c r="BE566" s="200">
        <v>0</v>
      </c>
      <c r="BF566" s="215"/>
      <c r="BG566" s="215"/>
      <c r="BI566" s="198" t="str">
        <f>AJ566 &amp; BE566</f>
        <v>Прочие0</v>
      </c>
      <c r="BJ566" s="215"/>
      <c r="BK566" s="215"/>
      <c r="BL566" s="215"/>
      <c r="BM566" s="215"/>
      <c r="BX566" s="198" t="str">
        <f>AJ566 &amp; AK566</f>
        <v>Прочиенет</v>
      </c>
    </row>
    <row r="567" spans="3:76" ht="15" customHeight="1" thickBot="1">
      <c r="C567" s="281"/>
      <c r="D567" s="330"/>
      <c r="E567" s="332"/>
      <c r="F567" s="332"/>
      <c r="G567" s="332"/>
      <c r="H567" s="332"/>
      <c r="I567" s="332"/>
      <c r="J567" s="332"/>
      <c r="K567" s="334"/>
      <c r="L567" s="334"/>
      <c r="M567" s="336"/>
      <c r="N567" s="336"/>
      <c r="O567" s="338"/>
      <c r="P567" s="340"/>
      <c r="Q567" s="342"/>
      <c r="R567" s="344"/>
      <c r="S567" s="328"/>
      <c r="T567" s="328"/>
      <c r="U567" s="328"/>
      <c r="V567" s="328"/>
      <c r="W567" s="328"/>
      <c r="X567" s="328"/>
      <c r="Y567" s="328"/>
      <c r="Z567" s="328"/>
      <c r="AA567" s="328"/>
      <c r="AB567" s="328"/>
      <c r="AC567" s="328"/>
      <c r="AD567" s="328"/>
      <c r="AE567" s="328"/>
      <c r="AF567" s="328"/>
      <c r="AG567" s="328"/>
      <c r="AH567" s="171"/>
      <c r="AI567" s="188" t="s">
        <v>115</v>
      </c>
      <c r="AJ567" s="238" t="s">
        <v>216</v>
      </c>
      <c r="AK567" s="275" t="s">
        <v>18</v>
      </c>
      <c r="AL567" s="275"/>
      <c r="AM567" s="275"/>
      <c r="AN567" s="275"/>
      <c r="AO567" s="275"/>
      <c r="AP567" s="275"/>
      <c r="AQ567" s="275"/>
      <c r="AR567" s="275"/>
      <c r="AS567" s="172">
        <v>42046.532730075698</v>
      </c>
      <c r="AT567" s="172">
        <v>42046.532730075698</v>
      </c>
      <c r="AU567" s="172">
        <v>0</v>
      </c>
      <c r="AV567" s="173">
        <v>0</v>
      </c>
      <c r="AW567" s="172">
        <f>AT567-AV567</f>
        <v>42046.532730075698</v>
      </c>
      <c r="AX567" s="172">
        <f>AV567-AT567</f>
        <v>-42046.532730075698</v>
      </c>
      <c r="AY567" s="173"/>
      <c r="AZ567" s="173"/>
      <c r="BA567" s="223" t="s">
        <v>731</v>
      </c>
      <c r="BB567" s="173">
        <v>42046.532730075698</v>
      </c>
      <c r="BC567" s="224" t="s">
        <v>709</v>
      </c>
      <c r="BD567" s="225"/>
      <c r="BE567" s="200">
        <v>0</v>
      </c>
      <c r="BF567" s="215"/>
      <c r="BG567" s="215"/>
      <c r="BI567" s="198" t="str">
        <f>AJ567 &amp; BE567</f>
        <v>Прочие0</v>
      </c>
      <c r="BJ567" s="215"/>
      <c r="BK567" s="215"/>
      <c r="BL567" s="215"/>
      <c r="BM567" s="215"/>
      <c r="BX567" s="198" t="str">
        <f>AJ567 &amp; AK567</f>
        <v>Прочиенет</v>
      </c>
    </row>
    <row r="568" spans="3:76" ht="11.25" customHeight="1">
      <c r="C568" s="281"/>
      <c r="D568" s="329">
        <v>110</v>
      </c>
      <c r="E568" s="331" t="s">
        <v>689</v>
      </c>
      <c r="F568" s="331"/>
      <c r="G568" s="331" t="s">
        <v>704</v>
      </c>
      <c r="H568" s="331" t="s">
        <v>563</v>
      </c>
      <c r="I568" s="331" t="s">
        <v>563</v>
      </c>
      <c r="J568" s="331" t="s">
        <v>564</v>
      </c>
      <c r="K568" s="333">
        <v>1</v>
      </c>
      <c r="L568" s="333">
        <v>2021</v>
      </c>
      <c r="M568" s="335" t="s">
        <v>190</v>
      </c>
      <c r="N568" s="335">
        <v>2021</v>
      </c>
      <c r="O568" s="337">
        <v>0</v>
      </c>
      <c r="P568" s="339">
        <v>0</v>
      </c>
      <c r="Q568" s="147"/>
      <c r="R568" s="146"/>
      <c r="S568" s="146"/>
      <c r="T568" s="146"/>
      <c r="U568" s="146"/>
      <c r="V568" s="146"/>
      <c r="W568" s="146"/>
      <c r="X568" s="146"/>
      <c r="Y568" s="146"/>
      <c r="Z568" s="146"/>
      <c r="AA568" s="146"/>
      <c r="AB568" s="146"/>
      <c r="AC568" s="146"/>
      <c r="AD568" s="146"/>
      <c r="AE568" s="146"/>
      <c r="AF568" s="146"/>
      <c r="AG568" s="146"/>
      <c r="AH568" s="146"/>
      <c r="AI568" s="146"/>
      <c r="AJ568" s="146"/>
      <c r="AK568" s="146"/>
      <c r="AL568" s="146"/>
      <c r="AM568" s="146"/>
      <c r="AN568" s="146"/>
      <c r="AO568" s="146"/>
      <c r="AP568" s="146"/>
      <c r="AQ568" s="146"/>
      <c r="AR568" s="146"/>
      <c r="AS568" s="146"/>
      <c r="AT568" s="146"/>
      <c r="AU568" s="146"/>
      <c r="AV568" s="146"/>
      <c r="AW568" s="146"/>
      <c r="AX568" s="146"/>
      <c r="AY568" s="146"/>
      <c r="AZ568" s="146"/>
      <c r="BA568" s="146"/>
      <c r="BB568" s="146"/>
      <c r="BC568" s="146"/>
      <c r="BD568" s="146"/>
      <c r="BE568" s="200"/>
      <c r="BF568" s="199"/>
      <c r="BG568" s="199"/>
      <c r="BH568" s="199"/>
      <c r="BI568" s="199"/>
      <c r="BJ568" s="199"/>
      <c r="BK568" s="199"/>
    </row>
    <row r="569" spans="3:76" ht="11.25" customHeight="1">
      <c r="C569" s="281"/>
      <c r="D569" s="330"/>
      <c r="E569" s="332"/>
      <c r="F569" s="332"/>
      <c r="G569" s="332"/>
      <c r="H569" s="332"/>
      <c r="I569" s="332"/>
      <c r="J569" s="332"/>
      <c r="K569" s="334"/>
      <c r="L569" s="334"/>
      <c r="M569" s="336"/>
      <c r="N569" s="336"/>
      <c r="O569" s="338"/>
      <c r="P569" s="340"/>
      <c r="Q569" s="341"/>
      <c r="R569" s="343">
        <v>1</v>
      </c>
      <c r="S569" s="327" t="s">
        <v>588</v>
      </c>
      <c r="T569" s="327"/>
      <c r="U569" s="327"/>
      <c r="V569" s="327"/>
      <c r="W569" s="327"/>
      <c r="X569" s="327"/>
      <c r="Y569" s="327"/>
      <c r="Z569" s="327"/>
      <c r="AA569" s="327"/>
      <c r="AB569" s="327"/>
      <c r="AC569" s="327"/>
      <c r="AD569" s="327"/>
      <c r="AE569" s="327"/>
      <c r="AF569" s="327"/>
      <c r="AG569" s="327"/>
      <c r="AH569" s="183"/>
      <c r="AI569" s="190"/>
      <c r="AJ569" s="189"/>
      <c r="AK569" s="189"/>
      <c r="AL569" s="189"/>
      <c r="AM569" s="189"/>
      <c r="AN569" s="189"/>
      <c r="AO569" s="189"/>
      <c r="AP569" s="189"/>
      <c r="AQ569" s="189"/>
      <c r="AR569" s="189"/>
      <c r="AS569" s="148"/>
      <c r="AT569" s="148"/>
      <c r="AU569" s="148"/>
      <c r="AV569" s="148"/>
      <c r="AW569" s="148"/>
      <c r="AX569" s="148"/>
      <c r="AY569" s="100"/>
      <c r="AZ569" s="100"/>
      <c r="BA569" s="100"/>
      <c r="BB569" s="100"/>
      <c r="BC569" s="100"/>
      <c r="BD569" s="100"/>
      <c r="BE569" s="200"/>
      <c r="BF569" s="215"/>
      <c r="BG569" s="215"/>
      <c r="BH569" s="215"/>
      <c r="BI569" s="199"/>
      <c r="BJ569" s="215"/>
      <c r="BK569" s="215"/>
      <c r="BL569" s="215"/>
      <c r="BM569" s="215"/>
      <c r="BN569" s="215"/>
    </row>
    <row r="570" spans="3:76" ht="15" customHeight="1">
      <c r="C570" s="281"/>
      <c r="D570" s="330"/>
      <c r="E570" s="332"/>
      <c r="F570" s="332"/>
      <c r="G570" s="332"/>
      <c r="H570" s="332"/>
      <c r="I570" s="332"/>
      <c r="J570" s="332"/>
      <c r="K570" s="334"/>
      <c r="L570" s="334"/>
      <c r="M570" s="336"/>
      <c r="N570" s="336"/>
      <c r="O570" s="338"/>
      <c r="P570" s="340"/>
      <c r="Q570" s="342"/>
      <c r="R570" s="344"/>
      <c r="S570" s="328"/>
      <c r="T570" s="328"/>
      <c r="U570" s="328"/>
      <c r="V570" s="328"/>
      <c r="W570" s="328"/>
      <c r="X570" s="328"/>
      <c r="Y570" s="328"/>
      <c r="Z570" s="328"/>
      <c r="AA570" s="328"/>
      <c r="AB570" s="328"/>
      <c r="AC570" s="328"/>
      <c r="AD570" s="328"/>
      <c r="AE570" s="328"/>
      <c r="AF570" s="328"/>
      <c r="AG570" s="328"/>
      <c r="AH570" s="171"/>
      <c r="AI570" s="188" t="s">
        <v>241</v>
      </c>
      <c r="AJ570" s="238" t="s">
        <v>216</v>
      </c>
      <c r="AK570" s="275" t="s">
        <v>18</v>
      </c>
      <c r="AL570" s="275"/>
      <c r="AM570" s="275"/>
      <c r="AN570" s="275"/>
      <c r="AO570" s="275"/>
      <c r="AP570" s="275"/>
      <c r="AQ570" s="275"/>
      <c r="AR570" s="275"/>
      <c r="AS570" s="172">
        <v>220954.52949654701</v>
      </c>
      <c r="AT570" s="172">
        <v>0</v>
      </c>
      <c r="AU570" s="172">
        <v>0</v>
      </c>
      <c r="AV570" s="173">
        <v>0</v>
      </c>
      <c r="AW570" s="172">
        <f>AT570-AV570</f>
        <v>0</v>
      </c>
      <c r="AX570" s="172">
        <f>AV570-AT570</f>
        <v>0</v>
      </c>
      <c r="AY570" s="173"/>
      <c r="AZ570" s="173"/>
      <c r="BA570" s="223"/>
      <c r="BB570" s="173"/>
      <c r="BC570" s="224"/>
      <c r="BD570" s="290" t="s">
        <v>151</v>
      </c>
      <c r="BE570" s="200">
        <v>0</v>
      </c>
      <c r="BF570" s="215"/>
      <c r="BG570" s="215"/>
      <c r="BI570" s="198" t="str">
        <f>AJ570 &amp; BE570</f>
        <v>Прочие0</v>
      </c>
      <c r="BJ570" s="215"/>
      <c r="BK570" s="215"/>
      <c r="BL570" s="215"/>
      <c r="BM570" s="215"/>
      <c r="BX570" s="198" t="str">
        <f>AJ570 &amp; AK570</f>
        <v>Прочиенет</v>
      </c>
    </row>
    <row r="571" spans="3:76" ht="15" customHeight="1" thickBot="1">
      <c r="C571" s="281"/>
      <c r="D571" s="330"/>
      <c r="E571" s="332"/>
      <c r="F571" s="332"/>
      <c r="G571" s="332"/>
      <c r="H571" s="332"/>
      <c r="I571" s="332"/>
      <c r="J571" s="332"/>
      <c r="K571" s="334"/>
      <c r="L571" s="334"/>
      <c r="M571" s="336"/>
      <c r="N571" s="336"/>
      <c r="O571" s="338"/>
      <c r="P571" s="340"/>
      <c r="Q571" s="342"/>
      <c r="R571" s="344"/>
      <c r="S571" s="328"/>
      <c r="T571" s="328"/>
      <c r="U571" s="328"/>
      <c r="V571" s="328"/>
      <c r="W571" s="328"/>
      <c r="X571" s="328"/>
      <c r="Y571" s="328"/>
      <c r="Z571" s="328"/>
      <c r="AA571" s="328"/>
      <c r="AB571" s="328"/>
      <c r="AC571" s="328"/>
      <c r="AD571" s="328"/>
      <c r="AE571" s="328"/>
      <c r="AF571" s="328"/>
      <c r="AG571" s="328"/>
      <c r="AH571" s="171"/>
      <c r="AI571" s="188" t="s">
        <v>115</v>
      </c>
      <c r="AJ571" s="238" t="s">
        <v>216</v>
      </c>
      <c r="AK571" s="275" t="s">
        <v>18</v>
      </c>
      <c r="AL571" s="275"/>
      <c r="AM571" s="275"/>
      <c r="AN571" s="275"/>
      <c r="AO571" s="275"/>
      <c r="AP571" s="275"/>
      <c r="AQ571" s="275"/>
      <c r="AR571" s="275"/>
      <c r="AS571" s="172">
        <v>44190.905899309299</v>
      </c>
      <c r="AT571" s="172">
        <v>0</v>
      </c>
      <c r="AU571" s="172">
        <v>0</v>
      </c>
      <c r="AV571" s="173">
        <v>0</v>
      </c>
      <c r="AW571" s="172">
        <f>AT571-AV571</f>
        <v>0</v>
      </c>
      <c r="AX571" s="172">
        <f>AV571-AT571</f>
        <v>0</v>
      </c>
      <c r="AY571" s="173"/>
      <c r="AZ571" s="173"/>
      <c r="BA571" s="223"/>
      <c r="BB571" s="173"/>
      <c r="BC571" s="224"/>
      <c r="BD571" s="225"/>
      <c r="BE571" s="200">
        <v>0</v>
      </c>
      <c r="BF571" s="215"/>
      <c r="BG571" s="215"/>
      <c r="BI571" s="198" t="str">
        <f>AJ571 &amp; BE571</f>
        <v>Прочие0</v>
      </c>
      <c r="BJ571" s="215"/>
      <c r="BK571" s="215"/>
      <c r="BL571" s="215"/>
      <c r="BM571" s="215"/>
      <c r="BX571" s="198" t="str">
        <f>AJ571 &amp; AK571</f>
        <v>Прочиенет</v>
      </c>
    </row>
    <row r="572" spans="3:76" ht="11.25" customHeight="1">
      <c r="C572" s="281"/>
      <c r="D572" s="329">
        <v>111</v>
      </c>
      <c r="E572" s="331" t="s">
        <v>689</v>
      </c>
      <c r="F572" s="331"/>
      <c r="G572" s="331" t="s">
        <v>705</v>
      </c>
      <c r="H572" s="331" t="s">
        <v>563</v>
      </c>
      <c r="I572" s="331" t="s">
        <v>563</v>
      </c>
      <c r="J572" s="331" t="s">
        <v>564</v>
      </c>
      <c r="K572" s="333">
        <v>1</v>
      </c>
      <c r="L572" s="333">
        <v>2022</v>
      </c>
      <c r="M572" s="335" t="s">
        <v>190</v>
      </c>
      <c r="N572" s="335">
        <v>2022</v>
      </c>
      <c r="O572" s="337">
        <v>0</v>
      </c>
      <c r="P572" s="339">
        <v>0</v>
      </c>
      <c r="Q572" s="147"/>
      <c r="R572" s="146"/>
      <c r="S572" s="146"/>
      <c r="T572" s="146"/>
      <c r="U572" s="146"/>
      <c r="V572" s="146"/>
      <c r="W572" s="146"/>
      <c r="X572" s="146"/>
      <c r="Y572" s="146"/>
      <c r="Z572" s="146"/>
      <c r="AA572" s="146"/>
      <c r="AB572" s="146"/>
      <c r="AC572" s="146"/>
      <c r="AD572" s="146"/>
      <c r="AE572" s="146"/>
      <c r="AF572" s="146"/>
      <c r="AG572" s="146"/>
      <c r="AH572" s="146"/>
      <c r="AI572" s="146"/>
      <c r="AJ572" s="146"/>
      <c r="AK572" s="146"/>
      <c r="AL572" s="146"/>
      <c r="AM572" s="146"/>
      <c r="AN572" s="146"/>
      <c r="AO572" s="146"/>
      <c r="AP572" s="146"/>
      <c r="AQ572" s="146"/>
      <c r="AR572" s="146"/>
      <c r="AS572" s="146"/>
      <c r="AT572" s="146"/>
      <c r="AU572" s="146"/>
      <c r="AV572" s="146"/>
      <c r="AW572" s="146"/>
      <c r="AX572" s="146"/>
      <c r="AY572" s="146"/>
      <c r="AZ572" s="146"/>
      <c r="BA572" s="146"/>
      <c r="BB572" s="146"/>
      <c r="BC572" s="146"/>
      <c r="BD572" s="146"/>
      <c r="BE572" s="200"/>
      <c r="BF572" s="199"/>
      <c r="BG572" s="199"/>
      <c r="BH572" s="199"/>
      <c r="BI572" s="199"/>
      <c r="BJ572" s="199"/>
      <c r="BK572" s="199"/>
    </row>
    <row r="573" spans="3:76" ht="11.25" customHeight="1">
      <c r="C573" s="281"/>
      <c r="D573" s="330"/>
      <c r="E573" s="332"/>
      <c r="F573" s="332"/>
      <c r="G573" s="332"/>
      <c r="H573" s="332"/>
      <c r="I573" s="332"/>
      <c r="J573" s="332"/>
      <c r="K573" s="334"/>
      <c r="L573" s="334"/>
      <c r="M573" s="336"/>
      <c r="N573" s="336"/>
      <c r="O573" s="338"/>
      <c r="P573" s="340"/>
      <c r="Q573" s="341"/>
      <c r="R573" s="343">
        <v>1</v>
      </c>
      <c r="S573" s="327" t="s">
        <v>588</v>
      </c>
      <c r="T573" s="327"/>
      <c r="U573" s="327"/>
      <c r="V573" s="327"/>
      <c r="W573" s="327"/>
      <c r="X573" s="327"/>
      <c r="Y573" s="327"/>
      <c r="Z573" s="327"/>
      <c r="AA573" s="327"/>
      <c r="AB573" s="327"/>
      <c r="AC573" s="327"/>
      <c r="AD573" s="327"/>
      <c r="AE573" s="327"/>
      <c r="AF573" s="327"/>
      <c r="AG573" s="327"/>
      <c r="AH573" s="183"/>
      <c r="AI573" s="190"/>
      <c r="AJ573" s="189"/>
      <c r="AK573" s="189"/>
      <c r="AL573" s="189"/>
      <c r="AM573" s="189"/>
      <c r="AN573" s="189"/>
      <c r="AO573" s="189"/>
      <c r="AP573" s="189"/>
      <c r="AQ573" s="189"/>
      <c r="AR573" s="189"/>
      <c r="AS573" s="148"/>
      <c r="AT573" s="148"/>
      <c r="AU573" s="148"/>
      <c r="AV573" s="148"/>
      <c r="AW573" s="148"/>
      <c r="AX573" s="148"/>
      <c r="AY573" s="100"/>
      <c r="AZ573" s="100"/>
      <c r="BA573" s="100"/>
      <c r="BB573" s="100"/>
      <c r="BC573" s="100"/>
      <c r="BD573" s="100"/>
      <c r="BE573" s="200"/>
      <c r="BF573" s="215"/>
      <c r="BG573" s="215"/>
      <c r="BH573" s="215"/>
      <c r="BI573" s="199"/>
      <c r="BJ573" s="215"/>
      <c r="BK573" s="215"/>
      <c r="BL573" s="215"/>
      <c r="BM573" s="215"/>
      <c r="BN573" s="215"/>
    </row>
    <row r="574" spans="3:76" ht="15" customHeight="1">
      <c r="C574" s="281"/>
      <c r="D574" s="330"/>
      <c r="E574" s="332"/>
      <c r="F574" s="332"/>
      <c r="G574" s="332"/>
      <c r="H574" s="332"/>
      <c r="I574" s="332"/>
      <c r="J574" s="332"/>
      <c r="K574" s="334"/>
      <c r="L574" s="334"/>
      <c r="M574" s="336"/>
      <c r="N574" s="336"/>
      <c r="O574" s="338"/>
      <c r="P574" s="340"/>
      <c r="Q574" s="342"/>
      <c r="R574" s="344"/>
      <c r="S574" s="328"/>
      <c r="T574" s="328"/>
      <c r="U574" s="328"/>
      <c r="V574" s="328"/>
      <c r="W574" s="328"/>
      <c r="X574" s="328"/>
      <c r="Y574" s="328"/>
      <c r="Z574" s="328"/>
      <c r="AA574" s="328"/>
      <c r="AB574" s="328"/>
      <c r="AC574" s="328"/>
      <c r="AD574" s="328"/>
      <c r="AE574" s="328"/>
      <c r="AF574" s="328"/>
      <c r="AG574" s="328"/>
      <c r="AH574" s="171"/>
      <c r="AI574" s="188" t="s">
        <v>241</v>
      </c>
      <c r="AJ574" s="238" t="s">
        <v>216</v>
      </c>
      <c r="AK574" s="275" t="s">
        <v>18</v>
      </c>
      <c r="AL574" s="275"/>
      <c r="AM574" s="275"/>
      <c r="AN574" s="275"/>
      <c r="AO574" s="275"/>
      <c r="AP574" s="275"/>
      <c r="AQ574" s="275"/>
      <c r="AR574" s="275"/>
      <c r="AS574" s="172">
        <v>231339.39238288399</v>
      </c>
      <c r="AT574" s="172">
        <v>0</v>
      </c>
      <c r="AU574" s="172">
        <v>0</v>
      </c>
      <c r="AV574" s="173">
        <v>0</v>
      </c>
      <c r="AW574" s="172">
        <f>AT574-AV574</f>
        <v>0</v>
      </c>
      <c r="AX574" s="172">
        <f>AV574-AT574</f>
        <v>0</v>
      </c>
      <c r="AY574" s="173"/>
      <c r="AZ574" s="173"/>
      <c r="BA574" s="223"/>
      <c r="BB574" s="173"/>
      <c r="BC574" s="224"/>
      <c r="BD574" s="290" t="s">
        <v>151</v>
      </c>
      <c r="BE574" s="200">
        <v>0</v>
      </c>
      <c r="BF574" s="215"/>
      <c r="BG574" s="215"/>
      <c r="BI574" s="198" t="str">
        <f>AJ574 &amp; BE574</f>
        <v>Прочие0</v>
      </c>
      <c r="BJ574" s="215"/>
      <c r="BK574" s="215"/>
      <c r="BL574" s="215"/>
      <c r="BM574" s="215"/>
      <c r="BX574" s="198" t="str">
        <f>AJ574 &amp; AK574</f>
        <v>Прочиенет</v>
      </c>
    </row>
    <row r="575" spans="3:76" ht="15" customHeight="1">
      <c r="C575" s="281"/>
      <c r="D575" s="330"/>
      <c r="E575" s="332"/>
      <c r="F575" s="332"/>
      <c r="G575" s="332"/>
      <c r="H575" s="332"/>
      <c r="I575" s="332"/>
      <c r="J575" s="332"/>
      <c r="K575" s="334"/>
      <c r="L575" s="334"/>
      <c r="M575" s="336"/>
      <c r="N575" s="336"/>
      <c r="O575" s="338"/>
      <c r="P575" s="340"/>
      <c r="Q575" s="342"/>
      <c r="R575" s="344"/>
      <c r="S575" s="328"/>
      <c r="T575" s="328"/>
      <c r="U575" s="328"/>
      <c r="V575" s="328"/>
      <c r="W575" s="328"/>
      <c r="X575" s="328"/>
      <c r="Y575" s="328"/>
      <c r="Z575" s="328"/>
      <c r="AA575" s="328"/>
      <c r="AB575" s="328"/>
      <c r="AC575" s="328"/>
      <c r="AD575" s="328"/>
      <c r="AE575" s="328"/>
      <c r="AF575" s="328"/>
      <c r="AG575" s="328"/>
      <c r="AH575" s="171"/>
      <c r="AI575" s="188" t="s">
        <v>115</v>
      </c>
      <c r="AJ575" s="238" t="s">
        <v>216</v>
      </c>
      <c r="AK575" s="275" t="s">
        <v>18</v>
      </c>
      <c r="AL575" s="275"/>
      <c r="AM575" s="275"/>
      <c r="AN575" s="275"/>
      <c r="AO575" s="275"/>
      <c r="AP575" s="275"/>
      <c r="AQ575" s="275"/>
      <c r="AR575" s="275"/>
      <c r="AS575" s="172">
        <v>46267.8784765768</v>
      </c>
      <c r="AT575" s="172">
        <v>0</v>
      </c>
      <c r="AU575" s="172">
        <v>0</v>
      </c>
      <c r="AV575" s="173">
        <v>0</v>
      </c>
      <c r="AW575" s="172">
        <f>AT575-AV575</f>
        <v>0</v>
      </c>
      <c r="AX575" s="172">
        <f>AV575-AT575</f>
        <v>0</v>
      </c>
      <c r="AY575" s="173"/>
      <c r="AZ575" s="173"/>
      <c r="BA575" s="223"/>
      <c r="BB575" s="173"/>
      <c r="BC575" s="224"/>
      <c r="BD575" s="225"/>
      <c r="BE575" s="200">
        <v>0</v>
      </c>
      <c r="BF575" s="215"/>
      <c r="BG575" s="215"/>
      <c r="BI575" s="198" t="str">
        <f>AJ575 &amp; BE575</f>
        <v>Прочие0</v>
      </c>
      <c r="BJ575" s="215"/>
      <c r="BK575" s="215"/>
      <c r="BL575" s="215"/>
      <c r="BM575" s="215"/>
      <c r="BX575" s="198" t="str">
        <f>AJ575 &amp; AK575</f>
        <v>Прочиенет</v>
      </c>
    </row>
    <row r="576" spans="3:76">
      <c r="C576" s="284"/>
      <c r="D576" s="129"/>
      <c r="E576" s="130"/>
      <c r="F576" s="130"/>
      <c r="G576" s="130"/>
      <c r="H576" s="130"/>
      <c r="I576" s="130"/>
      <c r="J576" s="130"/>
      <c r="K576" s="130"/>
      <c r="L576" s="130"/>
      <c r="M576" s="130"/>
      <c r="N576" s="130"/>
      <c r="O576" s="130"/>
      <c r="P576" s="130"/>
      <c r="Q576" s="130"/>
      <c r="R576" s="130"/>
      <c r="S576" s="130"/>
      <c r="T576" s="130"/>
      <c r="U576" s="130"/>
      <c r="V576" s="130"/>
      <c r="W576" s="130"/>
      <c r="X576" s="130"/>
      <c r="Y576" s="130"/>
      <c r="Z576" s="130"/>
      <c r="AA576" s="130"/>
      <c r="AB576" s="130"/>
      <c r="AC576" s="130"/>
      <c r="AD576" s="130"/>
      <c r="AE576" s="130"/>
      <c r="AF576" s="130"/>
      <c r="AG576" s="130"/>
      <c r="AH576" s="131"/>
      <c r="AI576" s="131"/>
      <c r="AJ576" s="131"/>
      <c r="AK576" s="131"/>
      <c r="AL576" s="131"/>
      <c r="AM576" s="131"/>
      <c r="AN576" s="131"/>
      <c r="AO576" s="131"/>
      <c r="AP576" s="131"/>
      <c r="AQ576" s="131"/>
      <c r="AR576" s="131"/>
      <c r="AS576" s="131"/>
      <c r="AT576" s="131"/>
      <c r="AU576" s="131"/>
      <c r="AV576" s="131"/>
      <c r="AW576" s="131"/>
      <c r="AX576" s="131"/>
      <c r="AY576" s="131"/>
      <c r="AZ576" s="131"/>
      <c r="BA576" s="131"/>
      <c r="BB576" s="131"/>
      <c r="BC576" s="131"/>
      <c r="BD576" s="131"/>
      <c r="BE576" s="94"/>
    </row>
    <row r="577" spans="3:57" ht="15.75" customHeight="1">
      <c r="C577" s="45"/>
      <c r="D577" s="102"/>
      <c r="E577" s="103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3"/>
      <c r="S577" s="93"/>
      <c r="T577" s="93"/>
      <c r="U577" s="93"/>
      <c r="V577" s="93"/>
      <c r="W577" s="93"/>
      <c r="X577" s="93"/>
      <c r="Y577" s="93"/>
      <c r="Z577" s="93"/>
      <c r="AA577" s="93"/>
      <c r="AB577" s="93"/>
      <c r="AC577" s="93"/>
      <c r="AD577" s="93"/>
      <c r="AE577" s="93"/>
      <c r="AF577" s="93"/>
      <c r="AG577" s="93"/>
      <c r="AH577" s="104"/>
      <c r="AI577" s="104"/>
      <c r="AJ577" s="104"/>
      <c r="AK577" s="104"/>
      <c r="AL577" s="104"/>
      <c r="AM577" s="104"/>
      <c r="AN577" s="104"/>
      <c r="AO577" s="104"/>
      <c r="AP577" s="104"/>
      <c r="AQ577" s="104"/>
      <c r="AR577" s="104"/>
      <c r="AS577" s="104"/>
      <c r="AT577" s="104"/>
      <c r="AU577" s="104"/>
      <c r="AV577" s="104"/>
      <c r="AW577" s="104"/>
      <c r="AX577" s="104"/>
      <c r="AY577" s="104"/>
      <c r="AZ577" s="104"/>
      <c r="BA577" s="104"/>
      <c r="BB577" s="104"/>
      <c r="BC577" s="104"/>
      <c r="BD577" s="104"/>
    </row>
    <row r="578" spans="3:57" ht="15" customHeight="1">
      <c r="C578" s="45"/>
      <c r="D578" s="51" t="s">
        <v>162</v>
      </c>
      <c r="E578" s="92"/>
      <c r="F578" s="9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I578" s="52"/>
      <c r="AJ578" s="52"/>
      <c r="AK578" s="52"/>
      <c r="AL578" s="52"/>
      <c r="AM578" s="52"/>
      <c r="AN578" s="52"/>
      <c r="AO578" s="52"/>
      <c r="AP578" s="52"/>
      <c r="AQ578" s="52"/>
      <c r="AR578" s="52"/>
      <c r="AS578" s="52"/>
      <c r="AT578" s="52"/>
      <c r="AU578" s="52"/>
      <c r="AV578" s="52"/>
      <c r="AW578" s="52"/>
      <c r="AX578" s="52"/>
      <c r="AY578" s="52"/>
      <c r="AZ578" s="52"/>
      <c r="BA578" s="52"/>
      <c r="BB578" s="52"/>
      <c r="BC578" s="52"/>
      <c r="BD578" s="52"/>
      <c r="BE578" s="94"/>
    </row>
    <row r="579" spans="3:57" ht="24" customHeight="1">
      <c r="C579" s="45"/>
      <c r="D579" s="354" t="s">
        <v>33</v>
      </c>
      <c r="E579" s="354" t="s">
        <v>191</v>
      </c>
      <c r="F579" s="354" t="s">
        <v>192</v>
      </c>
      <c r="G579" s="349" t="s">
        <v>160</v>
      </c>
      <c r="H579" s="347" t="s">
        <v>265</v>
      </c>
      <c r="I579" s="353"/>
      <c r="J579" s="353"/>
      <c r="K579" s="349" t="s">
        <v>230</v>
      </c>
      <c r="L579" s="347" t="s">
        <v>239</v>
      </c>
      <c r="M579" s="347" t="s">
        <v>282</v>
      </c>
      <c r="N579" s="353"/>
      <c r="O579" s="349" t="s">
        <v>240</v>
      </c>
      <c r="P579" s="358"/>
      <c r="Q579" s="186"/>
      <c r="R579" s="351" t="s">
        <v>266</v>
      </c>
      <c r="S579" s="347" t="s">
        <v>250</v>
      </c>
      <c r="T579" s="347" t="s">
        <v>259</v>
      </c>
      <c r="U579" s="347" t="s">
        <v>260</v>
      </c>
      <c r="V579" s="347" t="s">
        <v>261</v>
      </c>
      <c r="W579" s="353"/>
      <c r="X579" s="353"/>
      <c r="Y579" s="353"/>
      <c r="Z579" s="353"/>
      <c r="AA579" s="353"/>
      <c r="AB579" s="353"/>
      <c r="AC579" s="347" t="s">
        <v>265</v>
      </c>
      <c r="AD579" s="353"/>
      <c r="AE579" s="353"/>
      <c r="AF579" s="353"/>
      <c r="AG579" s="353"/>
      <c r="AH579" s="186"/>
      <c r="AI579" s="351" t="s">
        <v>267</v>
      </c>
      <c r="AJ579" s="349" t="s">
        <v>158</v>
      </c>
      <c r="AK579" s="347" t="s">
        <v>312</v>
      </c>
      <c r="AL579" s="347" t="s">
        <v>313</v>
      </c>
      <c r="AM579" s="347" t="s">
        <v>314</v>
      </c>
      <c r="AN579" s="347" t="s">
        <v>315</v>
      </c>
      <c r="AO579" s="347" t="s">
        <v>316</v>
      </c>
      <c r="AP579" s="347" t="s">
        <v>317</v>
      </c>
      <c r="AQ579" s="347" t="s">
        <v>318</v>
      </c>
      <c r="AR579" s="347" t="s">
        <v>319</v>
      </c>
      <c r="AS579" s="347" t="s">
        <v>279</v>
      </c>
      <c r="AT579" s="347" t="s">
        <v>344</v>
      </c>
      <c r="AU579" s="347" t="s">
        <v>345</v>
      </c>
      <c r="AV579" s="347" t="s">
        <v>346</v>
      </c>
      <c r="AW579" s="347" t="s">
        <v>290</v>
      </c>
      <c r="AX579" s="359" t="s">
        <v>291</v>
      </c>
      <c r="AY579" s="361" t="s">
        <v>296</v>
      </c>
      <c r="AZ579" s="362"/>
      <c r="BA579" s="362"/>
      <c r="BB579" s="362"/>
      <c r="BC579" s="363" t="s">
        <v>299</v>
      </c>
      <c r="BD579" s="364"/>
      <c r="BE579" s="94"/>
    </row>
    <row r="580" spans="3:57" ht="45">
      <c r="C580" s="45"/>
      <c r="D580" s="355"/>
      <c r="E580" s="355"/>
      <c r="F580" s="355"/>
      <c r="G580" s="350"/>
      <c r="H580" s="240" t="s">
        <v>154</v>
      </c>
      <c r="I580" s="240" t="s">
        <v>155</v>
      </c>
      <c r="J580" s="240" t="s">
        <v>156</v>
      </c>
      <c r="K580" s="350"/>
      <c r="L580" s="348"/>
      <c r="M580" s="240" t="s">
        <v>283</v>
      </c>
      <c r="N580" s="240" t="s">
        <v>284</v>
      </c>
      <c r="O580" s="240" t="s">
        <v>257</v>
      </c>
      <c r="P580" s="240" t="s">
        <v>285</v>
      </c>
      <c r="Q580" s="241"/>
      <c r="R580" s="352"/>
      <c r="S580" s="348"/>
      <c r="T580" s="348"/>
      <c r="U580" s="348"/>
      <c r="V580" s="240" t="s">
        <v>154</v>
      </c>
      <c r="W580" s="240" t="s">
        <v>155</v>
      </c>
      <c r="X580" s="240" t="s">
        <v>156</v>
      </c>
      <c r="Y580" s="240" t="s">
        <v>262</v>
      </c>
      <c r="Z580" s="240" t="s">
        <v>156</v>
      </c>
      <c r="AA580" s="240" t="s">
        <v>263</v>
      </c>
      <c r="AB580" s="240" t="s">
        <v>264</v>
      </c>
      <c r="AC580" s="240" t="s">
        <v>154</v>
      </c>
      <c r="AD580" s="240" t="s">
        <v>155</v>
      </c>
      <c r="AE580" s="240" t="s">
        <v>156</v>
      </c>
      <c r="AF580" s="240" t="s">
        <v>262</v>
      </c>
      <c r="AG580" s="240" t="s">
        <v>156</v>
      </c>
      <c r="AH580" s="241"/>
      <c r="AI580" s="352"/>
      <c r="AJ580" s="350"/>
      <c r="AK580" s="348"/>
      <c r="AL580" s="348"/>
      <c r="AM580" s="348"/>
      <c r="AN580" s="348"/>
      <c r="AO580" s="348"/>
      <c r="AP580" s="348"/>
      <c r="AQ580" s="348"/>
      <c r="AR580" s="348"/>
      <c r="AS580" s="348"/>
      <c r="AT580" s="348"/>
      <c r="AU580" s="348"/>
      <c r="AV580" s="348"/>
      <c r="AW580" s="348"/>
      <c r="AX580" s="360"/>
      <c r="AY580" s="256" t="s">
        <v>294</v>
      </c>
      <c r="AZ580" s="256" t="s">
        <v>295</v>
      </c>
      <c r="BA580" s="240" t="s">
        <v>297</v>
      </c>
      <c r="BB580" s="240" t="s">
        <v>298</v>
      </c>
      <c r="BC580" s="244" t="s">
        <v>299</v>
      </c>
      <c r="BD580" s="244" t="s">
        <v>300</v>
      </c>
      <c r="BE580" s="94"/>
    </row>
    <row r="581" spans="3:57" ht="12.75" customHeight="1">
      <c r="C581" s="45"/>
      <c r="D581" s="101"/>
      <c r="E581" s="101"/>
      <c r="F581" s="101"/>
      <c r="G581" s="175" t="s">
        <v>138</v>
      </c>
      <c r="H581" s="214"/>
      <c r="I581" s="214"/>
      <c r="J581" s="214"/>
      <c r="K581" s="214"/>
      <c r="L581" s="214"/>
      <c r="M581" s="214"/>
      <c r="N581" s="214"/>
      <c r="O581" s="214"/>
      <c r="P581" s="214"/>
      <c r="Q581" s="214"/>
      <c r="R581" s="214"/>
      <c r="S581" s="214"/>
      <c r="T581" s="214"/>
      <c r="U581" s="214"/>
      <c r="V581" s="214"/>
      <c r="W581" s="214"/>
      <c r="X581" s="214"/>
      <c r="Y581" s="214"/>
      <c r="Z581" s="214"/>
      <c r="AA581" s="214"/>
      <c r="AB581" s="214"/>
      <c r="AC581" s="214"/>
      <c r="AD581" s="214"/>
      <c r="AE581" s="214"/>
      <c r="AF581" s="214"/>
      <c r="AG581" s="214"/>
      <c r="AH581" s="214"/>
      <c r="AI581" s="214"/>
      <c r="AJ581" s="247" t="s">
        <v>138</v>
      </c>
      <c r="AK581" s="247"/>
      <c r="AL581" s="247"/>
      <c r="AM581" s="247"/>
      <c r="AN581" s="247"/>
      <c r="AO581" s="247"/>
      <c r="AP581" s="247"/>
      <c r="AQ581" s="247"/>
      <c r="AR581" s="247"/>
      <c r="AS581" s="95">
        <f>SUMIF($BE582:$BE583,"&lt;&gt;1",AS582:AS583)</f>
        <v>0</v>
      </c>
      <c r="AT581" s="95">
        <f>SUMIF($BE582:$BE583,"&lt;&gt;1",AT582:AT583)</f>
        <v>0</v>
      </c>
      <c r="AU581" s="95">
        <f>SUMIF($BE582:$BE583,"&lt;&gt;1",AU582:AU583)</f>
        <v>0</v>
      </c>
      <c r="AV581" s="95">
        <f>SUMIF($BE582:$BE583,"&lt;&gt;1",AV582:AV583)</f>
        <v>0</v>
      </c>
      <c r="AW581" s="95">
        <f>SUMIF($BE582:$BE583,"&lt;&gt;1",AW582:AW583)</f>
        <v>0</v>
      </c>
      <c r="AX581" s="257"/>
      <c r="AY581" s="219"/>
      <c r="AZ581" s="219"/>
      <c r="BA581" s="219"/>
      <c r="BB581" s="219"/>
      <c r="BC581" s="219"/>
      <c r="BD581" s="219"/>
      <c r="BE581" s="94"/>
    </row>
    <row r="582" spans="3:57" s="47" customFormat="1" ht="11.25" hidden="1" customHeight="1">
      <c r="C582" s="45"/>
      <c r="D582" s="93">
        <v>0</v>
      </c>
      <c r="E582" s="93"/>
      <c r="F582" s="93"/>
      <c r="G582" s="100"/>
      <c r="H582" s="100"/>
      <c r="I582" s="100"/>
      <c r="J582" s="100"/>
      <c r="K582" s="100"/>
      <c r="L582" s="100"/>
      <c r="M582" s="100"/>
      <c r="N582" s="100"/>
      <c r="O582" s="100"/>
      <c r="P582" s="100"/>
      <c r="Q582" s="100"/>
      <c r="R582" s="100"/>
      <c r="S582" s="100"/>
      <c r="T582" s="100"/>
      <c r="U582" s="100"/>
      <c r="V582" s="100"/>
      <c r="W582" s="100"/>
      <c r="X582" s="100"/>
      <c r="Y582" s="100"/>
      <c r="Z582" s="100"/>
      <c r="AA582" s="100"/>
      <c r="AB582" s="100"/>
      <c r="AC582" s="100"/>
      <c r="AD582" s="100"/>
      <c r="AE582" s="100"/>
      <c r="AF582" s="100"/>
      <c r="AG582" s="100"/>
      <c r="AH582" s="100"/>
      <c r="AI582" s="100"/>
      <c r="AJ582" s="100"/>
      <c r="AK582" s="100"/>
      <c r="AL582" s="100"/>
      <c r="AM582" s="100"/>
      <c r="AN582" s="100"/>
      <c r="AO582" s="100"/>
      <c r="AP582" s="100"/>
      <c r="AQ582" s="100"/>
      <c r="AR582" s="100"/>
      <c r="AS582" s="100"/>
      <c r="AT582" s="100"/>
      <c r="AU582" s="100"/>
      <c r="AV582" s="100"/>
      <c r="AW582" s="100"/>
      <c r="AX582" s="100"/>
      <c r="AY582" s="100"/>
      <c r="AZ582" s="100"/>
      <c r="BA582" s="100"/>
      <c r="BB582" s="100"/>
      <c r="BC582" s="100"/>
      <c r="BD582" s="100"/>
      <c r="BE582" s="94"/>
    </row>
    <row r="583" spans="3:57">
      <c r="C583" s="284"/>
      <c r="D583" s="129"/>
      <c r="E583" s="130"/>
      <c r="F583" s="130"/>
      <c r="G583" s="130"/>
      <c r="H583" s="130"/>
      <c r="I583" s="130"/>
      <c r="J583" s="130"/>
      <c r="K583" s="130"/>
      <c r="L583" s="130"/>
      <c r="M583" s="130"/>
      <c r="N583" s="130"/>
      <c r="O583" s="130"/>
      <c r="P583" s="130"/>
      <c r="Q583" s="130"/>
      <c r="R583" s="130"/>
      <c r="S583" s="130"/>
      <c r="T583" s="130"/>
      <c r="U583" s="130"/>
      <c r="V583" s="130"/>
      <c r="W583" s="130"/>
      <c r="X583" s="130"/>
      <c r="Y583" s="130"/>
      <c r="Z583" s="130"/>
      <c r="AA583" s="130"/>
      <c r="AB583" s="130"/>
      <c r="AC583" s="130"/>
      <c r="AD583" s="130"/>
      <c r="AE583" s="130"/>
      <c r="AF583" s="130"/>
      <c r="AG583" s="130"/>
      <c r="AH583" s="131"/>
      <c r="AI583" s="131"/>
      <c r="AJ583" s="131"/>
      <c r="AK583" s="131"/>
      <c r="AL583" s="131"/>
      <c r="AM583" s="131"/>
      <c r="AN583" s="131"/>
      <c r="AO583" s="131"/>
      <c r="AP583" s="131"/>
      <c r="AQ583" s="131"/>
      <c r="AR583" s="131"/>
      <c r="AS583" s="131"/>
      <c r="AT583" s="131"/>
      <c r="AU583" s="131"/>
      <c r="AV583" s="131"/>
      <c r="AW583" s="131"/>
      <c r="AX583" s="131"/>
      <c r="AY583" s="131"/>
      <c r="AZ583" s="131"/>
      <c r="BA583" s="131"/>
      <c r="BB583" s="131"/>
      <c r="BC583" s="131"/>
      <c r="BD583" s="131"/>
      <c r="BE583" s="94"/>
    </row>
    <row r="584" spans="3:57">
      <c r="D584" s="100"/>
      <c r="E584" s="100"/>
      <c r="F584" s="100"/>
      <c r="G584" s="100"/>
      <c r="H584" s="100"/>
      <c r="I584" s="100"/>
      <c r="J584" s="100"/>
      <c r="K584" s="100"/>
      <c r="L584" s="100"/>
      <c r="M584" s="100"/>
      <c r="N584" s="100"/>
      <c r="O584" s="100"/>
      <c r="P584" s="100"/>
      <c r="Q584" s="100"/>
      <c r="R584" s="100"/>
      <c r="S584" s="100"/>
      <c r="T584" s="100"/>
      <c r="U584" s="100"/>
      <c r="V584" s="100"/>
      <c r="W584" s="100"/>
      <c r="X584" s="100"/>
      <c r="Y584" s="100"/>
      <c r="Z584" s="100"/>
      <c r="AA584" s="100"/>
      <c r="AB584" s="100"/>
      <c r="AC584" s="100"/>
      <c r="AD584" s="100"/>
      <c r="AE584" s="100"/>
      <c r="AF584" s="100"/>
      <c r="AG584" s="100"/>
      <c r="AH584" s="100"/>
      <c r="AI584" s="100"/>
      <c r="AJ584" s="100"/>
      <c r="AK584" s="100"/>
      <c r="AL584" s="100"/>
      <c r="AM584" s="100"/>
      <c r="AN584" s="100"/>
      <c r="AO584" s="100"/>
      <c r="AP584" s="100"/>
      <c r="AQ584" s="100"/>
      <c r="AR584" s="100"/>
      <c r="AS584" s="100"/>
      <c r="AT584" s="100"/>
      <c r="AU584" s="100"/>
      <c r="AV584" s="100"/>
      <c r="AW584" s="100"/>
      <c r="AX584" s="100"/>
      <c r="AY584" s="100"/>
      <c r="AZ584" s="100"/>
      <c r="BA584" s="100"/>
      <c r="BB584" s="100"/>
      <c r="BC584" s="100"/>
      <c r="BD584" s="100"/>
    </row>
    <row r="585" spans="3:57" ht="12.75">
      <c r="D585" s="197" t="s">
        <v>280</v>
      </c>
      <c r="E585" s="217"/>
      <c r="F585" s="217"/>
    </row>
    <row r="587" spans="3:57">
      <c r="D587" s="356" t="s">
        <v>281</v>
      </c>
      <c r="E587" s="357"/>
      <c r="F587" s="357"/>
    </row>
    <row r="588" spans="3:57">
      <c r="D588" s="357"/>
      <c r="E588" s="357"/>
      <c r="F588" s="357"/>
    </row>
    <row r="589" spans="3:57">
      <c r="D589" s="356" t="s">
        <v>289</v>
      </c>
      <c r="E589" s="357"/>
      <c r="F589" s="357"/>
    </row>
  </sheetData>
  <sheetProtection password="FA9C" sheet="1" objects="1" scenarios="1" formatColumns="0" formatRows="0" autoFilter="0"/>
  <mergeCells count="3942">
    <mergeCell ref="AW7:AX7"/>
    <mergeCell ref="AX47:AX48"/>
    <mergeCell ref="AX124:AX125"/>
    <mergeCell ref="AX579:AX580"/>
    <mergeCell ref="AT124:AT125"/>
    <mergeCell ref="AU124:AU125"/>
    <mergeCell ref="AV124:AV125"/>
    <mergeCell ref="AT579:AT580"/>
    <mergeCell ref="AU579:AU580"/>
    <mergeCell ref="AV579:AV580"/>
    <mergeCell ref="AU7:AU8"/>
    <mergeCell ref="AY124:BB124"/>
    <mergeCell ref="BC124:BD124"/>
    <mergeCell ref="AY579:BB579"/>
    <mergeCell ref="BC579:BD579"/>
    <mergeCell ref="AY47:BB47"/>
    <mergeCell ref="BC47:BD47"/>
    <mergeCell ref="AW47:AW48"/>
    <mergeCell ref="AW124:AW125"/>
    <mergeCell ref="AW579:AW580"/>
    <mergeCell ref="D587:F587"/>
    <mergeCell ref="D588:F588"/>
    <mergeCell ref="D589:F589"/>
    <mergeCell ref="M7:N7"/>
    <mergeCell ref="M47:N47"/>
    <mergeCell ref="M124:N124"/>
    <mergeCell ref="M579:N579"/>
    <mergeCell ref="AV7:AV8"/>
    <mergeCell ref="H47:J47"/>
    <mergeCell ref="H7:J7"/>
    <mergeCell ref="H124:J124"/>
    <mergeCell ref="H579:J579"/>
    <mergeCell ref="AT7:AT8"/>
    <mergeCell ref="O7:P7"/>
    <mergeCell ref="O47:P47"/>
    <mergeCell ref="O124:P124"/>
    <mergeCell ref="O579:P579"/>
    <mergeCell ref="AT47:AT48"/>
    <mergeCell ref="AU47:AU48"/>
    <mergeCell ref="AV47:AV48"/>
    <mergeCell ref="T7:T8"/>
    <mergeCell ref="G47:G48"/>
    <mergeCell ref="L47:L48"/>
    <mergeCell ref="L579:L580"/>
    <mergeCell ref="K7:K8"/>
    <mergeCell ref="L7:L8"/>
    <mergeCell ref="AJ124:AJ125"/>
    <mergeCell ref="D124:D125"/>
    <mergeCell ref="E124:E125"/>
    <mergeCell ref="F124:F125"/>
    <mergeCell ref="G124:G125"/>
    <mergeCell ref="K124:K125"/>
    <mergeCell ref="R47:R48"/>
    <mergeCell ref="K47:K48"/>
    <mergeCell ref="U579:U580"/>
    <mergeCell ref="T47:T48"/>
    <mergeCell ref="U47:U48"/>
    <mergeCell ref="V47:AB47"/>
    <mergeCell ref="R124:R125"/>
    <mergeCell ref="R579:R580"/>
    <mergeCell ref="T124:T125"/>
    <mergeCell ref="U124:U125"/>
    <mergeCell ref="V124:AB124"/>
    <mergeCell ref="AC124:AG124"/>
    <mergeCell ref="F47:F48"/>
    <mergeCell ref="D47:D48"/>
    <mergeCell ref="E47:E48"/>
    <mergeCell ref="L124:L125"/>
    <mergeCell ref="D51:D54"/>
    <mergeCell ref="E51:E54"/>
    <mergeCell ref="AS7:AS8"/>
    <mergeCell ref="AJ47:AJ48"/>
    <mergeCell ref="AJ7:AJ8"/>
    <mergeCell ref="AI7:AI8"/>
    <mergeCell ref="AC47:AG47"/>
    <mergeCell ref="AC7:AG7"/>
    <mergeCell ref="AI47:AI48"/>
    <mergeCell ref="AS124:AS125"/>
    <mergeCell ref="D579:D580"/>
    <mergeCell ref="E579:E580"/>
    <mergeCell ref="F579:F580"/>
    <mergeCell ref="G579:G580"/>
    <mergeCell ref="K579:K580"/>
    <mergeCell ref="AS579:AS580"/>
    <mergeCell ref="S47:S48"/>
    <mergeCell ref="V579:AB579"/>
    <mergeCell ref="AC579:AG579"/>
    <mergeCell ref="AS47:AS48"/>
    <mergeCell ref="S124:S125"/>
    <mergeCell ref="S579:S580"/>
    <mergeCell ref="T579:T580"/>
    <mergeCell ref="AI579:AI580"/>
    <mergeCell ref="AJ579:AJ580"/>
    <mergeCell ref="AI124:AI125"/>
    <mergeCell ref="U7:U8"/>
    <mergeCell ref="V7:AB7"/>
    <mergeCell ref="D7:D8"/>
    <mergeCell ref="R7:R8"/>
    <mergeCell ref="S7:S8"/>
    <mergeCell ref="E7:E8"/>
    <mergeCell ref="F7:F8"/>
    <mergeCell ref="G7:G8"/>
    <mergeCell ref="AK579:AK580"/>
    <mergeCell ref="AL579:AL580"/>
    <mergeCell ref="AM579:AM580"/>
    <mergeCell ref="AN579:AN580"/>
    <mergeCell ref="AO579:AO580"/>
    <mergeCell ref="AP579:AP580"/>
    <mergeCell ref="AQ579:AQ580"/>
    <mergeCell ref="AR579:AR580"/>
    <mergeCell ref="AK7:AK8"/>
    <mergeCell ref="AL7:AL8"/>
    <mergeCell ref="AM7:AM8"/>
    <mergeCell ref="AN7:AN8"/>
    <mergeCell ref="AO7:AO8"/>
    <mergeCell ref="AP7:AP8"/>
    <mergeCell ref="AQ7:AQ8"/>
    <mergeCell ref="AR7:AR8"/>
    <mergeCell ref="AK47:AK48"/>
    <mergeCell ref="AL47:AL48"/>
    <mergeCell ref="AM47:AM48"/>
    <mergeCell ref="AN47:AN48"/>
    <mergeCell ref="AO47:AO48"/>
    <mergeCell ref="AP47:AP48"/>
    <mergeCell ref="AQ47:AQ48"/>
    <mergeCell ref="AR47:AR48"/>
    <mergeCell ref="F51:F54"/>
    <mergeCell ref="G51:G54"/>
    <mergeCell ref="H51:H54"/>
    <mergeCell ref="I51:I54"/>
    <mergeCell ref="J51:J54"/>
    <mergeCell ref="K51:K54"/>
    <mergeCell ref="L51:L54"/>
    <mergeCell ref="M51:M54"/>
    <mergeCell ref="N51:N54"/>
    <mergeCell ref="AK124:AK125"/>
    <mergeCell ref="AL124:AL125"/>
    <mergeCell ref="AM124:AM125"/>
    <mergeCell ref="AN124:AN125"/>
    <mergeCell ref="AO124:AO125"/>
    <mergeCell ref="AP124:AP125"/>
    <mergeCell ref="AQ124:AQ125"/>
    <mergeCell ref="AR124:AR125"/>
    <mergeCell ref="Y52:Y54"/>
    <mergeCell ref="Z52:Z54"/>
    <mergeCell ref="AA52:AA54"/>
    <mergeCell ref="AB52:AB54"/>
    <mergeCell ref="AC52:AC54"/>
    <mergeCell ref="AD52:AD54"/>
    <mergeCell ref="AE52:AE54"/>
    <mergeCell ref="AF52:AF54"/>
    <mergeCell ref="O51:O54"/>
    <mergeCell ref="P51:P54"/>
    <mergeCell ref="Q52:Q54"/>
    <mergeCell ref="R52:R54"/>
    <mergeCell ref="S52:S54"/>
    <mergeCell ref="T52:T54"/>
    <mergeCell ref="U52:U54"/>
    <mergeCell ref="V52:V54"/>
    <mergeCell ref="W52:W54"/>
    <mergeCell ref="Z56:Z58"/>
    <mergeCell ref="AA56:AA58"/>
    <mergeCell ref="AB56:AB58"/>
    <mergeCell ref="AC56:AC58"/>
    <mergeCell ref="AD56:AD58"/>
    <mergeCell ref="AE56:AE58"/>
    <mergeCell ref="AF56:AF58"/>
    <mergeCell ref="AG56:AG58"/>
    <mergeCell ref="AG52:AG54"/>
    <mergeCell ref="D55:D58"/>
    <mergeCell ref="E55:E58"/>
    <mergeCell ref="F55:F58"/>
    <mergeCell ref="G55:G58"/>
    <mergeCell ref="H55:H58"/>
    <mergeCell ref="I55:I58"/>
    <mergeCell ref="J55:J58"/>
    <mergeCell ref="K55:K58"/>
    <mergeCell ref="L55:L58"/>
    <mergeCell ref="M55:M58"/>
    <mergeCell ref="N55:N58"/>
    <mergeCell ref="O55:O58"/>
    <mergeCell ref="P55:P58"/>
    <mergeCell ref="Q56:Q58"/>
    <mergeCell ref="R56:R58"/>
    <mergeCell ref="S56:S58"/>
    <mergeCell ref="T56:T58"/>
    <mergeCell ref="U56:U58"/>
    <mergeCell ref="V56:V58"/>
    <mergeCell ref="W56:W58"/>
    <mergeCell ref="X56:X58"/>
    <mergeCell ref="Y56:Y58"/>
    <mergeCell ref="X52:X54"/>
    <mergeCell ref="M59:M62"/>
    <mergeCell ref="N59:N62"/>
    <mergeCell ref="O59:O62"/>
    <mergeCell ref="P59:P62"/>
    <mergeCell ref="Q60:Q62"/>
    <mergeCell ref="R60:R62"/>
    <mergeCell ref="S60:S62"/>
    <mergeCell ref="T60:T62"/>
    <mergeCell ref="U60:U62"/>
    <mergeCell ref="D59:D62"/>
    <mergeCell ref="E59:E62"/>
    <mergeCell ref="F59:F62"/>
    <mergeCell ref="G59:G62"/>
    <mergeCell ref="H59:H62"/>
    <mergeCell ref="I59:I62"/>
    <mergeCell ref="J59:J62"/>
    <mergeCell ref="K59:K62"/>
    <mergeCell ref="L59:L62"/>
    <mergeCell ref="AE60:AE62"/>
    <mergeCell ref="AF60:AF62"/>
    <mergeCell ref="AG60:AG62"/>
    <mergeCell ref="D63:D66"/>
    <mergeCell ref="E63:E66"/>
    <mergeCell ref="F63:F66"/>
    <mergeCell ref="G63:G66"/>
    <mergeCell ref="H63:H66"/>
    <mergeCell ref="I63:I66"/>
    <mergeCell ref="J63:J66"/>
    <mergeCell ref="K63:K66"/>
    <mergeCell ref="L63:L66"/>
    <mergeCell ref="M63:M66"/>
    <mergeCell ref="N63:N66"/>
    <mergeCell ref="O63:O66"/>
    <mergeCell ref="P63:P66"/>
    <mergeCell ref="Q64:Q66"/>
    <mergeCell ref="R64:R66"/>
    <mergeCell ref="S64:S66"/>
    <mergeCell ref="T64:T66"/>
    <mergeCell ref="U64:U66"/>
    <mergeCell ref="V64:V66"/>
    <mergeCell ref="W64:W66"/>
    <mergeCell ref="V60:V62"/>
    <mergeCell ref="W60:W62"/>
    <mergeCell ref="X60:X62"/>
    <mergeCell ref="Y60:Y62"/>
    <mergeCell ref="Z60:Z62"/>
    <mergeCell ref="AA60:AA62"/>
    <mergeCell ref="AB60:AB62"/>
    <mergeCell ref="AC60:AC62"/>
    <mergeCell ref="AD60:AD62"/>
    <mergeCell ref="AG64:AG66"/>
    <mergeCell ref="D67:D70"/>
    <mergeCell ref="E67:E70"/>
    <mergeCell ref="F67:F70"/>
    <mergeCell ref="G67:G70"/>
    <mergeCell ref="H67:H70"/>
    <mergeCell ref="I67:I70"/>
    <mergeCell ref="J67:J70"/>
    <mergeCell ref="K67:K70"/>
    <mergeCell ref="L67:L70"/>
    <mergeCell ref="M67:M70"/>
    <mergeCell ref="N67:N70"/>
    <mergeCell ref="O67:O70"/>
    <mergeCell ref="P67:P70"/>
    <mergeCell ref="Q68:Q70"/>
    <mergeCell ref="R68:R70"/>
    <mergeCell ref="S68:S70"/>
    <mergeCell ref="T68:T70"/>
    <mergeCell ref="U68:U70"/>
    <mergeCell ref="V68:V70"/>
    <mergeCell ref="W68:W70"/>
    <mergeCell ref="X68:X70"/>
    <mergeCell ref="Y68:Y70"/>
    <mergeCell ref="X64:X66"/>
    <mergeCell ref="Y64:Y66"/>
    <mergeCell ref="Z64:Z66"/>
    <mergeCell ref="AA64:AA66"/>
    <mergeCell ref="AB64:AB66"/>
    <mergeCell ref="AC64:AC66"/>
    <mergeCell ref="AD64:AD66"/>
    <mergeCell ref="AE64:AE66"/>
    <mergeCell ref="AF64:AF66"/>
    <mergeCell ref="D71:D74"/>
    <mergeCell ref="E71:E74"/>
    <mergeCell ref="F71:F74"/>
    <mergeCell ref="G71:G74"/>
    <mergeCell ref="H71:H74"/>
    <mergeCell ref="I71:I74"/>
    <mergeCell ref="J71:J74"/>
    <mergeCell ref="K71:K74"/>
    <mergeCell ref="L71:L74"/>
    <mergeCell ref="Z68:Z70"/>
    <mergeCell ref="AA68:AA70"/>
    <mergeCell ref="AB68:AB70"/>
    <mergeCell ref="AC68:AC70"/>
    <mergeCell ref="AD68:AD70"/>
    <mergeCell ref="AE68:AE70"/>
    <mergeCell ref="AF68:AF70"/>
    <mergeCell ref="AG68:AG70"/>
    <mergeCell ref="W72:W74"/>
    <mergeCell ref="X72:X74"/>
    <mergeCell ref="Y72:Y74"/>
    <mergeCell ref="Z72:Z74"/>
    <mergeCell ref="AA72:AA74"/>
    <mergeCell ref="AB72:AB74"/>
    <mergeCell ref="AC72:AC74"/>
    <mergeCell ref="AD72:AD74"/>
    <mergeCell ref="M71:M74"/>
    <mergeCell ref="N71:N74"/>
    <mergeCell ref="O71:O74"/>
    <mergeCell ref="P71:P74"/>
    <mergeCell ref="Q72:Q74"/>
    <mergeCell ref="R72:R74"/>
    <mergeCell ref="S72:S74"/>
    <mergeCell ref="T72:T74"/>
    <mergeCell ref="U72:U74"/>
    <mergeCell ref="Y76:Y78"/>
    <mergeCell ref="Z76:Z78"/>
    <mergeCell ref="AA76:AA78"/>
    <mergeCell ref="AB76:AB78"/>
    <mergeCell ref="AC76:AC78"/>
    <mergeCell ref="AD76:AD78"/>
    <mergeCell ref="AE76:AE78"/>
    <mergeCell ref="AF76:AF78"/>
    <mergeCell ref="AE72:AE74"/>
    <mergeCell ref="AF72:AF74"/>
    <mergeCell ref="AG72:AG74"/>
    <mergeCell ref="D75:D78"/>
    <mergeCell ref="E75:E78"/>
    <mergeCell ref="F75:F78"/>
    <mergeCell ref="G75:G78"/>
    <mergeCell ref="H75:H78"/>
    <mergeCell ref="I75:I78"/>
    <mergeCell ref="J75:J78"/>
    <mergeCell ref="K75:K78"/>
    <mergeCell ref="L75:L78"/>
    <mergeCell ref="M75:M78"/>
    <mergeCell ref="N75:N78"/>
    <mergeCell ref="O75:O78"/>
    <mergeCell ref="P75:P78"/>
    <mergeCell ref="Q76:Q78"/>
    <mergeCell ref="R76:R78"/>
    <mergeCell ref="S76:S78"/>
    <mergeCell ref="T76:T78"/>
    <mergeCell ref="U76:U78"/>
    <mergeCell ref="V76:V78"/>
    <mergeCell ref="W76:W78"/>
    <mergeCell ref="V72:V74"/>
    <mergeCell ref="Z80:Z82"/>
    <mergeCell ref="AA80:AA82"/>
    <mergeCell ref="AB80:AB82"/>
    <mergeCell ref="AC80:AC82"/>
    <mergeCell ref="AD80:AD82"/>
    <mergeCell ref="AE80:AE82"/>
    <mergeCell ref="AF80:AF82"/>
    <mergeCell ref="AG80:AG82"/>
    <mergeCell ref="AG76:AG78"/>
    <mergeCell ref="D79:D82"/>
    <mergeCell ref="E79:E82"/>
    <mergeCell ref="F79:F82"/>
    <mergeCell ref="G79:G82"/>
    <mergeCell ref="H79:H82"/>
    <mergeCell ref="I79:I82"/>
    <mergeCell ref="J79:J82"/>
    <mergeCell ref="K79:K82"/>
    <mergeCell ref="L79:L82"/>
    <mergeCell ref="M79:M82"/>
    <mergeCell ref="N79:N82"/>
    <mergeCell ref="O79:O82"/>
    <mergeCell ref="P79:P82"/>
    <mergeCell ref="Q80:Q82"/>
    <mergeCell ref="R80:R82"/>
    <mergeCell ref="S80:S82"/>
    <mergeCell ref="T80:T82"/>
    <mergeCell ref="U80:U82"/>
    <mergeCell ref="V80:V82"/>
    <mergeCell ref="W80:W82"/>
    <mergeCell ref="X80:X82"/>
    <mergeCell ref="Y80:Y82"/>
    <mergeCell ref="X76:X78"/>
    <mergeCell ref="M83:M86"/>
    <mergeCell ref="N83:N86"/>
    <mergeCell ref="O83:O86"/>
    <mergeCell ref="P83:P86"/>
    <mergeCell ref="Q84:Q86"/>
    <mergeCell ref="R84:R86"/>
    <mergeCell ref="S84:S86"/>
    <mergeCell ref="T84:T86"/>
    <mergeCell ref="U84:U86"/>
    <mergeCell ref="D83:D86"/>
    <mergeCell ref="E83:E86"/>
    <mergeCell ref="F83:F86"/>
    <mergeCell ref="G83:G86"/>
    <mergeCell ref="H83:H86"/>
    <mergeCell ref="I83:I86"/>
    <mergeCell ref="J83:J86"/>
    <mergeCell ref="K83:K86"/>
    <mergeCell ref="L83:L86"/>
    <mergeCell ref="AE84:AE86"/>
    <mergeCell ref="AF84:AF86"/>
    <mergeCell ref="AG84:AG86"/>
    <mergeCell ref="D87:D90"/>
    <mergeCell ref="E87:E90"/>
    <mergeCell ref="F87:F90"/>
    <mergeCell ref="G87:G90"/>
    <mergeCell ref="H87:H90"/>
    <mergeCell ref="I87:I90"/>
    <mergeCell ref="J87:J90"/>
    <mergeCell ref="K87:K90"/>
    <mergeCell ref="L87:L90"/>
    <mergeCell ref="M87:M90"/>
    <mergeCell ref="N87:N90"/>
    <mergeCell ref="O87:O90"/>
    <mergeCell ref="P87:P90"/>
    <mergeCell ref="Q88:Q90"/>
    <mergeCell ref="R88:R90"/>
    <mergeCell ref="S88:S90"/>
    <mergeCell ref="T88:T90"/>
    <mergeCell ref="U88:U90"/>
    <mergeCell ref="V88:V90"/>
    <mergeCell ref="W88:W90"/>
    <mergeCell ref="V84:V86"/>
    <mergeCell ref="W84:W86"/>
    <mergeCell ref="X84:X86"/>
    <mergeCell ref="Y84:Y86"/>
    <mergeCell ref="Z84:Z86"/>
    <mergeCell ref="AA84:AA86"/>
    <mergeCell ref="AB84:AB86"/>
    <mergeCell ref="AC84:AC86"/>
    <mergeCell ref="AD84:AD86"/>
    <mergeCell ref="AG88:AG90"/>
    <mergeCell ref="D91:D94"/>
    <mergeCell ref="E91:E94"/>
    <mergeCell ref="F91:F94"/>
    <mergeCell ref="G91:G94"/>
    <mergeCell ref="H91:H94"/>
    <mergeCell ref="I91:I94"/>
    <mergeCell ref="J91:J94"/>
    <mergeCell ref="K91:K94"/>
    <mergeCell ref="L91:L94"/>
    <mergeCell ref="M91:M94"/>
    <mergeCell ref="N91:N94"/>
    <mergeCell ref="O91:O94"/>
    <mergeCell ref="P91:P94"/>
    <mergeCell ref="Q92:Q94"/>
    <mergeCell ref="R92:R94"/>
    <mergeCell ref="S92:S94"/>
    <mergeCell ref="T92:T94"/>
    <mergeCell ref="U92:U94"/>
    <mergeCell ref="V92:V94"/>
    <mergeCell ref="W92:W94"/>
    <mergeCell ref="X92:X94"/>
    <mergeCell ref="Y92:Y94"/>
    <mergeCell ref="X88:X90"/>
    <mergeCell ref="Y88:Y90"/>
    <mergeCell ref="Z88:Z90"/>
    <mergeCell ref="AA88:AA90"/>
    <mergeCell ref="AB88:AB90"/>
    <mergeCell ref="AC88:AC90"/>
    <mergeCell ref="AD88:AD90"/>
    <mergeCell ref="AE88:AE90"/>
    <mergeCell ref="AF88:AF90"/>
    <mergeCell ref="D95:D98"/>
    <mergeCell ref="E95:E98"/>
    <mergeCell ref="F95:F98"/>
    <mergeCell ref="G95:G98"/>
    <mergeCell ref="H95:H98"/>
    <mergeCell ref="I95:I98"/>
    <mergeCell ref="J95:J98"/>
    <mergeCell ref="K95:K98"/>
    <mergeCell ref="L95:L98"/>
    <mergeCell ref="Z92:Z94"/>
    <mergeCell ref="AA92:AA94"/>
    <mergeCell ref="AB92:AB94"/>
    <mergeCell ref="AC92:AC94"/>
    <mergeCell ref="AD92:AD94"/>
    <mergeCell ref="AE92:AE94"/>
    <mergeCell ref="AF92:AF94"/>
    <mergeCell ref="AG92:AG94"/>
    <mergeCell ref="W96:W98"/>
    <mergeCell ref="X96:X98"/>
    <mergeCell ref="Y96:Y98"/>
    <mergeCell ref="Z96:Z98"/>
    <mergeCell ref="AA96:AA98"/>
    <mergeCell ref="AB96:AB98"/>
    <mergeCell ref="AC96:AC98"/>
    <mergeCell ref="AD96:AD98"/>
    <mergeCell ref="M95:M98"/>
    <mergeCell ref="N95:N98"/>
    <mergeCell ref="O95:O98"/>
    <mergeCell ref="P95:P98"/>
    <mergeCell ref="Q96:Q98"/>
    <mergeCell ref="R96:R98"/>
    <mergeCell ref="S96:S98"/>
    <mergeCell ref="T96:T98"/>
    <mergeCell ref="U96:U98"/>
    <mergeCell ref="Y100:Y104"/>
    <mergeCell ref="Z100:Z104"/>
    <mergeCell ref="AA100:AA104"/>
    <mergeCell ref="AB100:AB104"/>
    <mergeCell ref="AC100:AC104"/>
    <mergeCell ref="AD100:AD104"/>
    <mergeCell ref="AE100:AE104"/>
    <mergeCell ref="AF100:AF104"/>
    <mergeCell ref="AE96:AE98"/>
    <mergeCell ref="AF96:AF98"/>
    <mergeCell ref="AG96:AG98"/>
    <mergeCell ref="D99:D104"/>
    <mergeCell ref="E99:E104"/>
    <mergeCell ref="F99:F104"/>
    <mergeCell ref="G99:G104"/>
    <mergeCell ref="H99:H104"/>
    <mergeCell ref="I99:I104"/>
    <mergeCell ref="J99:J104"/>
    <mergeCell ref="K99:K104"/>
    <mergeCell ref="L99:L104"/>
    <mergeCell ref="M99:M104"/>
    <mergeCell ref="N99:N104"/>
    <mergeCell ref="O99:O104"/>
    <mergeCell ref="P99:P104"/>
    <mergeCell ref="Q100:Q104"/>
    <mergeCell ref="R100:R104"/>
    <mergeCell ref="S100:S104"/>
    <mergeCell ref="T100:T104"/>
    <mergeCell ref="U100:U104"/>
    <mergeCell ref="V100:V104"/>
    <mergeCell ref="W100:W104"/>
    <mergeCell ref="V96:V98"/>
    <mergeCell ref="Z106:Z108"/>
    <mergeCell ref="AA106:AA108"/>
    <mergeCell ref="AB106:AB108"/>
    <mergeCell ref="AC106:AC108"/>
    <mergeCell ref="AD106:AD108"/>
    <mergeCell ref="AE106:AE108"/>
    <mergeCell ref="AF106:AF108"/>
    <mergeCell ref="AG106:AG108"/>
    <mergeCell ref="AG100:AG104"/>
    <mergeCell ref="D105:D108"/>
    <mergeCell ref="E105:E108"/>
    <mergeCell ref="F105:F108"/>
    <mergeCell ref="G105:G108"/>
    <mergeCell ref="H105:H108"/>
    <mergeCell ref="I105:I108"/>
    <mergeCell ref="J105:J108"/>
    <mergeCell ref="K105:K108"/>
    <mergeCell ref="L105:L108"/>
    <mergeCell ref="M105:M108"/>
    <mergeCell ref="N105:N108"/>
    <mergeCell ref="O105:O108"/>
    <mergeCell ref="P105:P108"/>
    <mergeCell ref="Q106:Q108"/>
    <mergeCell ref="R106:R108"/>
    <mergeCell ref="S106:S108"/>
    <mergeCell ref="T106:T108"/>
    <mergeCell ref="U106:U108"/>
    <mergeCell ref="V106:V108"/>
    <mergeCell ref="W106:W108"/>
    <mergeCell ref="X106:X108"/>
    <mergeCell ref="Y106:Y108"/>
    <mergeCell ref="X100:X104"/>
    <mergeCell ref="M109:M114"/>
    <mergeCell ref="N109:N114"/>
    <mergeCell ref="O109:O114"/>
    <mergeCell ref="P109:P114"/>
    <mergeCell ref="Q110:Q114"/>
    <mergeCell ref="R110:R114"/>
    <mergeCell ref="S110:S114"/>
    <mergeCell ref="T110:T114"/>
    <mergeCell ref="U110:U114"/>
    <mergeCell ref="D109:D114"/>
    <mergeCell ref="E109:E114"/>
    <mergeCell ref="F109:F114"/>
    <mergeCell ref="G109:G114"/>
    <mergeCell ref="H109:H114"/>
    <mergeCell ref="I109:I114"/>
    <mergeCell ref="J109:J114"/>
    <mergeCell ref="K109:K114"/>
    <mergeCell ref="L109:L114"/>
    <mergeCell ref="AE110:AE114"/>
    <mergeCell ref="AF110:AF114"/>
    <mergeCell ref="AG110:AG114"/>
    <mergeCell ref="D115:D120"/>
    <mergeCell ref="E115:E120"/>
    <mergeCell ref="F115:F120"/>
    <mergeCell ref="G115:G120"/>
    <mergeCell ref="H115:H120"/>
    <mergeCell ref="I115:I120"/>
    <mergeCell ref="J115:J120"/>
    <mergeCell ref="K115:K120"/>
    <mergeCell ref="L115:L120"/>
    <mergeCell ref="M115:M120"/>
    <mergeCell ref="N115:N120"/>
    <mergeCell ref="O115:O120"/>
    <mergeCell ref="P115:P120"/>
    <mergeCell ref="Q116:Q120"/>
    <mergeCell ref="R116:R120"/>
    <mergeCell ref="S116:S120"/>
    <mergeCell ref="T116:T120"/>
    <mergeCell ref="U116:U120"/>
    <mergeCell ref="V116:V120"/>
    <mergeCell ref="W116:W120"/>
    <mergeCell ref="V110:V114"/>
    <mergeCell ref="W110:W114"/>
    <mergeCell ref="X110:X114"/>
    <mergeCell ref="Y110:Y114"/>
    <mergeCell ref="Z110:Z114"/>
    <mergeCell ref="AA110:AA114"/>
    <mergeCell ref="AB110:AB114"/>
    <mergeCell ref="AC110:AC114"/>
    <mergeCell ref="AD110:AD114"/>
    <mergeCell ref="AG116:AG120"/>
    <mergeCell ref="D128:D131"/>
    <mergeCell ref="E128:E131"/>
    <mergeCell ref="F128:F131"/>
    <mergeCell ref="G128:G131"/>
    <mergeCell ref="H128:H131"/>
    <mergeCell ref="I128:I131"/>
    <mergeCell ref="J128:J131"/>
    <mergeCell ref="K128:K131"/>
    <mergeCell ref="L128:L131"/>
    <mergeCell ref="M128:M131"/>
    <mergeCell ref="N128:N131"/>
    <mergeCell ref="O128:O131"/>
    <mergeCell ref="P128:P131"/>
    <mergeCell ref="Q129:Q131"/>
    <mergeCell ref="R129:R131"/>
    <mergeCell ref="S129:S131"/>
    <mergeCell ref="T129:T131"/>
    <mergeCell ref="U129:U131"/>
    <mergeCell ref="V129:V131"/>
    <mergeCell ref="W129:W131"/>
    <mergeCell ref="X129:X131"/>
    <mergeCell ref="Y129:Y131"/>
    <mergeCell ref="X116:X120"/>
    <mergeCell ref="Y116:Y120"/>
    <mergeCell ref="Z116:Z120"/>
    <mergeCell ref="AA116:AA120"/>
    <mergeCell ref="AB116:AB120"/>
    <mergeCell ref="AC116:AC120"/>
    <mergeCell ref="AD116:AD120"/>
    <mergeCell ref="AE116:AE120"/>
    <mergeCell ref="AF116:AF120"/>
    <mergeCell ref="D132:D135"/>
    <mergeCell ref="E132:E135"/>
    <mergeCell ref="F132:F135"/>
    <mergeCell ref="G132:G135"/>
    <mergeCell ref="H132:H135"/>
    <mergeCell ref="I132:I135"/>
    <mergeCell ref="J132:J135"/>
    <mergeCell ref="K132:K135"/>
    <mergeCell ref="L132:L135"/>
    <mergeCell ref="Z129:Z131"/>
    <mergeCell ref="AA129:AA131"/>
    <mergeCell ref="AB129:AB131"/>
    <mergeCell ref="AC129:AC131"/>
    <mergeCell ref="AD129:AD131"/>
    <mergeCell ref="AE129:AE131"/>
    <mergeCell ref="AF129:AF131"/>
    <mergeCell ref="AG129:AG131"/>
    <mergeCell ref="W133:W135"/>
    <mergeCell ref="X133:X135"/>
    <mergeCell ref="Y133:Y135"/>
    <mergeCell ref="Z133:Z135"/>
    <mergeCell ref="AA133:AA135"/>
    <mergeCell ref="AB133:AB135"/>
    <mergeCell ref="AC133:AC135"/>
    <mergeCell ref="AD133:AD135"/>
    <mergeCell ref="M132:M135"/>
    <mergeCell ref="N132:N135"/>
    <mergeCell ref="O132:O135"/>
    <mergeCell ref="P132:P135"/>
    <mergeCell ref="Q133:Q135"/>
    <mergeCell ref="R133:R135"/>
    <mergeCell ref="S133:S135"/>
    <mergeCell ref="T133:T135"/>
    <mergeCell ref="U133:U135"/>
    <mergeCell ref="Y137:Y139"/>
    <mergeCell ref="Z137:Z139"/>
    <mergeCell ref="AA137:AA139"/>
    <mergeCell ref="AB137:AB139"/>
    <mergeCell ref="AC137:AC139"/>
    <mergeCell ref="AD137:AD139"/>
    <mergeCell ref="AE137:AE139"/>
    <mergeCell ref="AF137:AF139"/>
    <mergeCell ref="AE133:AE135"/>
    <mergeCell ref="AF133:AF135"/>
    <mergeCell ref="AG133:AG135"/>
    <mergeCell ref="D136:D139"/>
    <mergeCell ref="E136:E139"/>
    <mergeCell ref="F136:F139"/>
    <mergeCell ref="G136:G139"/>
    <mergeCell ref="H136:H139"/>
    <mergeCell ref="I136:I139"/>
    <mergeCell ref="J136:J139"/>
    <mergeCell ref="K136:K139"/>
    <mergeCell ref="L136:L139"/>
    <mergeCell ref="M136:M139"/>
    <mergeCell ref="N136:N139"/>
    <mergeCell ref="O136:O139"/>
    <mergeCell ref="P136:P139"/>
    <mergeCell ref="Q137:Q139"/>
    <mergeCell ref="R137:R139"/>
    <mergeCell ref="S137:S139"/>
    <mergeCell ref="T137:T139"/>
    <mergeCell ref="U137:U139"/>
    <mergeCell ref="V137:V139"/>
    <mergeCell ref="W137:W139"/>
    <mergeCell ref="V133:V135"/>
    <mergeCell ref="Z141:Z143"/>
    <mergeCell ref="AA141:AA143"/>
    <mergeCell ref="AB141:AB143"/>
    <mergeCell ref="AC141:AC143"/>
    <mergeCell ref="AD141:AD143"/>
    <mergeCell ref="AE141:AE143"/>
    <mergeCell ref="AF141:AF143"/>
    <mergeCell ref="AG141:AG143"/>
    <mergeCell ref="AG137:AG139"/>
    <mergeCell ref="D140:D143"/>
    <mergeCell ref="E140:E143"/>
    <mergeCell ref="F140:F143"/>
    <mergeCell ref="G140:G143"/>
    <mergeCell ref="H140:H143"/>
    <mergeCell ref="I140:I143"/>
    <mergeCell ref="J140:J143"/>
    <mergeCell ref="K140:K143"/>
    <mergeCell ref="L140:L143"/>
    <mergeCell ref="M140:M143"/>
    <mergeCell ref="N140:N143"/>
    <mergeCell ref="O140:O143"/>
    <mergeCell ref="P140:P143"/>
    <mergeCell ref="Q141:Q143"/>
    <mergeCell ref="R141:R143"/>
    <mergeCell ref="S141:S143"/>
    <mergeCell ref="T141:T143"/>
    <mergeCell ref="U141:U143"/>
    <mergeCell ref="V141:V143"/>
    <mergeCell ref="W141:W143"/>
    <mergeCell ref="X141:X143"/>
    <mergeCell ref="Y141:Y143"/>
    <mergeCell ref="X137:X139"/>
    <mergeCell ref="M144:M147"/>
    <mergeCell ref="N144:N147"/>
    <mergeCell ref="O144:O147"/>
    <mergeCell ref="P144:P147"/>
    <mergeCell ref="Q145:Q147"/>
    <mergeCell ref="R145:R147"/>
    <mergeCell ref="S145:S147"/>
    <mergeCell ref="T145:T147"/>
    <mergeCell ref="U145:U147"/>
    <mergeCell ref="D144:D147"/>
    <mergeCell ref="E144:E147"/>
    <mergeCell ref="F144:F147"/>
    <mergeCell ref="G144:G147"/>
    <mergeCell ref="H144:H147"/>
    <mergeCell ref="I144:I147"/>
    <mergeCell ref="J144:J147"/>
    <mergeCell ref="K144:K147"/>
    <mergeCell ref="L144:L147"/>
    <mergeCell ref="AE145:AE147"/>
    <mergeCell ref="AF145:AF147"/>
    <mergeCell ref="AG145:AG147"/>
    <mergeCell ref="D148:D151"/>
    <mergeCell ref="E148:E151"/>
    <mergeCell ref="F148:F151"/>
    <mergeCell ref="G148:G151"/>
    <mergeCell ref="H148:H151"/>
    <mergeCell ref="I148:I151"/>
    <mergeCell ref="J148:J151"/>
    <mergeCell ref="K148:K151"/>
    <mergeCell ref="L148:L151"/>
    <mergeCell ref="M148:M151"/>
    <mergeCell ref="N148:N151"/>
    <mergeCell ref="O148:O151"/>
    <mergeCell ref="P148:P151"/>
    <mergeCell ref="Q149:Q151"/>
    <mergeCell ref="R149:R151"/>
    <mergeCell ref="S149:S151"/>
    <mergeCell ref="T149:T151"/>
    <mergeCell ref="U149:U151"/>
    <mergeCell ref="V149:V151"/>
    <mergeCell ref="W149:W151"/>
    <mergeCell ref="V145:V147"/>
    <mergeCell ref="W145:W147"/>
    <mergeCell ref="X145:X147"/>
    <mergeCell ref="Y145:Y147"/>
    <mergeCell ref="Z145:Z147"/>
    <mergeCell ref="AA145:AA147"/>
    <mergeCell ref="AB145:AB147"/>
    <mergeCell ref="AC145:AC147"/>
    <mergeCell ref="AD145:AD147"/>
    <mergeCell ref="AG149:AG151"/>
    <mergeCell ref="D152:D155"/>
    <mergeCell ref="E152:E155"/>
    <mergeCell ref="F152:F155"/>
    <mergeCell ref="G152:G155"/>
    <mergeCell ref="H152:H155"/>
    <mergeCell ref="I152:I155"/>
    <mergeCell ref="J152:J155"/>
    <mergeCell ref="K152:K155"/>
    <mergeCell ref="L152:L155"/>
    <mergeCell ref="M152:M155"/>
    <mergeCell ref="N152:N155"/>
    <mergeCell ref="O152:O155"/>
    <mergeCell ref="P152:P155"/>
    <mergeCell ref="Q153:Q155"/>
    <mergeCell ref="R153:R155"/>
    <mergeCell ref="S153:S155"/>
    <mergeCell ref="T153:T155"/>
    <mergeCell ref="U153:U155"/>
    <mergeCell ref="V153:V155"/>
    <mergeCell ref="W153:W155"/>
    <mergeCell ref="X153:X155"/>
    <mergeCell ref="Y153:Y155"/>
    <mergeCell ref="X149:X151"/>
    <mergeCell ref="Y149:Y151"/>
    <mergeCell ref="Z149:Z151"/>
    <mergeCell ref="AA149:AA151"/>
    <mergeCell ref="AB149:AB151"/>
    <mergeCell ref="AC149:AC151"/>
    <mergeCell ref="AD149:AD151"/>
    <mergeCell ref="AE149:AE151"/>
    <mergeCell ref="AF149:AF151"/>
    <mergeCell ref="D156:D159"/>
    <mergeCell ref="E156:E159"/>
    <mergeCell ref="F156:F159"/>
    <mergeCell ref="G156:G159"/>
    <mergeCell ref="H156:H159"/>
    <mergeCell ref="I156:I159"/>
    <mergeCell ref="J156:J159"/>
    <mergeCell ref="K156:K159"/>
    <mergeCell ref="L156:L159"/>
    <mergeCell ref="Z153:Z155"/>
    <mergeCell ref="AA153:AA155"/>
    <mergeCell ref="AB153:AB155"/>
    <mergeCell ref="AC153:AC155"/>
    <mergeCell ref="AD153:AD155"/>
    <mergeCell ref="AE153:AE155"/>
    <mergeCell ref="AF153:AF155"/>
    <mergeCell ref="AG153:AG155"/>
    <mergeCell ref="W157:W159"/>
    <mergeCell ref="X157:X159"/>
    <mergeCell ref="Y157:Y159"/>
    <mergeCell ref="Z157:Z159"/>
    <mergeCell ref="AA157:AA159"/>
    <mergeCell ref="AB157:AB159"/>
    <mergeCell ref="AC157:AC159"/>
    <mergeCell ref="AD157:AD159"/>
    <mergeCell ref="M156:M159"/>
    <mergeCell ref="N156:N159"/>
    <mergeCell ref="O156:O159"/>
    <mergeCell ref="P156:P159"/>
    <mergeCell ref="Q157:Q159"/>
    <mergeCell ref="R157:R159"/>
    <mergeCell ref="S157:S159"/>
    <mergeCell ref="T157:T159"/>
    <mergeCell ref="U157:U159"/>
    <mergeCell ref="Y161:Y163"/>
    <mergeCell ref="Z161:Z163"/>
    <mergeCell ref="AA161:AA163"/>
    <mergeCell ref="AB161:AB163"/>
    <mergeCell ref="AC161:AC163"/>
    <mergeCell ref="AD161:AD163"/>
    <mergeCell ref="AE161:AE163"/>
    <mergeCell ref="AF161:AF163"/>
    <mergeCell ref="AE157:AE159"/>
    <mergeCell ref="AF157:AF159"/>
    <mergeCell ref="AG157:AG159"/>
    <mergeCell ref="D160:D163"/>
    <mergeCell ref="E160:E163"/>
    <mergeCell ref="F160:F163"/>
    <mergeCell ref="G160:G163"/>
    <mergeCell ref="H160:H163"/>
    <mergeCell ref="I160:I163"/>
    <mergeCell ref="J160:J163"/>
    <mergeCell ref="K160:K163"/>
    <mergeCell ref="L160:L163"/>
    <mergeCell ref="M160:M163"/>
    <mergeCell ref="N160:N163"/>
    <mergeCell ref="O160:O163"/>
    <mergeCell ref="P160:P163"/>
    <mergeCell ref="Q161:Q163"/>
    <mergeCell ref="R161:R163"/>
    <mergeCell ref="S161:S163"/>
    <mergeCell ref="T161:T163"/>
    <mergeCell ref="U161:U163"/>
    <mergeCell ref="V161:V163"/>
    <mergeCell ref="W161:W163"/>
    <mergeCell ref="V157:V159"/>
    <mergeCell ref="Z165:Z167"/>
    <mergeCell ref="AA165:AA167"/>
    <mergeCell ref="AB165:AB167"/>
    <mergeCell ref="AC165:AC167"/>
    <mergeCell ref="AD165:AD167"/>
    <mergeCell ref="AE165:AE167"/>
    <mergeCell ref="AF165:AF167"/>
    <mergeCell ref="AG165:AG167"/>
    <mergeCell ref="AG161:AG163"/>
    <mergeCell ref="D164:D167"/>
    <mergeCell ref="E164:E167"/>
    <mergeCell ref="F164:F167"/>
    <mergeCell ref="G164:G167"/>
    <mergeCell ref="H164:H167"/>
    <mergeCell ref="I164:I167"/>
    <mergeCell ref="J164:J167"/>
    <mergeCell ref="K164:K167"/>
    <mergeCell ref="L164:L167"/>
    <mergeCell ref="M164:M167"/>
    <mergeCell ref="N164:N167"/>
    <mergeCell ref="O164:O167"/>
    <mergeCell ref="P164:P167"/>
    <mergeCell ref="Q165:Q167"/>
    <mergeCell ref="R165:R167"/>
    <mergeCell ref="S165:S167"/>
    <mergeCell ref="T165:T167"/>
    <mergeCell ref="U165:U167"/>
    <mergeCell ref="V165:V167"/>
    <mergeCell ref="W165:W167"/>
    <mergeCell ref="X165:X167"/>
    <mergeCell ref="Y165:Y167"/>
    <mergeCell ref="X161:X163"/>
    <mergeCell ref="M168:M171"/>
    <mergeCell ref="N168:N171"/>
    <mergeCell ref="O168:O171"/>
    <mergeCell ref="P168:P171"/>
    <mergeCell ref="Q169:Q171"/>
    <mergeCell ref="R169:R171"/>
    <mergeCell ref="S169:S171"/>
    <mergeCell ref="T169:T171"/>
    <mergeCell ref="U169:U171"/>
    <mergeCell ref="D168:D171"/>
    <mergeCell ref="E168:E171"/>
    <mergeCell ref="F168:F171"/>
    <mergeCell ref="G168:G171"/>
    <mergeCell ref="H168:H171"/>
    <mergeCell ref="I168:I171"/>
    <mergeCell ref="J168:J171"/>
    <mergeCell ref="K168:K171"/>
    <mergeCell ref="L168:L171"/>
    <mergeCell ref="AE169:AE171"/>
    <mergeCell ref="AF169:AF171"/>
    <mergeCell ref="AG169:AG171"/>
    <mergeCell ref="D172:D175"/>
    <mergeCell ref="E172:E175"/>
    <mergeCell ref="F172:F175"/>
    <mergeCell ref="G172:G175"/>
    <mergeCell ref="H172:H175"/>
    <mergeCell ref="I172:I175"/>
    <mergeCell ref="J172:J175"/>
    <mergeCell ref="K172:K175"/>
    <mergeCell ref="L172:L175"/>
    <mergeCell ref="M172:M175"/>
    <mergeCell ref="N172:N175"/>
    <mergeCell ref="O172:O175"/>
    <mergeCell ref="P172:P175"/>
    <mergeCell ref="Q173:Q175"/>
    <mergeCell ref="R173:R175"/>
    <mergeCell ref="S173:S175"/>
    <mergeCell ref="T173:T175"/>
    <mergeCell ref="U173:U175"/>
    <mergeCell ref="V173:V175"/>
    <mergeCell ref="W173:W175"/>
    <mergeCell ref="V169:V171"/>
    <mergeCell ref="W169:W171"/>
    <mergeCell ref="X169:X171"/>
    <mergeCell ref="Y169:Y171"/>
    <mergeCell ref="Z169:Z171"/>
    <mergeCell ref="AA169:AA171"/>
    <mergeCell ref="AB169:AB171"/>
    <mergeCell ref="AC169:AC171"/>
    <mergeCell ref="AD169:AD171"/>
    <mergeCell ref="AG173:AG175"/>
    <mergeCell ref="D176:D179"/>
    <mergeCell ref="E176:E179"/>
    <mergeCell ref="F176:F179"/>
    <mergeCell ref="G176:G179"/>
    <mergeCell ref="H176:H179"/>
    <mergeCell ref="I176:I179"/>
    <mergeCell ref="J176:J179"/>
    <mergeCell ref="K176:K179"/>
    <mergeCell ref="L176:L179"/>
    <mergeCell ref="M176:M179"/>
    <mergeCell ref="N176:N179"/>
    <mergeCell ref="O176:O179"/>
    <mergeCell ref="P176:P179"/>
    <mergeCell ref="Q177:Q179"/>
    <mergeCell ref="R177:R179"/>
    <mergeCell ref="S177:S179"/>
    <mergeCell ref="T177:T179"/>
    <mergeCell ref="U177:U179"/>
    <mergeCell ref="V177:V179"/>
    <mergeCell ref="W177:W179"/>
    <mergeCell ref="X177:X179"/>
    <mergeCell ref="Y177:Y179"/>
    <mergeCell ref="X173:X175"/>
    <mergeCell ref="Y173:Y175"/>
    <mergeCell ref="Z173:Z175"/>
    <mergeCell ref="AA173:AA175"/>
    <mergeCell ref="AB173:AB175"/>
    <mergeCell ref="AC173:AC175"/>
    <mergeCell ref="AD173:AD175"/>
    <mergeCell ref="AE173:AE175"/>
    <mergeCell ref="AF173:AF175"/>
    <mergeCell ref="D180:D183"/>
    <mergeCell ref="E180:E183"/>
    <mergeCell ref="F180:F183"/>
    <mergeCell ref="G180:G183"/>
    <mergeCell ref="H180:H183"/>
    <mergeCell ref="I180:I183"/>
    <mergeCell ref="J180:J183"/>
    <mergeCell ref="K180:K183"/>
    <mergeCell ref="L180:L183"/>
    <mergeCell ref="Z177:Z179"/>
    <mergeCell ref="AA177:AA179"/>
    <mergeCell ref="AB177:AB179"/>
    <mergeCell ref="AC177:AC179"/>
    <mergeCell ref="AD177:AD179"/>
    <mergeCell ref="AE177:AE179"/>
    <mergeCell ref="AF177:AF179"/>
    <mergeCell ref="AG177:AG179"/>
    <mergeCell ref="W181:W183"/>
    <mergeCell ref="X181:X183"/>
    <mergeCell ref="Y181:Y183"/>
    <mergeCell ref="Z181:Z183"/>
    <mergeCell ref="AA181:AA183"/>
    <mergeCell ref="AB181:AB183"/>
    <mergeCell ref="AC181:AC183"/>
    <mergeCell ref="AD181:AD183"/>
    <mergeCell ref="M180:M183"/>
    <mergeCell ref="N180:N183"/>
    <mergeCell ref="O180:O183"/>
    <mergeCell ref="P180:P183"/>
    <mergeCell ref="Q181:Q183"/>
    <mergeCell ref="R181:R183"/>
    <mergeCell ref="S181:S183"/>
    <mergeCell ref="T181:T183"/>
    <mergeCell ref="U181:U183"/>
    <mergeCell ref="Y185:Y187"/>
    <mergeCell ref="Z185:Z187"/>
    <mergeCell ref="AA185:AA187"/>
    <mergeCell ref="AB185:AB187"/>
    <mergeCell ref="AC185:AC187"/>
    <mergeCell ref="AD185:AD187"/>
    <mergeCell ref="AE185:AE187"/>
    <mergeCell ref="AF185:AF187"/>
    <mergeCell ref="AE181:AE183"/>
    <mergeCell ref="AF181:AF183"/>
    <mergeCell ref="AG181:AG183"/>
    <mergeCell ref="D184:D187"/>
    <mergeCell ref="E184:E187"/>
    <mergeCell ref="F184:F187"/>
    <mergeCell ref="G184:G187"/>
    <mergeCell ref="H184:H187"/>
    <mergeCell ref="I184:I187"/>
    <mergeCell ref="J184:J187"/>
    <mergeCell ref="K184:K187"/>
    <mergeCell ref="L184:L187"/>
    <mergeCell ref="M184:M187"/>
    <mergeCell ref="N184:N187"/>
    <mergeCell ref="O184:O187"/>
    <mergeCell ref="P184:P187"/>
    <mergeCell ref="Q185:Q187"/>
    <mergeCell ref="R185:R187"/>
    <mergeCell ref="S185:S187"/>
    <mergeCell ref="T185:T187"/>
    <mergeCell ref="U185:U187"/>
    <mergeCell ref="V185:V187"/>
    <mergeCell ref="W185:W187"/>
    <mergeCell ref="V181:V183"/>
    <mergeCell ref="Z189:Z191"/>
    <mergeCell ref="AA189:AA191"/>
    <mergeCell ref="AB189:AB191"/>
    <mergeCell ref="AC189:AC191"/>
    <mergeCell ref="AD189:AD191"/>
    <mergeCell ref="AE189:AE191"/>
    <mergeCell ref="AF189:AF191"/>
    <mergeCell ref="AG189:AG191"/>
    <mergeCell ref="AG185:AG187"/>
    <mergeCell ref="D188:D191"/>
    <mergeCell ref="E188:E191"/>
    <mergeCell ref="F188:F191"/>
    <mergeCell ref="G188:G191"/>
    <mergeCell ref="H188:H191"/>
    <mergeCell ref="I188:I191"/>
    <mergeCell ref="J188:J191"/>
    <mergeCell ref="K188:K191"/>
    <mergeCell ref="L188:L191"/>
    <mergeCell ref="M188:M191"/>
    <mergeCell ref="N188:N191"/>
    <mergeCell ref="O188:O191"/>
    <mergeCell ref="P188:P191"/>
    <mergeCell ref="Q189:Q191"/>
    <mergeCell ref="R189:R191"/>
    <mergeCell ref="S189:S191"/>
    <mergeCell ref="T189:T191"/>
    <mergeCell ref="U189:U191"/>
    <mergeCell ref="V189:V191"/>
    <mergeCell ref="W189:W191"/>
    <mergeCell ref="X189:X191"/>
    <mergeCell ref="Y189:Y191"/>
    <mergeCell ref="X185:X187"/>
    <mergeCell ref="M192:M195"/>
    <mergeCell ref="N192:N195"/>
    <mergeCell ref="O192:O195"/>
    <mergeCell ref="P192:P195"/>
    <mergeCell ref="Q193:Q195"/>
    <mergeCell ref="R193:R195"/>
    <mergeCell ref="S193:S195"/>
    <mergeCell ref="T193:T195"/>
    <mergeCell ref="U193:U195"/>
    <mergeCell ref="D192:D195"/>
    <mergeCell ref="E192:E195"/>
    <mergeCell ref="F192:F195"/>
    <mergeCell ref="G192:G195"/>
    <mergeCell ref="H192:H195"/>
    <mergeCell ref="I192:I195"/>
    <mergeCell ref="J192:J195"/>
    <mergeCell ref="K192:K195"/>
    <mergeCell ref="L192:L195"/>
    <mergeCell ref="AE193:AE195"/>
    <mergeCell ref="AF193:AF195"/>
    <mergeCell ref="AG193:AG195"/>
    <mergeCell ref="D196:D199"/>
    <mergeCell ref="E196:E199"/>
    <mergeCell ref="F196:F199"/>
    <mergeCell ref="G196:G199"/>
    <mergeCell ref="H196:H199"/>
    <mergeCell ref="I196:I199"/>
    <mergeCell ref="J196:J199"/>
    <mergeCell ref="K196:K199"/>
    <mergeCell ref="L196:L199"/>
    <mergeCell ref="M196:M199"/>
    <mergeCell ref="N196:N199"/>
    <mergeCell ref="O196:O199"/>
    <mergeCell ref="P196:P199"/>
    <mergeCell ref="Q197:Q199"/>
    <mergeCell ref="R197:R199"/>
    <mergeCell ref="S197:S199"/>
    <mergeCell ref="T197:T199"/>
    <mergeCell ref="U197:U199"/>
    <mergeCell ref="V197:V199"/>
    <mergeCell ref="W197:W199"/>
    <mergeCell ref="V193:V195"/>
    <mergeCell ref="W193:W195"/>
    <mergeCell ref="X193:X195"/>
    <mergeCell ref="Y193:Y195"/>
    <mergeCell ref="Z193:Z195"/>
    <mergeCell ref="AA193:AA195"/>
    <mergeCell ref="AB193:AB195"/>
    <mergeCell ref="AC193:AC195"/>
    <mergeCell ref="AD193:AD195"/>
    <mergeCell ref="AG197:AG199"/>
    <mergeCell ref="D200:D203"/>
    <mergeCell ref="E200:E203"/>
    <mergeCell ref="F200:F203"/>
    <mergeCell ref="G200:G203"/>
    <mergeCell ref="H200:H203"/>
    <mergeCell ref="I200:I203"/>
    <mergeCell ref="J200:J203"/>
    <mergeCell ref="K200:K203"/>
    <mergeCell ref="L200:L203"/>
    <mergeCell ref="M200:M203"/>
    <mergeCell ref="N200:N203"/>
    <mergeCell ref="O200:O203"/>
    <mergeCell ref="P200:P203"/>
    <mergeCell ref="Q201:Q203"/>
    <mergeCell ref="R201:R203"/>
    <mergeCell ref="S201:S203"/>
    <mergeCell ref="T201:T203"/>
    <mergeCell ref="U201:U203"/>
    <mergeCell ref="V201:V203"/>
    <mergeCell ref="W201:W203"/>
    <mergeCell ref="X201:X203"/>
    <mergeCell ref="Y201:Y203"/>
    <mergeCell ref="X197:X199"/>
    <mergeCell ref="Y197:Y199"/>
    <mergeCell ref="Z197:Z199"/>
    <mergeCell ref="AA197:AA199"/>
    <mergeCell ref="AB197:AB199"/>
    <mergeCell ref="AC197:AC199"/>
    <mergeCell ref="AD197:AD199"/>
    <mergeCell ref="AE197:AE199"/>
    <mergeCell ref="AF197:AF199"/>
    <mergeCell ref="D204:D207"/>
    <mergeCell ref="E204:E207"/>
    <mergeCell ref="F204:F207"/>
    <mergeCell ref="G204:G207"/>
    <mergeCell ref="H204:H207"/>
    <mergeCell ref="I204:I207"/>
    <mergeCell ref="J204:J207"/>
    <mergeCell ref="K204:K207"/>
    <mergeCell ref="L204:L207"/>
    <mergeCell ref="Z201:Z203"/>
    <mergeCell ref="AA201:AA203"/>
    <mergeCell ref="AB201:AB203"/>
    <mergeCell ref="AC201:AC203"/>
    <mergeCell ref="AD201:AD203"/>
    <mergeCell ref="AE201:AE203"/>
    <mergeCell ref="AF201:AF203"/>
    <mergeCell ref="AG201:AG203"/>
    <mergeCell ref="W205:W207"/>
    <mergeCell ref="X205:X207"/>
    <mergeCell ref="Y205:Y207"/>
    <mergeCell ref="Z205:Z207"/>
    <mergeCell ref="AA205:AA207"/>
    <mergeCell ref="AB205:AB207"/>
    <mergeCell ref="AC205:AC207"/>
    <mergeCell ref="AD205:AD207"/>
    <mergeCell ref="M204:M207"/>
    <mergeCell ref="N204:N207"/>
    <mergeCell ref="O204:O207"/>
    <mergeCell ref="P204:P207"/>
    <mergeCell ref="Q205:Q207"/>
    <mergeCell ref="R205:R207"/>
    <mergeCell ref="S205:S207"/>
    <mergeCell ref="T205:T207"/>
    <mergeCell ref="U205:U207"/>
    <mergeCell ref="Y209:Y211"/>
    <mergeCell ref="Z209:Z211"/>
    <mergeCell ref="AA209:AA211"/>
    <mergeCell ref="AB209:AB211"/>
    <mergeCell ref="AC209:AC211"/>
    <mergeCell ref="AD209:AD211"/>
    <mergeCell ref="AE209:AE211"/>
    <mergeCell ref="AF209:AF211"/>
    <mergeCell ref="AE205:AE207"/>
    <mergeCell ref="AF205:AF207"/>
    <mergeCell ref="AG205:AG207"/>
    <mergeCell ref="D208:D211"/>
    <mergeCell ref="E208:E211"/>
    <mergeCell ref="F208:F211"/>
    <mergeCell ref="G208:G211"/>
    <mergeCell ref="H208:H211"/>
    <mergeCell ref="I208:I211"/>
    <mergeCell ref="J208:J211"/>
    <mergeCell ref="K208:K211"/>
    <mergeCell ref="L208:L211"/>
    <mergeCell ref="M208:M211"/>
    <mergeCell ref="N208:N211"/>
    <mergeCell ref="O208:O211"/>
    <mergeCell ref="P208:P211"/>
    <mergeCell ref="Q209:Q211"/>
    <mergeCell ref="R209:R211"/>
    <mergeCell ref="S209:S211"/>
    <mergeCell ref="T209:T211"/>
    <mergeCell ref="U209:U211"/>
    <mergeCell ref="V209:V211"/>
    <mergeCell ref="W209:W211"/>
    <mergeCell ref="V205:V207"/>
    <mergeCell ref="Z213:Z215"/>
    <mergeCell ref="AA213:AA215"/>
    <mergeCell ref="AB213:AB215"/>
    <mergeCell ref="AC213:AC215"/>
    <mergeCell ref="AD213:AD215"/>
    <mergeCell ref="AE213:AE215"/>
    <mergeCell ref="AF213:AF215"/>
    <mergeCell ref="AG213:AG215"/>
    <mergeCell ref="AG209:AG211"/>
    <mergeCell ref="D212:D215"/>
    <mergeCell ref="E212:E215"/>
    <mergeCell ref="F212:F215"/>
    <mergeCell ref="G212:G215"/>
    <mergeCell ref="H212:H215"/>
    <mergeCell ref="I212:I215"/>
    <mergeCell ref="J212:J215"/>
    <mergeCell ref="K212:K215"/>
    <mergeCell ref="L212:L215"/>
    <mergeCell ref="M212:M215"/>
    <mergeCell ref="N212:N215"/>
    <mergeCell ref="O212:O215"/>
    <mergeCell ref="P212:P215"/>
    <mergeCell ref="Q213:Q215"/>
    <mergeCell ref="R213:R215"/>
    <mergeCell ref="S213:S215"/>
    <mergeCell ref="T213:T215"/>
    <mergeCell ref="U213:U215"/>
    <mergeCell ref="V213:V215"/>
    <mergeCell ref="W213:W215"/>
    <mergeCell ref="X213:X215"/>
    <mergeCell ref="Y213:Y215"/>
    <mergeCell ref="X209:X211"/>
    <mergeCell ref="M216:M219"/>
    <mergeCell ref="N216:N219"/>
    <mergeCell ref="O216:O219"/>
    <mergeCell ref="P216:P219"/>
    <mergeCell ref="Q217:Q219"/>
    <mergeCell ref="R217:R219"/>
    <mergeCell ref="S217:S219"/>
    <mergeCell ref="T217:T219"/>
    <mergeCell ref="U217:U219"/>
    <mergeCell ref="D216:D219"/>
    <mergeCell ref="E216:E219"/>
    <mergeCell ref="F216:F219"/>
    <mergeCell ref="G216:G219"/>
    <mergeCell ref="H216:H219"/>
    <mergeCell ref="I216:I219"/>
    <mergeCell ref="J216:J219"/>
    <mergeCell ref="K216:K219"/>
    <mergeCell ref="L216:L219"/>
    <mergeCell ref="AE217:AE219"/>
    <mergeCell ref="AF217:AF219"/>
    <mergeCell ref="AG217:AG219"/>
    <mergeCell ref="D220:D223"/>
    <mergeCell ref="E220:E223"/>
    <mergeCell ref="F220:F223"/>
    <mergeCell ref="G220:G223"/>
    <mergeCell ref="H220:H223"/>
    <mergeCell ref="I220:I223"/>
    <mergeCell ref="J220:J223"/>
    <mergeCell ref="K220:K223"/>
    <mergeCell ref="L220:L223"/>
    <mergeCell ref="M220:M223"/>
    <mergeCell ref="N220:N223"/>
    <mergeCell ref="O220:O223"/>
    <mergeCell ref="P220:P223"/>
    <mergeCell ref="Q221:Q223"/>
    <mergeCell ref="R221:R223"/>
    <mergeCell ref="S221:S223"/>
    <mergeCell ref="T221:T223"/>
    <mergeCell ref="U221:U223"/>
    <mergeCell ref="V221:V223"/>
    <mergeCell ref="W221:W223"/>
    <mergeCell ref="V217:V219"/>
    <mergeCell ref="W217:W219"/>
    <mergeCell ref="X217:X219"/>
    <mergeCell ref="Y217:Y219"/>
    <mergeCell ref="Z217:Z219"/>
    <mergeCell ref="AA217:AA219"/>
    <mergeCell ref="AB217:AB219"/>
    <mergeCell ref="AC217:AC219"/>
    <mergeCell ref="AD217:AD219"/>
    <mergeCell ref="AG221:AG223"/>
    <mergeCell ref="D224:D227"/>
    <mergeCell ref="E224:E227"/>
    <mergeCell ref="F224:F227"/>
    <mergeCell ref="G224:G227"/>
    <mergeCell ref="H224:H227"/>
    <mergeCell ref="I224:I227"/>
    <mergeCell ref="J224:J227"/>
    <mergeCell ref="K224:K227"/>
    <mergeCell ref="L224:L227"/>
    <mergeCell ref="M224:M227"/>
    <mergeCell ref="N224:N227"/>
    <mergeCell ref="O224:O227"/>
    <mergeCell ref="P224:P227"/>
    <mergeCell ref="Q225:Q227"/>
    <mergeCell ref="R225:R227"/>
    <mergeCell ref="S225:S227"/>
    <mergeCell ref="T225:T227"/>
    <mergeCell ref="U225:U227"/>
    <mergeCell ref="V225:V227"/>
    <mergeCell ref="W225:W227"/>
    <mergeCell ref="X225:X227"/>
    <mergeCell ref="Y225:Y227"/>
    <mergeCell ref="X221:X223"/>
    <mergeCell ref="Y221:Y223"/>
    <mergeCell ref="Z221:Z223"/>
    <mergeCell ref="AA221:AA223"/>
    <mergeCell ref="AB221:AB223"/>
    <mergeCell ref="AC221:AC223"/>
    <mergeCell ref="AD221:AD223"/>
    <mergeCell ref="AE221:AE223"/>
    <mergeCell ref="AF221:AF223"/>
    <mergeCell ref="D228:D231"/>
    <mergeCell ref="E228:E231"/>
    <mergeCell ref="F228:F231"/>
    <mergeCell ref="G228:G231"/>
    <mergeCell ref="H228:H231"/>
    <mergeCell ref="I228:I231"/>
    <mergeCell ref="J228:J231"/>
    <mergeCell ref="K228:K231"/>
    <mergeCell ref="L228:L231"/>
    <mergeCell ref="Z225:Z227"/>
    <mergeCell ref="AA225:AA227"/>
    <mergeCell ref="AB225:AB227"/>
    <mergeCell ref="AC225:AC227"/>
    <mergeCell ref="AD225:AD227"/>
    <mergeCell ref="AE225:AE227"/>
    <mergeCell ref="AF225:AF227"/>
    <mergeCell ref="AG225:AG227"/>
    <mergeCell ref="W229:W231"/>
    <mergeCell ref="X229:X231"/>
    <mergeCell ref="Y229:Y231"/>
    <mergeCell ref="Z229:Z231"/>
    <mergeCell ref="AA229:AA231"/>
    <mergeCell ref="AB229:AB231"/>
    <mergeCell ref="AC229:AC231"/>
    <mergeCell ref="AD229:AD231"/>
    <mergeCell ref="M228:M231"/>
    <mergeCell ref="N228:N231"/>
    <mergeCell ref="O228:O231"/>
    <mergeCell ref="P228:P231"/>
    <mergeCell ref="Q229:Q231"/>
    <mergeCell ref="R229:R231"/>
    <mergeCell ref="S229:S231"/>
    <mergeCell ref="T229:T231"/>
    <mergeCell ref="U229:U231"/>
    <mergeCell ref="Y233:Y235"/>
    <mergeCell ref="Z233:Z235"/>
    <mergeCell ref="AA233:AA235"/>
    <mergeCell ref="AB233:AB235"/>
    <mergeCell ref="AC233:AC235"/>
    <mergeCell ref="AD233:AD235"/>
    <mergeCell ref="AE233:AE235"/>
    <mergeCell ref="AF233:AF235"/>
    <mergeCell ref="AE229:AE231"/>
    <mergeCell ref="AF229:AF231"/>
    <mergeCell ref="AG229:AG231"/>
    <mergeCell ref="D232:D235"/>
    <mergeCell ref="E232:E235"/>
    <mergeCell ref="F232:F235"/>
    <mergeCell ref="G232:G235"/>
    <mergeCell ref="H232:H235"/>
    <mergeCell ref="I232:I235"/>
    <mergeCell ref="J232:J235"/>
    <mergeCell ref="K232:K235"/>
    <mergeCell ref="L232:L235"/>
    <mergeCell ref="M232:M235"/>
    <mergeCell ref="N232:N235"/>
    <mergeCell ref="O232:O235"/>
    <mergeCell ref="P232:P235"/>
    <mergeCell ref="Q233:Q235"/>
    <mergeCell ref="R233:R235"/>
    <mergeCell ref="S233:S235"/>
    <mergeCell ref="T233:T235"/>
    <mergeCell ref="U233:U235"/>
    <mergeCell ref="V233:V235"/>
    <mergeCell ref="W233:W235"/>
    <mergeCell ref="V229:V231"/>
    <mergeCell ref="Z237:Z239"/>
    <mergeCell ref="AA237:AA239"/>
    <mergeCell ref="AB237:AB239"/>
    <mergeCell ref="AC237:AC239"/>
    <mergeCell ref="AD237:AD239"/>
    <mergeCell ref="AE237:AE239"/>
    <mergeCell ref="AF237:AF239"/>
    <mergeCell ref="AG237:AG239"/>
    <mergeCell ref="AG233:AG235"/>
    <mergeCell ref="D236:D239"/>
    <mergeCell ref="E236:E239"/>
    <mergeCell ref="F236:F239"/>
    <mergeCell ref="G236:G239"/>
    <mergeCell ref="H236:H239"/>
    <mergeCell ref="I236:I239"/>
    <mergeCell ref="J236:J239"/>
    <mergeCell ref="K236:K239"/>
    <mergeCell ref="L236:L239"/>
    <mergeCell ref="M236:M239"/>
    <mergeCell ref="N236:N239"/>
    <mergeCell ref="O236:O239"/>
    <mergeCell ref="P236:P239"/>
    <mergeCell ref="Q237:Q239"/>
    <mergeCell ref="R237:R239"/>
    <mergeCell ref="S237:S239"/>
    <mergeCell ref="T237:T239"/>
    <mergeCell ref="U237:U239"/>
    <mergeCell ref="V237:V239"/>
    <mergeCell ref="W237:W239"/>
    <mergeCell ref="X237:X239"/>
    <mergeCell ref="Y237:Y239"/>
    <mergeCell ref="X233:X235"/>
    <mergeCell ref="M240:M243"/>
    <mergeCell ref="N240:N243"/>
    <mergeCell ref="O240:O243"/>
    <mergeCell ref="P240:P243"/>
    <mergeCell ref="Q241:Q243"/>
    <mergeCell ref="R241:R243"/>
    <mergeCell ref="S241:S243"/>
    <mergeCell ref="T241:T243"/>
    <mergeCell ref="U241:U243"/>
    <mergeCell ref="D240:D243"/>
    <mergeCell ref="E240:E243"/>
    <mergeCell ref="F240:F243"/>
    <mergeCell ref="G240:G243"/>
    <mergeCell ref="H240:H243"/>
    <mergeCell ref="I240:I243"/>
    <mergeCell ref="J240:J243"/>
    <mergeCell ref="K240:K243"/>
    <mergeCell ref="L240:L243"/>
    <mergeCell ref="AE241:AE243"/>
    <mergeCell ref="AF241:AF243"/>
    <mergeCell ref="AG241:AG243"/>
    <mergeCell ref="D244:D247"/>
    <mergeCell ref="E244:E247"/>
    <mergeCell ref="F244:F247"/>
    <mergeCell ref="G244:G247"/>
    <mergeCell ref="H244:H247"/>
    <mergeCell ref="I244:I247"/>
    <mergeCell ref="J244:J247"/>
    <mergeCell ref="K244:K247"/>
    <mergeCell ref="L244:L247"/>
    <mergeCell ref="M244:M247"/>
    <mergeCell ref="N244:N247"/>
    <mergeCell ref="O244:O247"/>
    <mergeCell ref="P244:P247"/>
    <mergeCell ref="Q245:Q247"/>
    <mergeCell ref="R245:R247"/>
    <mergeCell ref="S245:S247"/>
    <mergeCell ref="T245:T247"/>
    <mergeCell ref="U245:U247"/>
    <mergeCell ref="V245:V247"/>
    <mergeCell ref="W245:W247"/>
    <mergeCell ref="V241:V243"/>
    <mergeCell ref="W241:W243"/>
    <mergeCell ref="X241:X243"/>
    <mergeCell ref="Y241:Y243"/>
    <mergeCell ref="Z241:Z243"/>
    <mergeCell ref="AA241:AA243"/>
    <mergeCell ref="AB241:AB243"/>
    <mergeCell ref="AC241:AC243"/>
    <mergeCell ref="AD241:AD243"/>
    <mergeCell ref="AG245:AG247"/>
    <mergeCell ref="D248:D251"/>
    <mergeCell ref="E248:E251"/>
    <mergeCell ref="F248:F251"/>
    <mergeCell ref="G248:G251"/>
    <mergeCell ref="H248:H251"/>
    <mergeCell ref="I248:I251"/>
    <mergeCell ref="J248:J251"/>
    <mergeCell ref="K248:K251"/>
    <mergeCell ref="L248:L251"/>
    <mergeCell ref="M248:M251"/>
    <mergeCell ref="N248:N251"/>
    <mergeCell ref="O248:O251"/>
    <mergeCell ref="P248:P251"/>
    <mergeCell ref="Q249:Q251"/>
    <mergeCell ref="R249:R251"/>
    <mergeCell ref="S249:S251"/>
    <mergeCell ref="T249:T251"/>
    <mergeCell ref="U249:U251"/>
    <mergeCell ref="V249:V251"/>
    <mergeCell ref="W249:W251"/>
    <mergeCell ref="X249:X251"/>
    <mergeCell ref="Y249:Y251"/>
    <mergeCell ref="X245:X247"/>
    <mergeCell ref="Y245:Y247"/>
    <mergeCell ref="Z245:Z247"/>
    <mergeCell ref="AA245:AA247"/>
    <mergeCell ref="AB245:AB247"/>
    <mergeCell ref="AC245:AC247"/>
    <mergeCell ref="AD245:AD247"/>
    <mergeCell ref="AE245:AE247"/>
    <mergeCell ref="AF245:AF247"/>
    <mergeCell ref="D252:D255"/>
    <mergeCell ref="E252:E255"/>
    <mergeCell ref="F252:F255"/>
    <mergeCell ref="G252:G255"/>
    <mergeCell ref="H252:H255"/>
    <mergeCell ref="I252:I255"/>
    <mergeCell ref="J252:J255"/>
    <mergeCell ref="K252:K255"/>
    <mergeCell ref="L252:L255"/>
    <mergeCell ref="Z249:Z251"/>
    <mergeCell ref="AA249:AA251"/>
    <mergeCell ref="AB249:AB251"/>
    <mergeCell ref="AC249:AC251"/>
    <mergeCell ref="AD249:AD251"/>
    <mergeCell ref="AE249:AE251"/>
    <mergeCell ref="AF249:AF251"/>
    <mergeCell ref="AG249:AG251"/>
    <mergeCell ref="W253:W255"/>
    <mergeCell ref="X253:X255"/>
    <mergeCell ref="Y253:Y255"/>
    <mergeCell ref="Z253:Z255"/>
    <mergeCell ref="AA253:AA255"/>
    <mergeCell ref="AB253:AB255"/>
    <mergeCell ref="AC253:AC255"/>
    <mergeCell ref="AD253:AD255"/>
    <mergeCell ref="M252:M255"/>
    <mergeCell ref="N252:N255"/>
    <mergeCell ref="O252:O255"/>
    <mergeCell ref="P252:P255"/>
    <mergeCell ref="Q253:Q255"/>
    <mergeCell ref="R253:R255"/>
    <mergeCell ref="S253:S255"/>
    <mergeCell ref="T253:T255"/>
    <mergeCell ref="U253:U255"/>
    <mergeCell ref="Y257:Y259"/>
    <mergeCell ref="Z257:Z259"/>
    <mergeCell ref="AA257:AA259"/>
    <mergeCell ref="AB257:AB259"/>
    <mergeCell ref="AC257:AC259"/>
    <mergeCell ref="AD257:AD259"/>
    <mergeCell ref="AE257:AE259"/>
    <mergeCell ref="AF257:AF259"/>
    <mergeCell ref="AE253:AE255"/>
    <mergeCell ref="AF253:AF255"/>
    <mergeCell ref="AG253:AG255"/>
    <mergeCell ref="D256:D259"/>
    <mergeCell ref="E256:E259"/>
    <mergeCell ref="F256:F259"/>
    <mergeCell ref="G256:G259"/>
    <mergeCell ref="H256:H259"/>
    <mergeCell ref="I256:I259"/>
    <mergeCell ref="J256:J259"/>
    <mergeCell ref="K256:K259"/>
    <mergeCell ref="L256:L259"/>
    <mergeCell ref="M256:M259"/>
    <mergeCell ref="N256:N259"/>
    <mergeCell ref="O256:O259"/>
    <mergeCell ref="P256:P259"/>
    <mergeCell ref="Q257:Q259"/>
    <mergeCell ref="R257:R259"/>
    <mergeCell ref="S257:S259"/>
    <mergeCell ref="T257:T259"/>
    <mergeCell ref="U257:U259"/>
    <mergeCell ref="V257:V259"/>
    <mergeCell ref="W257:W259"/>
    <mergeCell ref="V253:V255"/>
    <mergeCell ref="Z261:Z263"/>
    <mergeCell ref="AA261:AA263"/>
    <mergeCell ref="AB261:AB263"/>
    <mergeCell ref="AC261:AC263"/>
    <mergeCell ref="AD261:AD263"/>
    <mergeCell ref="AE261:AE263"/>
    <mergeCell ref="AF261:AF263"/>
    <mergeCell ref="AG261:AG263"/>
    <mergeCell ref="AG257:AG259"/>
    <mergeCell ref="D260:D263"/>
    <mergeCell ref="E260:E263"/>
    <mergeCell ref="F260:F263"/>
    <mergeCell ref="G260:G263"/>
    <mergeCell ref="H260:H263"/>
    <mergeCell ref="I260:I263"/>
    <mergeCell ref="J260:J263"/>
    <mergeCell ref="K260:K263"/>
    <mergeCell ref="L260:L263"/>
    <mergeCell ref="M260:M263"/>
    <mergeCell ref="N260:N263"/>
    <mergeCell ref="O260:O263"/>
    <mergeCell ref="P260:P263"/>
    <mergeCell ref="Q261:Q263"/>
    <mergeCell ref="R261:R263"/>
    <mergeCell ref="S261:S263"/>
    <mergeCell ref="T261:T263"/>
    <mergeCell ref="U261:U263"/>
    <mergeCell ref="V261:V263"/>
    <mergeCell ref="W261:W263"/>
    <mergeCell ref="X261:X263"/>
    <mergeCell ref="Y261:Y263"/>
    <mergeCell ref="X257:X259"/>
    <mergeCell ref="M264:M267"/>
    <mergeCell ref="N264:N267"/>
    <mergeCell ref="O264:O267"/>
    <mergeCell ref="P264:P267"/>
    <mergeCell ref="Q265:Q267"/>
    <mergeCell ref="R265:R267"/>
    <mergeCell ref="S265:S267"/>
    <mergeCell ref="T265:T267"/>
    <mergeCell ref="U265:U267"/>
    <mergeCell ref="D264:D267"/>
    <mergeCell ref="E264:E267"/>
    <mergeCell ref="F264:F267"/>
    <mergeCell ref="G264:G267"/>
    <mergeCell ref="H264:H267"/>
    <mergeCell ref="I264:I267"/>
    <mergeCell ref="J264:J267"/>
    <mergeCell ref="K264:K267"/>
    <mergeCell ref="L264:L267"/>
    <mergeCell ref="AE265:AE267"/>
    <mergeCell ref="AF265:AF267"/>
    <mergeCell ref="AG265:AG267"/>
    <mergeCell ref="D268:D271"/>
    <mergeCell ref="E268:E271"/>
    <mergeCell ref="F268:F271"/>
    <mergeCell ref="G268:G271"/>
    <mergeCell ref="H268:H271"/>
    <mergeCell ref="I268:I271"/>
    <mergeCell ref="J268:J271"/>
    <mergeCell ref="K268:K271"/>
    <mergeCell ref="L268:L271"/>
    <mergeCell ref="M268:M271"/>
    <mergeCell ref="N268:N271"/>
    <mergeCell ref="O268:O271"/>
    <mergeCell ref="P268:P271"/>
    <mergeCell ref="Q269:Q271"/>
    <mergeCell ref="R269:R271"/>
    <mergeCell ref="S269:S271"/>
    <mergeCell ref="T269:T271"/>
    <mergeCell ref="U269:U271"/>
    <mergeCell ref="V269:V271"/>
    <mergeCell ref="W269:W271"/>
    <mergeCell ref="V265:V267"/>
    <mergeCell ref="W265:W267"/>
    <mergeCell ref="X265:X267"/>
    <mergeCell ref="Y265:Y267"/>
    <mergeCell ref="Z265:Z267"/>
    <mergeCell ref="AA265:AA267"/>
    <mergeCell ref="AB265:AB267"/>
    <mergeCell ref="AC265:AC267"/>
    <mergeCell ref="AD265:AD267"/>
    <mergeCell ref="AG269:AG271"/>
    <mergeCell ref="D272:D275"/>
    <mergeCell ref="E272:E275"/>
    <mergeCell ref="F272:F275"/>
    <mergeCell ref="G272:G275"/>
    <mergeCell ref="H272:H275"/>
    <mergeCell ref="I272:I275"/>
    <mergeCell ref="J272:J275"/>
    <mergeCell ref="K272:K275"/>
    <mergeCell ref="L272:L275"/>
    <mergeCell ref="M272:M275"/>
    <mergeCell ref="N272:N275"/>
    <mergeCell ref="O272:O275"/>
    <mergeCell ref="P272:P275"/>
    <mergeCell ref="Q273:Q275"/>
    <mergeCell ref="R273:R275"/>
    <mergeCell ref="S273:S275"/>
    <mergeCell ref="T273:T275"/>
    <mergeCell ref="U273:U275"/>
    <mergeCell ref="V273:V275"/>
    <mergeCell ref="W273:W275"/>
    <mergeCell ref="X273:X275"/>
    <mergeCell ref="Y273:Y275"/>
    <mergeCell ref="X269:X271"/>
    <mergeCell ref="Y269:Y271"/>
    <mergeCell ref="Z269:Z271"/>
    <mergeCell ref="AA269:AA271"/>
    <mergeCell ref="AB269:AB271"/>
    <mergeCell ref="AC269:AC271"/>
    <mergeCell ref="AD269:AD271"/>
    <mergeCell ref="AE269:AE271"/>
    <mergeCell ref="AF269:AF271"/>
    <mergeCell ref="D276:D279"/>
    <mergeCell ref="E276:E279"/>
    <mergeCell ref="F276:F279"/>
    <mergeCell ref="G276:G279"/>
    <mergeCell ref="H276:H279"/>
    <mergeCell ref="I276:I279"/>
    <mergeCell ref="J276:J279"/>
    <mergeCell ref="K276:K279"/>
    <mergeCell ref="L276:L279"/>
    <mergeCell ref="Z273:Z275"/>
    <mergeCell ref="AA273:AA275"/>
    <mergeCell ref="AB273:AB275"/>
    <mergeCell ref="AC273:AC275"/>
    <mergeCell ref="AD273:AD275"/>
    <mergeCell ref="AE273:AE275"/>
    <mergeCell ref="AF273:AF275"/>
    <mergeCell ref="AG273:AG275"/>
    <mergeCell ref="W277:W279"/>
    <mergeCell ref="X277:X279"/>
    <mergeCell ref="Y277:Y279"/>
    <mergeCell ref="Z277:Z279"/>
    <mergeCell ref="AA277:AA279"/>
    <mergeCell ref="AB277:AB279"/>
    <mergeCell ref="AC277:AC279"/>
    <mergeCell ref="AD277:AD279"/>
    <mergeCell ref="M276:M279"/>
    <mergeCell ref="N276:N279"/>
    <mergeCell ref="O276:O279"/>
    <mergeCell ref="P276:P279"/>
    <mergeCell ref="Q277:Q279"/>
    <mergeCell ref="R277:R279"/>
    <mergeCell ref="S277:S279"/>
    <mergeCell ref="T277:T279"/>
    <mergeCell ref="U277:U279"/>
    <mergeCell ref="Y281:Y283"/>
    <mergeCell ref="Z281:Z283"/>
    <mergeCell ref="AA281:AA283"/>
    <mergeCell ref="AB281:AB283"/>
    <mergeCell ref="AC281:AC283"/>
    <mergeCell ref="AD281:AD283"/>
    <mergeCell ref="AE281:AE283"/>
    <mergeCell ref="AF281:AF283"/>
    <mergeCell ref="AE277:AE279"/>
    <mergeCell ref="AF277:AF279"/>
    <mergeCell ref="AG277:AG279"/>
    <mergeCell ref="D280:D283"/>
    <mergeCell ref="E280:E283"/>
    <mergeCell ref="F280:F283"/>
    <mergeCell ref="G280:G283"/>
    <mergeCell ref="H280:H283"/>
    <mergeCell ref="I280:I283"/>
    <mergeCell ref="J280:J283"/>
    <mergeCell ref="K280:K283"/>
    <mergeCell ref="L280:L283"/>
    <mergeCell ref="M280:M283"/>
    <mergeCell ref="N280:N283"/>
    <mergeCell ref="O280:O283"/>
    <mergeCell ref="P280:P283"/>
    <mergeCell ref="Q281:Q283"/>
    <mergeCell ref="R281:R283"/>
    <mergeCell ref="S281:S283"/>
    <mergeCell ref="T281:T283"/>
    <mergeCell ref="U281:U283"/>
    <mergeCell ref="V281:V283"/>
    <mergeCell ref="W281:W283"/>
    <mergeCell ref="V277:V279"/>
    <mergeCell ref="Z285:Z287"/>
    <mergeCell ref="AA285:AA287"/>
    <mergeCell ref="AB285:AB287"/>
    <mergeCell ref="AC285:AC287"/>
    <mergeCell ref="AD285:AD287"/>
    <mergeCell ref="AE285:AE287"/>
    <mergeCell ref="AF285:AF287"/>
    <mergeCell ref="AG285:AG287"/>
    <mergeCell ref="AG281:AG283"/>
    <mergeCell ref="D284:D287"/>
    <mergeCell ref="E284:E287"/>
    <mergeCell ref="F284:F287"/>
    <mergeCell ref="G284:G287"/>
    <mergeCell ref="H284:H287"/>
    <mergeCell ref="I284:I287"/>
    <mergeCell ref="J284:J287"/>
    <mergeCell ref="K284:K287"/>
    <mergeCell ref="L284:L287"/>
    <mergeCell ref="M284:M287"/>
    <mergeCell ref="N284:N287"/>
    <mergeCell ref="O284:O287"/>
    <mergeCell ref="P284:P287"/>
    <mergeCell ref="Q285:Q287"/>
    <mergeCell ref="R285:R287"/>
    <mergeCell ref="S285:S287"/>
    <mergeCell ref="T285:T287"/>
    <mergeCell ref="U285:U287"/>
    <mergeCell ref="V285:V287"/>
    <mergeCell ref="W285:W287"/>
    <mergeCell ref="X285:X287"/>
    <mergeCell ref="Y285:Y287"/>
    <mergeCell ref="X281:X283"/>
    <mergeCell ref="M288:M291"/>
    <mergeCell ref="N288:N291"/>
    <mergeCell ref="O288:O291"/>
    <mergeCell ref="P288:P291"/>
    <mergeCell ref="Q289:Q291"/>
    <mergeCell ref="R289:R291"/>
    <mergeCell ref="S289:S291"/>
    <mergeCell ref="T289:T291"/>
    <mergeCell ref="U289:U291"/>
    <mergeCell ref="D288:D291"/>
    <mergeCell ref="E288:E291"/>
    <mergeCell ref="F288:F291"/>
    <mergeCell ref="G288:G291"/>
    <mergeCell ref="H288:H291"/>
    <mergeCell ref="I288:I291"/>
    <mergeCell ref="J288:J291"/>
    <mergeCell ref="K288:K291"/>
    <mergeCell ref="L288:L291"/>
    <mergeCell ref="AE289:AE291"/>
    <mergeCell ref="AF289:AF291"/>
    <mergeCell ref="AG289:AG291"/>
    <mergeCell ref="D292:D295"/>
    <mergeCell ref="E292:E295"/>
    <mergeCell ref="F292:F295"/>
    <mergeCell ref="G292:G295"/>
    <mergeCell ref="H292:H295"/>
    <mergeCell ref="I292:I295"/>
    <mergeCell ref="J292:J295"/>
    <mergeCell ref="K292:K295"/>
    <mergeCell ref="L292:L295"/>
    <mergeCell ref="M292:M295"/>
    <mergeCell ref="N292:N295"/>
    <mergeCell ref="O292:O295"/>
    <mergeCell ref="P292:P295"/>
    <mergeCell ref="Q293:Q295"/>
    <mergeCell ref="R293:R295"/>
    <mergeCell ref="S293:S295"/>
    <mergeCell ref="T293:T295"/>
    <mergeCell ref="U293:U295"/>
    <mergeCell ref="V293:V295"/>
    <mergeCell ref="W293:W295"/>
    <mergeCell ref="V289:V291"/>
    <mergeCell ref="W289:W291"/>
    <mergeCell ref="X289:X291"/>
    <mergeCell ref="Y289:Y291"/>
    <mergeCell ref="Z289:Z291"/>
    <mergeCell ref="AA289:AA291"/>
    <mergeCell ref="AB289:AB291"/>
    <mergeCell ref="AC289:AC291"/>
    <mergeCell ref="AD289:AD291"/>
    <mergeCell ref="AG293:AG295"/>
    <mergeCell ref="D296:D299"/>
    <mergeCell ref="E296:E299"/>
    <mergeCell ref="F296:F299"/>
    <mergeCell ref="G296:G299"/>
    <mergeCell ref="H296:H299"/>
    <mergeCell ref="I296:I299"/>
    <mergeCell ref="J296:J299"/>
    <mergeCell ref="K296:K299"/>
    <mergeCell ref="L296:L299"/>
    <mergeCell ref="M296:M299"/>
    <mergeCell ref="N296:N299"/>
    <mergeCell ref="O296:O299"/>
    <mergeCell ref="P296:P299"/>
    <mergeCell ref="Q297:Q299"/>
    <mergeCell ref="R297:R299"/>
    <mergeCell ref="S297:S299"/>
    <mergeCell ref="T297:T299"/>
    <mergeCell ref="U297:U299"/>
    <mergeCell ref="V297:V299"/>
    <mergeCell ref="W297:W299"/>
    <mergeCell ref="X297:X299"/>
    <mergeCell ref="Y297:Y299"/>
    <mergeCell ref="X293:X295"/>
    <mergeCell ref="Y293:Y295"/>
    <mergeCell ref="Z293:Z295"/>
    <mergeCell ref="AA293:AA295"/>
    <mergeCell ref="AB293:AB295"/>
    <mergeCell ref="AC293:AC295"/>
    <mergeCell ref="AD293:AD295"/>
    <mergeCell ref="AE293:AE295"/>
    <mergeCell ref="AF293:AF295"/>
    <mergeCell ref="D300:D303"/>
    <mergeCell ref="E300:E303"/>
    <mergeCell ref="F300:F303"/>
    <mergeCell ref="G300:G303"/>
    <mergeCell ref="H300:H303"/>
    <mergeCell ref="I300:I303"/>
    <mergeCell ref="J300:J303"/>
    <mergeCell ref="K300:K303"/>
    <mergeCell ref="L300:L303"/>
    <mergeCell ref="Z297:Z299"/>
    <mergeCell ref="AA297:AA299"/>
    <mergeCell ref="AB297:AB299"/>
    <mergeCell ref="AC297:AC299"/>
    <mergeCell ref="AD297:AD299"/>
    <mergeCell ref="AE297:AE299"/>
    <mergeCell ref="AF297:AF299"/>
    <mergeCell ref="AG297:AG299"/>
    <mergeCell ref="W301:W303"/>
    <mergeCell ref="X301:X303"/>
    <mergeCell ref="Y301:Y303"/>
    <mergeCell ref="Z301:Z303"/>
    <mergeCell ref="AA301:AA303"/>
    <mergeCell ref="AB301:AB303"/>
    <mergeCell ref="AC301:AC303"/>
    <mergeCell ref="AD301:AD303"/>
    <mergeCell ref="M300:M303"/>
    <mergeCell ref="N300:N303"/>
    <mergeCell ref="O300:O303"/>
    <mergeCell ref="P300:P303"/>
    <mergeCell ref="Q301:Q303"/>
    <mergeCell ref="R301:R303"/>
    <mergeCell ref="S301:S303"/>
    <mergeCell ref="T301:T303"/>
    <mergeCell ref="U301:U303"/>
    <mergeCell ref="Y305:Y307"/>
    <mergeCell ref="Z305:Z307"/>
    <mergeCell ref="AA305:AA307"/>
    <mergeCell ref="AB305:AB307"/>
    <mergeCell ref="AC305:AC307"/>
    <mergeCell ref="AD305:AD307"/>
    <mergeCell ref="AE305:AE307"/>
    <mergeCell ref="AF305:AF307"/>
    <mergeCell ref="AE301:AE303"/>
    <mergeCell ref="AF301:AF303"/>
    <mergeCell ref="AG301:AG303"/>
    <mergeCell ref="D304:D307"/>
    <mergeCell ref="E304:E307"/>
    <mergeCell ref="F304:F307"/>
    <mergeCell ref="G304:G307"/>
    <mergeCell ref="H304:H307"/>
    <mergeCell ref="I304:I307"/>
    <mergeCell ref="J304:J307"/>
    <mergeCell ref="K304:K307"/>
    <mergeCell ref="L304:L307"/>
    <mergeCell ref="M304:M307"/>
    <mergeCell ref="N304:N307"/>
    <mergeCell ref="O304:O307"/>
    <mergeCell ref="P304:P307"/>
    <mergeCell ref="Q305:Q307"/>
    <mergeCell ref="R305:R307"/>
    <mergeCell ref="S305:S307"/>
    <mergeCell ref="T305:T307"/>
    <mergeCell ref="U305:U307"/>
    <mergeCell ref="V305:V307"/>
    <mergeCell ref="W305:W307"/>
    <mergeCell ref="V301:V303"/>
    <mergeCell ref="Z309:Z311"/>
    <mergeCell ref="AA309:AA311"/>
    <mergeCell ref="AB309:AB311"/>
    <mergeCell ref="AC309:AC311"/>
    <mergeCell ref="AD309:AD311"/>
    <mergeCell ref="AE309:AE311"/>
    <mergeCell ref="AF309:AF311"/>
    <mergeCell ref="AG309:AG311"/>
    <mergeCell ref="AG305:AG307"/>
    <mergeCell ref="D308:D311"/>
    <mergeCell ref="E308:E311"/>
    <mergeCell ref="F308:F311"/>
    <mergeCell ref="G308:G311"/>
    <mergeCell ref="H308:H311"/>
    <mergeCell ref="I308:I311"/>
    <mergeCell ref="J308:J311"/>
    <mergeCell ref="K308:K311"/>
    <mergeCell ref="L308:L311"/>
    <mergeCell ref="M308:M311"/>
    <mergeCell ref="N308:N311"/>
    <mergeCell ref="O308:O311"/>
    <mergeCell ref="P308:P311"/>
    <mergeCell ref="Q309:Q311"/>
    <mergeCell ref="R309:R311"/>
    <mergeCell ref="S309:S311"/>
    <mergeCell ref="T309:T311"/>
    <mergeCell ref="U309:U311"/>
    <mergeCell ref="V309:V311"/>
    <mergeCell ref="W309:W311"/>
    <mergeCell ref="X309:X311"/>
    <mergeCell ref="Y309:Y311"/>
    <mergeCell ref="X305:X307"/>
    <mergeCell ref="M312:M315"/>
    <mergeCell ref="N312:N315"/>
    <mergeCell ref="O312:O315"/>
    <mergeCell ref="P312:P315"/>
    <mergeCell ref="Q313:Q315"/>
    <mergeCell ref="R313:R315"/>
    <mergeCell ref="S313:S315"/>
    <mergeCell ref="T313:T315"/>
    <mergeCell ref="U313:U315"/>
    <mergeCell ref="D312:D315"/>
    <mergeCell ref="E312:E315"/>
    <mergeCell ref="F312:F315"/>
    <mergeCell ref="G312:G315"/>
    <mergeCell ref="H312:H315"/>
    <mergeCell ref="I312:I315"/>
    <mergeCell ref="J312:J315"/>
    <mergeCell ref="K312:K315"/>
    <mergeCell ref="L312:L315"/>
    <mergeCell ref="AE313:AE315"/>
    <mergeCell ref="AF313:AF315"/>
    <mergeCell ref="AG313:AG315"/>
    <mergeCell ref="D316:D319"/>
    <mergeCell ref="E316:E319"/>
    <mergeCell ref="F316:F319"/>
    <mergeCell ref="G316:G319"/>
    <mergeCell ref="H316:H319"/>
    <mergeCell ref="I316:I319"/>
    <mergeCell ref="J316:J319"/>
    <mergeCell ref="K316:K319"/>
    <mergeCell ref="L316:L319"/>
    <mergeCell ref="M316:M319"/>
    <mergeCell ref="N316:N319"/>
    <mergeCell ref="O316:O319"/>
    <mergeCell ref="P316:P319"/>
    <mergeCell ref="Q317:Q319"/>
    <mergeCell ref="R317:R319"/>
    <mergeCell ref="S317:S319"/>
    <mergeCell ref="T317:T319"/>
    <mergeCell ref="U317:U319"/>
    <mergeCell ref="V317:V319"/>
    <mergeCell ref="W317:W319"/>
    <mergeCell ref="V313:V315"/>
    <mergeCell ref="W313:W315"/>
    <mergeCell ref="X313:X315"/>
    <mergeCell ref="Y313:Y315"/>
    <mergeCell ref="Z313:Z315"/>
    <mergeCell ref="AA313:AA315"/>
    <mergeCell ref="AB313:AB315"/>
    <mergeCell ref="AC313:AC315"/>
    <mergeCell ref="AD313:AD315"/>
    <mergeCell ref="AG317:AG319"/>
    <mergeCell ref="D320:D323"/>
    <mergeCell ref="E320:E323"/>
    <mergeCell ref="F320:F323"/>
    <mergeCell ref="G320:G323"/>
    <mergeCell ref="H320:H323"/>
    <mergeCell ref="I320:I323"/>
    <mergeCell ref="J320:J323"/>
    <mergeCell ref="K320:K323"/>
    <mergeCell ref="L320:L323"/>
    <mergeCell ref="M320:M323"/>
    <mergeCell ref="N320:N323"/>
    <mergeCell ref="O320:O323"/>
    <mergeCell ref="P320:P323"/>
    <mergeCell ref="Q321:Q323"/>
    <mergeCell ref="R321:R323"/>
    <mergeCell ref="S321:S323"/>
    <mergeCell ref="T321:T323"/>
    <mergeCell ref="U321:U323"/>
    <mergeCell ref="V321:V323"/>
    <mergeCell ref="W321:W323"/>
    <mergeCell ref="X321:X323"/>
    <mergeCell ref="Y321:Y323"/>
    <mergeCell ref="X317:X319"/>
    <mergeCell ref="Y317:Y319"/>
    <mergeCell ref="Z317:Z319"/>
    <mergeCell ref="AA317:AA319"/>
    <mergeCell ref="AB317:AB319"/>
    <mergeCell ref="AC317:AC319"/>
    <mergeCell ref="AD317:AD319"/>
    <mergeCell ref="AE317:AE319"/>
    <mergeCell ref="AF317:AF319"/>
    <mergeCell ref="D324:D327"/>
    <mergeCell ref="E324:E327"/>
    <mergeCell ref="F324:F327"/>
    <mergeCell ref="G324:G327"/>
    <mergeCell ref="H324:H327"/>
    <mergeCell ref="I324:I327"/>
    <mergeCell ref="J324:J327"/>
    <mergeCell ref="K324:K327"/>
    <mergeCell ref="L324:L327"/>
    <mergeCell ref="Z321:Z323"/>
    <mergeCell ref="AA321:AA323"/>
    <mergeCell ref="AB321:AB323"/>
    <mergeCell ref="AC321:AC323"/>
    <mergeCell ref="AD321:AD323"/>
    <mergeCell ref="AE321:AE323"/>
    <mergeCell ref="AF321:AF323"/>
    <mergeCell ref="AG321:AG323"/>
    <mergeCell ref="W325:W327"/>
    <mergeCell ref="X325:X327"/>
    <mergeCell ref="Y325:Y327"/>
    <mergeCell ref="Z325:Z327"/>
    <mergeCell ref="AA325:AA327"/>
    <mergeCell ref="AB325:AB327"/>
    <mergeCell ref="AC325:AC327"/>
    <mergeCell ref="AD325:AD327"/>
    <mergeCell ref="M324:M327"/>
    <mergeCell ref="N324:N327"/>
    <mergeCell ref="O324:O327"/>
    <mergeCell ref="P324:P327"/>
    <mergeCell ref="Q325:Q327"/>
    <mergeCell ref="R325:R327"/>
    <mergeCell ref="S325:S327"/>
    <mergeCell ref="T325:T327"/>
    <mergeCell ref="U325:U327"/>
    <mergeCell ref="Y329:Y331"/>
    <mergeCell ref="Z329:Z331"/>
    <mergeCell ref="AA329:AA331"/>
    <mergeCell ref="AB329:AB331"/>
    <mergeCell ref="AC329:AC331"/>
    <mergeCell ref="AD329:AD331"/>
    <mergeCell ref="AE329:AE331"/>
    <mergeCell ref="AF329:AF331"/>
    <mergeCell ref="AE325:AE327"/>
    <mergeCell ref="AF325:AF327"/>
    <mergeCell ref="AG325:AG327"/>
    <mergeCell ref="D328:D331"/>
    <mergeCell ref="E328:E331"/>
    <mergeCell ref="F328:F331"/>
    <mergeCell ref="G328:G331"/>
    <mergeCell ref="H328:H331"/>
    <mergeCell ref="I328:I331"/>
    <mergeCell ref="J328:J331"/>
    <mergeCell ref="K328:K331"/>
    <mergeCell ref="L328:L331"/>
    <mergeCell ref="M328:M331"/>
    <mergeCell ref="N328:N331"/>
    <mergeCell ref="O328:O331"/>
    <mergeCell ref="P328:P331"/>
    <mergeCell ref="Q329:Q331"/>
    <mergeCell ref="R329:R331"/>
    <mergeCell ref="S329:S331"/>
    <mergeCell ref="T329:T331"/>
    <mergeCell ref="U329:U331"/>
    <mergeCell ref="V329:V331"/>
    <mergeCell ref="W329:W331"/>
    <mergeCell ref="V325:V327"/>
    <mergeCell ref="Z333:Z335"/>
    <mergeCell ref="AA333:AA335"/>
    <mergeCell ref="AB333:AB335"/>
    <mergeCell ref="AC333:AC335"/>
    <mergeCell ref="AD333:AD335"/>
    <mergeCell ref="AE333:AE335"/>
    <mergeCell ref="AF333:AF335"/>
    <mergeCell ref="AG333:AG335"/>
    <mergeCell ref="AG329:AG331"/>
    <mergeCell ref="D332:D335"/>
    <mergeCell ref="E332:E335"/>
    <mergeCell ref="F332:F335"/>
    <mergeCell ref="G332:G335"/>
    <mergeCell ref="H332:H335"/>
    <mergeCell ref="I332:I335"/>
    <mergeCell ref="J332:J335"/>
    <mergeCell ref="K332:K335"/>
    <mergeCell ref="L332:L335"/>
    <mergeCell ref="M332:M335"/>
    <mergeCell ref="N332:N335"/>
    <mergeCell ref="O332:O335"/>
    <mergeCell ref="P332:P335"/>
    <mergeCell ref="Q333:Q335"/>
    <mergeCell ref="R333:R335"/>
    <mergeCell ref="S333:S335"/>
    <mergeCell ref="T333:T335"/>
    <mergeCell ref="U333:U335"/>
    <mergeCell ref="V333:V335"/>
    <mergeCell ref="W333:W335"/>
    <mergeCell ref="X333:X335"/>
    <mergeCell ref="Y333:Y335"/>
    <mergeCell ref="X329:X331"/>
    <mergeCell ref="M336:M339"/>
    <mergeCell ref="N336:N339"/>
    <mergeCell ref="O336:O339"/>
    <mergeCell ref="P336:P339"/>
    <mergeCell ref="Q337:Q339"/>
    <mergeCell ref="R337:R339"/>
    <mergeCell ref="S337:S339"/>
    <mergeCell ref="T337:T339"/>
    <mergeCell ref="U337:U339"/>
    <mergeCell ref="D336:D339"/>
    <mergeCell ref="E336:E339"/>
    <mergeCell ref="F336:F339"/>
    <mergeCell ref="G336:G339"/>
    <mergeCell ref="H336:H339"/>
    <mergeCell ref="I336:I339"/>
    <mergeCell ref="J336:J339"/>
    <mergeCell ref="K336:K339"/>
    <mergeCell ref="L336:L339"/>
    <mergeCell ref="AE337:AE339"/>
    <mergeCell ref="AF337:AF339"/>
    <mergeCell ref="AG337:AG339"/>
    <mergeCell ref="D340:D343"/>
    <mergeCell ref="E340:E343"/>
    <mergeCell ref="F340:F343"/>
    <mergeCell ref="G340:G343"/>
    <mergeCell ref="H340:H343"/>
    <mergeCell ref="I340:I343"/>
    <mergeCell ref="J340:J343"/>
    <mergeCell ref="K340:K343"/>
    <mergeCell ref="L340:L343"/>
    <mergeCell ref="M340:M343"/>
    <mergeCell ref="N340:N343"/>
    <mergeCell ref="O340:O343"/>
    <mergeCell ref="P340:P343"/>
    <mergeCell ref="Q341:Q343"/>
    <mergeCell ref="R341:R343"/>
    <mergeCell ref="S341:S343"/>
    <mergeCell ref="T341:T343"/>
    <mergeCell ref="U341:U343"/>
    <mergeCell ref="V341:V343"/>
    <mergeCell ref="W341:W343"/>
    <mergeCell ref="V337:V339"/>
    <mergeCell ref="W337:W339"/>
    <mergeCell ref="X337:X339"/>
    <mergeCell ref="Y337:Y339"/>
    <mergeCell ref="Z337:Z339"/>
    <mergeCell ref="AA337:AA339"/>
    <mergeCell ref="AB337:AB339"/>
    <mergeCell ref="AC337:AC339"/>
    <mergeCell ref="AD337:AD339"/>
    <mergeCell ref="AG341:AG343"/>
    <mergeCell ref="D344:D347"/>
    <mergeCell ref="E344:E347"/>
    <mergeCell ref="F344:F347"/>
    <mergeCell ref="G344:G347"/>
    <mergeCell ref="H344:H347"/>
    <mergeCell ref="I344:I347"/>
    <mergeCell ref="J344:J347"/>
    <mergeCell ref="K344:K347"/>
    <mergeCell ref="L344:L347"/>
    <mergeCell ref="M344:M347"/>
    <mergeCell ref="N344:N347"/>
    <mergeCell ref="O344:O347"/>
    <mergeCell ref="P344:P347"/>
    <mergeCell ref="Q345:Q347"/>
    <mergeCell ref="R345:R347"/>
    <mergeCell ref="S345:S347"/>
    <mergeCell ref="T345:T347"/>
    <mergeCell ref="U345:U347"/>
    <mergeCell ref="V345:V347"/>
    <mergeCell ref="W345:W347"/>
    <mergeCell ref="X345:X347"/>
    <mergeCell ref="Y345:Y347"/>
    <mergeCell ref="X341:X343"/>
    <mergeCell ref="Y341:Y343"/>
    <mergeCell ref="Z341:Z343"/>
    <mergeCell ref="AA341:AA343"/>
    <mergeCell ref="AB341:AB343"/>
    <mergeCell ref="AC341:AC343"/>
    <mergeCell ref="AD341:AD343"/>
    <mergeCell ref="AE341:AE343"/>
    <mergeCell ref="AF341:AF343"/>
    <mergeCell ref="D348:D351"/>
    <mergeCell ref="E348:E351"/>
    <mergeCell ref="F348:F351"/>
    <mergeCell ref="G348:G351"/>
    <mergeCell ref="H348:H351"/>
    <mergeCell ref="I348:I351"/>
    <mergeCell ref="J348:J351"/>
    <mergeCell ref="K348:K351"/>
    <mergeCell ref="L348:L351"/>
    <mergeCell ref="Z345:Z347"/>
    <mergeCell ref="AA345:AA347"/>
    <mergeCell ref="AB345:AB347"/>
    <mergeCell ref="AC345:AC347"/>
    <mergeCell ref="AD345:AD347"/>
    <mergeCell ref="AE345:AE347"/>
    <mergeCell ref="AF345:AF347"/>
    <mergeCell ref="AG345:AG347"/>
    <mergeCell ref="W349:W351"/>
    <mergeCell ref="X349:X351"/>
    <mergeCell ref="Y349:Y351"/>
    <mergeCell ref="Z349:Z351"/>
    <mergeCell ref="AA349:AA351"/>
    <mergeCell ref="AB349:AB351"/>
    <mergeCell ref="AC349:AC351"/>
    <mergeCell ref="AD349:AD351"/>
    <mergeCell ref="M348:M351"/>
    <mergeCell ref="N348:N351"/>
    <mergeCell ref="O348:O351"/>
    <mergeCell ref="P348:P351"/>
    <mergeCell ref="Q349:Q351"/>
    <mergeCell ref="R349:R351"/>
    <mergeCell ref="S349:S351"/>
    <mergeCell ref="T349:T351"/>
    <mergeCell ref="U349:U351"/>
    <mergeCell ref="Y353:Y355"/>
    <mergeCell ref="Z353:Z355"/>
    <mergeCell ref="AA353:AA355"/>
    <mergeCell ref="AB353:AB355"/>
    <mergeCell ref="AC353:AC355"/>
    <mergeCell ref="AD353:AD355"/>
    <mergeCell ref="AE353:AE355"/>
    <mergeCell ref="AF353:AF355"/>
    <mergeCell ref="AE349:AE351"/>
    <mergeCell ref="AF349:AF351"/>
    <mergeCell ref="AG349:AG351"/>
    <mergeCell ref="D352:D355"/>
    <mergeCell ref="E352:E355"/>
    <mergeCell ref="F352:F355"/>
    <mergeCell ref="G352:G355"/>
    <mergeCell ref="H352:H355"/>
    <mergeCell ref="I352:I355"/>
    <mergeCell ref="J352:J355"/>
    <mergeCell ref="K352:K355"/>
    <mergeCell ref="L352:L355"/>
    <mergeCell ref="M352:M355"/>
    <mergeCell ref="N352:N355"/>
    <mergeCell ref="O352:O355"/>
    <mergeCell ref="P352:P355"/>
    <mergeCell ref="Q353:Q355"/>
    <mergeCell ref="R353:R355"/>
    <mergeCell ref="S353:S355"/>
    <mergeCell ref="T353:T355"/>
    <mergeCell ref="U353:U355"/>
    <mergeCell ref="V353:V355"/>
    <mergeCell ref="W353:W355"/>
    <mergeCell ref="V349:V351"/>
    <mergeCell ref="Z357:Z359"/>
    <mergeCell ref="AA357:AA359"/>
    <mergeCell ref="AB357:AB359"/>
    <mergeCell ref="AC357:AC359"/>
    <mergeCell ref="AD357:AD359"/>
    <mergeCell ref="AE357:AE359"/>
    <mergeCell ref="AF357:AF359"/>
    <mergeCell ref="AG357:AG359"/>
    <mergeCell ref="AG353:AG355"/>
    <mergeCell ref="D356:D359"/>
    <mergeCell ref="E356:E359"/>
    <mergeCell ref="F356:F359"/>
    <mergeCell ref="G356:G359"/>
    <mergeCell ref="H356:H359"/>
    <mergeCell ref="I356:I359"/>
    <mergeCell ref="J356:J359"/>
    <mergeCell ref="K356:K359"/>
    <mergeCell ref="L356:L359"/>
    <mergeCell ref="M356:M359"/>
    <mergeCell ref="N356:N359"/>
    <mergeCell ref="O356:O359"/>
    <mergeCell ref="P356:P359"/>
    <mergeCell ref="Q357:Q359"/>
    <mergeCell ref="R357:R359"/>
    <mergeCell ref="S357:S359"/>
    <mergeCell ref="T357:T359"/>
    <mergeCell ref="U357:U359"/>
    <mergeCell ref="V357:V359"/>
    <mergeCell ref="W357:W359"/>
    <mergeCell ref="X357:X359"/>
    <mergeCell ref="Y357:Y359"/>
    <mergeCell ref="X353:X355"/>
    <mergeCell ref="M360:M363"/>
    <mergeCell ref="N360:N363"/>
    <mergeCell ref="O360:O363"/>
    <mergeCell ref="P360:P363"/>
    <mergeCell ref="Q361:Q363"/>
    <mergeCell ref="R361:R363"/>
    <mergeCell ref="S361:S363"/>
    <mergeCell ref="T361:T363"/>
    <mergeCell ref="U361:U363"/>
    <mergeCell ref="D360:D363"/>
    <mergeCell ref="E360:E363"/>
    <mergeCell ref="F360:F363"/>
    <mergeCell ref="G360:G363"/>
    <mergeCell ref="H360:H363"/>
    <mergeCell ref="I360:I363"/>
    <mergeCell ref="J360:J363"/>
    <mergeCell ref="K360:K363"/>
    <mergeCell ref="L360:L363"/>
    <mergeCell ref="AE361:AE363"/>
    <mergeCell ref="AF361:AF363"/>
    <mergeCell ref="AG361:AG363"/>
    <mergeCell ref="D364:D367"/>
    <mergeCell ref="E364:E367"/>
    <mergeCell ref="F364:F367"/>
    <mergeCell ref="G364:G367"/>
    <mergeCell ref="H364:H367"/>
    <mergeCell ref="I364:I367"/>
    <mergeCell ref="J364:J367"/>
    <mergeCell ref="K364:K367"/>
    <mergeCell ref="L364:L367"/>
    <mergeCell ref="M364:M367"/>
    <mergeCell ref="N364:N367"/>
    <mergeCell ref="O364:O367"/>
    <mergeCell ref="P364:P367"/>
    <mergeCell ref="Q365:Q367"/>
    <mergeCell ref="R365:R367"/>
    <mergeCell ref="S365:S367"/>
    <mergeCell ref="T365:T367"/>
    <mergeCell ref="U365:U367"/>
    <mergeCell ref="V365:V367"/>
    <mergeCell ref="W365:W367"/>
    <mergeCell ref="V361:V363"/>
    <mergeCell ref="W361:W363"/>
    <mergeCell ref="X361:X363"/>
    <mergeCell ref="Y361:Y363"/>
    <mergeCell ref="Z361:Z363"/>
    <mergeCell ref="AA361:AA363"/>
    <mergeCell ref="AB361:AB363"/>
    <mergeCell ref="AC361:AC363"/>
    <mergeCell ref="AD361:AD363"/>
    <mergeCell ref="AG365:AG367"/>
    <mergeCell ref="D368:D371"/>
    <mergeCell ref="E368:E371"/>
    <mergeCell ref="F368:F371"/>
    <mergeCell ref="G368:G371"/>
    <mergeCell ref="H368:H371"/>
    <mergeCell ref="I368:I371"/>
    <mergeCell ref="J368:J371"/>
    <mergeCell ref="K368:K371"/>
    <mergeCell ref="L368:L371"/>
    <mergeCell ref="M368:M371"/>
    <mergeCell ref="N368:N371"/>
    <mergeCell ref="O368:O371"/>
    <mergeCell ref="P368:P371"/>
    <mergeCell ref="Q369:Q371"/>
    <mergeCell ref="R369:R371"/>
    <mergeCell ref="S369:S371"/>
    <mergeCell ref="T369:T371"/>
    <mergeCell ref="U369:U371"/>
    <mergeCell ref="V369:V371"/>
    <mergeCell ref="W369:W371"/>
    <mergeCell ref="X369:X371"/>
    <mergeCell ref="Y369:Y371"/>
    <mergeCell ref="X365:X367"/>
    <mergeCell ref="Y365:Y367"/>
    <mergeCell ref="Z365:Z367"/>
    <mergeCell ref="AA365:AA367"/>
    <mergeCell ref="AB365:AB367"/>
    <mergeCell ref="AC365:AC367"/>
    <mergeCell ref="AD365:AD367"/>
    <mergeCell ref="AE365:AE367"/>
    <mergeCell ref="AF365:AF367"/>
    <mergeCell ref="D372:D375"/>
    <mergeCell ref="E372:E375"/>
    <mergeCell ref="F372:F375"/>
    <mergeCell ref="G372:G375"/>
    <mergeCell ref="H372:H375"/>
    <mergeCell ref="I372:I375"/>
    <mergeCell ref="J372:J375"/>
    <mergeCell ref="K372:K375"/>
    <mergeCell ref="L372:L375"/>
    <mergeCell ref="Z369:Z371"/>
    <mergeCell ref="AA369:AA371"/>
    <mergeCell ref="AB369:AB371"/>
    <mergeCell ref="AC369:AC371"/>
    <mergeCell ref="AD369:AD371"/>
    <mergeCell ref="AE369:AE371"/>
    <mergeCell ref="AF369:AF371"/>
    <mergeCell ref="AG369:AG371"/>
    <mergeCell ref="W373:W375"/>
    <mergeCell ref="X373:X375"/>
    <mergeCell ref="Y373:Y375"/>
    <mergeCell ref="Z373:Z375"/>
    <mergeCell ref="AA373:AA375"/>
    <mergeCell ref="AB373:AB375"/>
    <mergeCell ref="AC373:AC375"/>
    <mergeCell ref="AD373:AD375"/>
    <mergeCell ref="M372:M375"/>
    <mergeCell ref="N372:N375"/>
    <mergeCell ref="O372:O375"/>
    <mergeCell ref="P372:P375"/>
    <mergeCell ref="Q373:Q375"/>
    <mergeCell ref="R373:R375"/>
    <mergeCell ref="S373:S375"/>
    <mergeCell ref="T373:T375"/>
    <mergeCell ref="U373:U375"/>
    <mergeCell ref="Y377:Y379"/>
    <mergeCell ref="Z377:Z379"/>
    <mergeCell ref="AA377:AA379"/>
    <mergeCell ref="AB377:AB379"/>
    <mergeCell ref="AC377:AC379"/>
    <mergeCell ref="AD377:AD379"/>
    <mergeCell ref="AE377:AE379"/>
    <mergeCell ref="AF377:AF379"/>
    <mergeCell ref="AE373:AE375"/>
    <mergeCell ref="AF373:AF375"/>
    <mergeCell ref="AG373:AG375"/>
    <mergeCell ref="D376:D379"/>
    <mergeCell ref="E376:E379"/>
    <mergeCell ref="F376:F379"/>
    <mergeCell ref="G376:G379"/>
    <mergeCell ref="H376:H379"/>
    <mergeCell ref="I376:I379"/>
    <mergeCell ref="J376:J379"/>
    <mergeCell ref="K376:K379"/>
    <mergeCell ref="L376:L379"/>
    <mergeCell ref="M376:M379"/>
    <mergeCell ref="N376:N379"/>
    <mergeCell ref="O376:O379"/>
    <mergeCell ref="P376:P379"/>
    <mergeCell ref="Q377:Q379"/>
    <mergeCell ref="R377:R379"/>
    <mergeCell ref="S377:S379"/>
    <mergeCell ref="T377:T379"/>
    <mergeCell ref="U377:U379"/>
    <mergeCell ref="V377:V379"/>
    <mergeCell ref="W377:W379"/>
    <mergeCell ref="V373:V375"/>
    <mergeCell ref="Z381:Z383"/>
    <mergeCell ref="AA381:AA383"/>
    <mergeCell ref="AB381:AB383"/>
    <mergeCell ref="AC381:AC383"/>
    <mergeCell ref="AD381:AD383"/>
    <mergeCell ref="AE381:AE383"/>
    <mergeCell ref="AF381:AF383"/>
    <mergeCell ref="AG381:AG383"/>
    <mergeCell ref="AG377:AG379"/>
    <mergeCell ref="D380:D383"/>
    <mergeCell ref="E380:E383"/>
    <mergeCell ref="F380:F383"/>
    <mergeCell ref="G380:G383"/>
    <mergeCell ref="H380:H383"/>
    <mergeCell ref="I380:I383"/>
    <mergeCell ref="J380:J383"/>
    <mergeCell ref="K380:K383"/>
    <mergeCell ref="L380:L383"/>
    <mergeCell ref="M380:M383"/>
    <mergeCell ref="N380:N383"/>
    <mergeCell ref="O380:O383"/>
    <mergeCell ref="P380:P383"/>
    <mergeCell ref="Q381:Q383"/>
    <mergeCell ref="R381:R383"/>
    <mergeCell ref="S381:S383"/>
    <mergeCell ref="T381:T383"/>
    <mergeCell ref="U381:U383"/>
    <mergeCell ref="V381:V383"/>
    <mergeCell ref="W381:W383"/>
    <mergeCell ref="X381:X383"/>
    <mergeCell ref="Y381:Y383"/>
    <mergeCell ref="X377:X379"/>
    <mergeCell ref="M384:M387"/>
    <mergeCell ref="N384:N387"/>
    <mergeCell ref="O384:O387"/>
    <mergeCell ref="P384:P387"/>
    <mergeCell ref="Q385:Q387"/>
    <mergeCell ref="R385:R387"/>
    <mergeCell ref="S385:S387"/>
    <mergeCell ref="T385:T387"/>
    <mergeCell ref="U385:U387"/>
    <mergeCell ref="D384:D387"/>
    <mergeCell ref="E384:E387"/>
    <mergeCell ref="F384:F387"/>
    <mergeCell ref="G384:G387"/>
    <mergeCell ref="H384:H387"/>
    <mergeCell ref="I384:I387"/>
    <mergeCell ref="J384:J387"/>
    <mergeCell ref="K384:K387"/>
    <mergeCell ref="L384:L387"/>
    <mergeCell ref="AE385:AE387"/>
    <mergeCell ref="AF385:AF387"/>
    <mergeCell ref="AG385:AG387"/>
    <mergeCell ref="D388:D391"/>
    <mergeCell ref="E388:E391"/>
    <mergeCell ref="F388:F391"/>
    <mergeCell ref="G388:G391"/>
    <mergeCell ref="H388:H391"/>
    <mergeCell ref="I388:I391"/>
    <mergeCell ref="J388:J391"/>
    <mergeCell ref="K388:K391"/>
    <mergeCell ref="L388:L391"/>
    <mergeCell ref="M388:M391"/>
    <mergeCell ref="N388:N391"/>
    <mergeCell ref="O388:O391"/>
    <mergeCell ref="P388:P391"/>
    <mergeCell ref="Q389:Q391"/>
    <mergeCell ref="R389:R391"/>
    <mergeCell ref="S389:S391"/>
    <mergeCell ref="T389:T391"/>
    <mergeCell ref="U389:U391"/>
    <mergeCell ref="V389:V391"/>
    <mergeCell ref="W389:W391"/>
    <mergeCell ref="V385:V387"/>
    <mergeCell ref="W385:W387"/>
    <mergeCell ref="X385:X387"/>
    <mergeCell ref="Y385:Y387"/>
    <mergeCell ref="Z385:Z387"/>
    <mergeCell ref="AA385:AA387"/>
    <mergeCell ref="AB385:AB387"/>
    <mergeCell ref="AC385:AC387"/>
    <mergeCell ref="AD385:AD387"/>
    <mergeCell ref="AG389:AG391"/>
    <mergeCell ref="D392:D395"/>
    <mergeCell ref="E392:E395"/>
    <mergeCell ref="F392:F395"/>
    <mergeCell ref="G392:G395"/>
    <mergeCell ref="H392:H395"/>
    <mergeCell ref="I392:I395"/>
    <mergeCell ref="J392:J395"/>
    <mergeCell ref="K392:K395"/>
    <mergeCell ref="L392:L395"/>
    <mergeCell ref="M392:M395"/>
    <mergeCell ref="N392:N395"/>
    <mergeCell ref="O392:O395"/>
    <mergeCell ref="P392:P395"/>
    <mergeCell ref="Q393:Q395"/>
    <mergeCell ref="R393:R395"/>
    <mergeCell ref="S393:S395"/>
    <mergeCell ref="T393:T395"/>
    <mergeCell ref="U393:U395"/>
    <mergeCell ref="V393:V395"/>
    <mergeCell ref="W393:W395"/>
    <mergeCell ref="X393:X395"/>
    <mergeCell ref="Y393:Y395"/>
    <mergeCell ref="X389:X391"/>
    <mergeCell ref="Y389:Y391"/>
    <mergeCell ref="Z389:Z391"/>
    <mergeCell ref="AA389:AA391"/>
    <mergeCell ref="AB389:AB391"/>
    <mergeCell ref="AC389:AC391"/>
    <mergeCell ref="AD389:AD391"/>
    <mergeCell ref="AE389:AE391"/>
    <mergeCell ref="AF389:AF391"/>
    <mergeCell ref="D396:D399"/>
    <mergeCell ref="E396:E399"/>
    <mergeCell ref="F396:F399"/>
    <mergeCell ref="G396:G399"/>
    <mergeCell ref="H396:H399"/>
    <mergeCell ref="I396:I399"/>
    <mergeCell ref="J396:J399"/>
    <mergeCell ref="K396:K399"/>
    <mergeCell ref="L396:L399"/>
    <mergeCell ref="Z393:Z395"/>
    <mergeCell ref="AA393:AA395"/>
    <mergeCell ref="AB393:AB395"/>
    <mergeCell ref="AC393:AC395"/>
    <mergeCell ref="AD393:AD395"/>
    <mergeCell ref="AE393:AE395"/>
    <mergeCell ref="AF393:AF395"/>
    <mergeCell ref="AG393:AG395"/>
    <mergeCell ref="W397:W399"/>
    <mergeCell ref="X397:X399"/>
    <mergeCell ref="Y397:Y399"/>
    <mergeCell ref="Z397:Z399"/>
    <mergeCell ref="AA397:AA399"/>
    <mergeCell ref="AB397:AB399"/>
    <mergeCell ref="AC397:AC399"/>
    <mergeCell ref="AD397:AD399"/>
    <mergeCell ref="M396:M399"/>
    <mergeCell ref="N396:N399"/>
    <mergeCell ref="O396:O399"/>
    <mergeCell ref="P396:P399"/>
    <mergeCell ref="Q397:Q399"/>
    <mergeCell ref="R397:R399"/>
    <mergeCell ref="S397:S399"/>
    <mergeCell ref="T397:T399"/>
    <mergeCell ref="U397:U399"/>
    <mergeCell ref="Y401:Y403"/>
    <mergeCell ref="Z401:Z403"/>
    <mergeCell ref="AA401:AA403"/>
    <mergeCell ref="AB401:AB403"/>
    <mergeCell ref="AC401:AC403"/>
    <mergeCell ref="AD401:AD403"/>
    <mergeCell ref="AE401:AE403"/>
    <mergeCell ref="AF401:AF403"/>
    <mergeCell ref="AE397:AE399"/>
    <mergeCell ref="AF397:AF399"/>
    <mergeCell ref="AG397:AG399"/>
    <mergeCell ref="D400:D403"/>
    <mergeCell ref="E400:E403"/>
    <mergeCell ref="F400:F403"/>
    <mergeCell ref="G400:G403"/>
    <mergeCell ref="H400:H403"/>
    <mergeCell ref="I400:I403"/>
    <mergeCell ref="J400:J403"/>
    <mergeCell ref="K400:K403"/>
    <mergeCell ref="L400:L403"/>
    <mergeCell ref="M400:M403"/>
    <mergeCell ref="N400:N403"/>
    <mergeCell ref="O400:O403"/>
    <mergeCell ref="P400:P403"/>
    <mergeCell ref="Q401:Q403"/>
    <mergeCell ref="R401:R403"/>
    <mergeCell ref="S401:S403"/>
    <mergeCell ref="T401:T403"/>
    <mergeCell ref="U401:U403"/>
    <mergeCell ref="V401:V403"/>
    <mergeCell ref="W401:W403"/>
    <mergeCell ref="V397:V399"/>
    <mergeCell ref="Z405:Z407"/>
    <mergeCell ref="AA405:AA407"/>
    <mergeCell ref="AB405:AB407"/>
    <mergeCell ref="AC405:AC407"/>
    <mergeCell ref="AD405:AD407"/>
    <mergeCell ref="AE405:AE407"/>
    <mergeCell ref="AF405:AF407"/>
    <mergeCell ref="AG405:AG407"/>
    <mergeCell ref="AG401:AG403"/>
    <mergeCell ref="D404:D407"/>
    <mergeCell ref="E404:E407"/>
    <mergeCell ref="F404:F407"/>
    <mergeCell ref="G404:G407"/>
    <mergeCell ref="H404:H407"/>
    <mergeCell ref="I404:I407"/>
    <mergeCell ref="J404:J407"/>
    <mergeCell ref="K404:K407"/>
    <mergeCell ref="L404:L407"/>
    <mergeCell ref="M404:M407"/>
    <mergeCell ref="N404:N407"/>
    <mergeCell ref="O404:O407"/>
    <mergeCell ref="P404:P407"/>
    <mergeCell ref="Q405:Q407"/>
    <mergeCell ref="R405:R407"/>
    <mergeCell ref="S405:S407"/>
    <mergeCell ref="T405:T407"/>
    <mergeCell ref="U405:U407"/>
    <mergeCell ref="V405:V407"/>
    <mergeCell ref="W405:W407"/>
    <mergeCell ref="X405:X407"/>
    <mergeCell ref="Y405:Y407"/>
    <mergeCell ref="X401:X403"/>
    <mergeCell ref="M408:M411"/>
    <mergeCell ref="N408:N411"/>
    <mergeCell ref="O408:O411"/>
    <mergeCell ref="P408:P411"/>
    <mergeCell ref="Q409:Q411"/>
    <mergeCell ref="R409:R411"/>
    <mergeCell ref="S409:S411"/>
    <mergeCell ref="T409:T411"/>
    <mergeCell ref="U409:U411"/>
    <mergeCell ref="D408:D411"/>
    <mergeCell ref="E408:E411"/>
    <mergeCell ref="F408:F411"/>
    <mergeCell ref="G408:G411"/>
    <mergeCell ref="H408:H411"/>
    <mergeCell ref="I408:I411"/>
    <mergeCell ref="J408:J411"/>
    <mergeCell ref="K408:K411"/>
    <mergeCell ref="L408:L411"/>
    <mergeCell ref="AE409:AE411"/>
    <mergeCell ref="AF409:AF411"/>
    <mergeCell ref="AG409:AG411"/>
    <mergeCell ref="D412:D415"/>
    <mergeCell ref="E412:E415"/>
    <mergeCell ref="F412:F415"/>
    <mergeCell ref="G412:G415"/>
    <mergeCell ref="H412:H415"/>
    <mergeCell ref="I412:I415"/>
    <mergeCell ref="J412:J415"/>
    <mergeCell ref="K412:K415"/>
    <mergeCell ref="L412:L415"/>
    <mergeCell ref="M412:M415"/>
    <mergeCell ref="N412:N415"/>
    <mergeCell ref="O412:O415"/>
    <mergeCell ref="P412:P415"/>
    <mergeCell ref="Q413:Q415"/>
    <mergeCell ref="R413:R415"/>
    <mergeCell ref="S413:S415"/>
    <mergeCell ref="T413:T415"/>
    <mergeCell ref="U413:U415"/>
    <mergeCell ref="V413:V415"/>
    <mergeCell ref="W413:W415"/>
    <mergeCell ref="V409:V411"/>
    <mergeCell ref="W409:W411"/>
    <mergeCell ref="X409:X411"/>
    <mergeCell ref="Y409:Y411"/>
    <mergeCell ref="Z409:Z411"/>
    <mergeCell ref="AA409:AA411"/>
    <mergeCell ref="AB409:AB411"/>
    <mergeCell ref="AC409:AC411"/>
    <mergeCell ref="AD409:AD411"/>
    <mergeCell ref="AG413:AG415"/>
    <mergeCell ref="D416:D419"/>
    <mergeCell ref="E416:E419"/>
    <mergeCell ref="F416:F419"/>
    <mergeCell ref="G416:G419"/>
    <mergeCell ref="H416:H419"/>
    <mergeCell ref="I416:I419"/>
    <mergeCell ref="J416:J419"/>
    <mergeCell ref="K416:K419"/>
    <mergeCell ref="L416:L419"/>
    <mergeCell ref="M416:M419"/>
    <mergeCell ref="N416:N419"/>
    <mergeCell ref="O416:O419"/>
    <mergeCell ref="P416:P419"/>
    <mergeCell ref="Q417:Q419"/>
    <mergeCell ref="R417:R419"/>
    <mergeCell ref="S417:S419"/>
    <mergeCell ref="T417:T419"/>
    <mergeCell ref="U417:U419"/>
    <mergeCell ref="V417:V419"/>
    <mergeCell ref="W417:W419"/>
    <mergeCell ref="X417:X419"/>
    <mergeCell ref="Y417:Y419"/>
    <mergeCell ref="X413:X415"/>
    <mergeCell ref="Y413:Y415"/>
    <mergeCell ref="Z413:Z415"/>
    <mergeCell ref="AA413:AA415"/>
    <mergeCell ref="AB413:AB415"/>
    <mergeCell ref="AC413:AC415"/>
    <mergeCell ref="AD413:AD415"/>
    <mergeCell ref="AE413:AE415"/>
    <mergeCell ref="AF413:AF415"/>
    <mergeCell ref="D420:D423"/>
    <mergeCell ref="E420:E423"/>
    <mergeCell ref="F420:F423"/>
    <mergeCell ref="G420:G423"/>
    <mergeCell ref="H420:H423"/>
    <mergeCell ref="I420:I423"/>
    <mergeCell ref="J420:J423"/>
    <mergeCell ref="K420:K423"/>
    <mergeCell ref="L420:L423"/>
    <mergeCell ref="Z417:Z419"/>
    <mergeCell ref="AA417:AA419"/>
    <mergeCell ref="AB417:AB419"/>
    <mergeCell ref="AC417:AC419"/>
    <mergeCell ref="AD417:AD419"/>
    <mergeCell ref="AE417:AE419"/>
    <mergeCell ref="AF417:AF419"/>
    <mergeCell ref="AG417:AG419"/>
    <mergeCell ref="W421:W423"/>
    <mergeCell ref="X421:X423"/>
    <mergeCell ref="Y421:Y423"/>
    <mergeCell ref="Z421:Z423"/>
    <mergeCell ref="AA421:AA423"/>
    <mergeCell ref="AB421:AB423"/>
    <mergeCell ref="AC421:AC423"/>
    <mergeCell ref="AD421:AD423"/>
    <mergeCell ref="M420:M423"/>
    <mergeCell ref="N420:N423"/>
    <mergeCell ref="O420:O423"/>
    <mergeCell ref="P420:P423"/>
    <mergeCell ref="Q421:Q423"/>
    <mergeCell ref="R421:R423"/>
    <mergeCell ref="S421:S423"/>
    <mergeCell ref="T421:T423"/>
    <mergeCell ref="U421:U423"/>
    <mergeCell ref="Y425:Y427"/>
    <mergeCell ref="Z425:Z427"/>
    <mergeCell ref="AA425:AA427"/>
    <mergeCell ref="AB425:AB427"/>
    <mergeCell ref="AC425:AC427"/>
    <mergeCell ref="AD425:AD427"/>
    <mergeCell ref="AE425:AE427"/>
    <mergeCell ref="AF425:AF427"/>
    <mergeCell ref="AE421:AE423"/>
    <mergeCell ref="AF421:AF423"/>
    <mergeCell ref="AG421:AG423"/>
    <mergeCell ref="D424:D427"/>
    <mergeCell ref="E424:E427"/>
    <mergeCell ref="F424:F427"/>
    <mergeCell ref="G424:G427"/>
    <mergeCell ref="H424:H427"/>
    <mergeCell ref="I424:I427"/>
    <mergeCell ref="J424:J427"/>
    <mergeCell ref="K424:K427"/>
    <mergeCell ref="L424:L427"/>
    <mergeCell ref="M424:M427"/>
    <mergeCell ref="N424:N427"/>
    <mergeCell ref="O424:O427"/>
    <mergeCell ref="P424:P427"/>
    <mergeCell ref="Q425:Q427"/>
    <mergeCell ref="R425:R427"/>
    <mergeCell ref="S425:S427"/>
    <mergeCell ref="T425:T427"/>
    <mergeCell ref="U425:U427"/>
    <mergeCell ref="V425:V427"/>
    <mergeCell ref="W425:W427"/>
    <mergeCell ref="V421:V423"/>
    <mergeCell ref="Z429:Z431"/>
    <mergeCell ref="AA429:AA431"/>
    <mergeCell ref="AB429:AB431"/>
    <mergeCell ref="AC429:AC431"/>
    <mergeCell ref="AD429:AD431"/>
    <mergeCell ref="AE429:AE431"/>
    <mergeCell ref="AF429:AF431"/>
    <mergeCell ref="AG429:AG431"/>
    <mergeCell ref="AG425:AG427"/>
    <mergeCell ref="D428:D431"/>
    <mergeCell ref="E428:E431"/>
    <mergeCell ref="F428:F431"/>
    <mergeCell ref="G428:G431"/>
    <mergeCell ref="H428:H431"/>
    <mergeCell ref="I428:I431"/>
    <mergeCell ref="J428:J431"/>
    <mergeCell ref="K428:K431"/>
    <mergeCell ref="L428:L431"/>
    <mergeCell ref="M428:M431"/>
    <mergeCell ref="N428:N431"/>
    <mergeCell ref="O428:O431"/>
    <mergeCell ref="P428:P431"/>
    <mergeCell ref="Q429:Q431"/>
    <mergeCell ref="R429:R431"/>
    <mergeCell ref="S429:S431"/>
    <mergeCell ref="T429:T431"/>
    <mergeCell ref="U429:U431"/>
    <mergeCell ref="V429:V431"/>
    <mergeCell ref="W429:W431"/>
    <mergeCell ref="X429:X431"/>
    <mergeCell ref="Y429:Y431"/>
    <mergeCell ref="X425:X427"/>
    <mergeCell ref="M432:M435"/>
    <mergeCell ref="N432:N435"/>
    <mergeCell ref="O432:O435"/>
    <mergeCell ref="P432:P435"/>
    <mergeCell ref="Q433:Q435"/>
    <mergeCell ref="R433:R435"/>
    <mergeCell ref="S433:S435"/>
    <mergeCell ref="T433:T435"/>
    <mergeCell ref="U433:U435"/>
    <mergeCell ref="D432:D435"/>
    <mergeCell ref="E432:E435"/>
    <mergeCell ref="F432:F435"/>
    <mergeCell ref="G432:G435"/>
    <mergeCell ref="H432:H435"/>
    <mergeCell ref="I432:I435"/>
    <mergeCell ref="J432:J435"/>
    <mergeCell ref="K432:K435"/>
    <mergeCell ref="L432:L435"/>
    <mergeCell ref="AE433:AE435"/>
    <mergeCell ref="AF433:AF435"/>
    <mergeCell ref="AG433:AG435"/>
    <mergeCell ref="D436:D439"/>
    <mergeCell ref="E436:E439"/>
    <mergeCell ref="F436:F439"/>
    <mergeCell ref="G436:G439"/>
    <mergeCell ref="H436:H439"/>
    <mergeCell ref="I436:I439"/>
    <mergeCell ref="J436:J439"/>
    <mergeCell ref="K436:K439"/>
    <mergeCell ref="L436:L439"/>
    <mergeCell ref="M436:M439"/>
    <mergeCell ref="N436:N439"/>
    <mergeCell ref="O436:O439"/>
    <mergeCell ref="P436:P439"/>
    <mergeCell ref="Q437:Q439"/>
    <mergeCell ref="R437:R439"/>
    <mergeCell ref="S437:S439"/>
    <mergeCell ref="T437:T439"/>
    <mergeCell ref="U437:U439"/>
    <mergeCell ref="V437:V439"/>
    <mergeCell ref="W437:W439"/>
    <mergeCell ref="V433:V435"/>
    <mergeCell ref="W433:W435"/>
    <mergeCell ref="X433:X435"/>
    <mergeCell ref="Y433:Y435"/>
    <mergeCell ref="Z433:Z435"/>
    <mergeCell ref="AA433:AA435"/>
    <mergeCell ref="AB433:AB435"/>
    <mergeCell ref="AC433:AC435"/>
    <mergeCell ref="AD433:AD435"/>
    <mergeCell ref="AG437:AG439"/>
    <mergeCell ref="D440:D443"/>
    <mergeCell ref="E440:E443"/>
    <mergeCell ref="F440:F443"/>
    <mergeCell ref="G440:G443"/>
    <mergeCell ref="H440:H443"/>
    <mergeCell ref="I440:I443"/>
    <mergeCell ref="J440:J443"/>
    <mergeCell ref="K440:K443"/>
    <mergeCell ref="L440:L443"/>
    <mergeCell ref="M440:M443"/>
    <mergeCell ref="N440:N443"/>
    <mergeCell ref="O440:O443"/>
    <mergeCell ref="P440:P443"/>
    <mergeCell ref="Q441:Q443"/>
    <mergeCell ref="R441:R443"/>
    <mergeCell ref="S441:S443"/>
    <mergeCell ref="T441:T443"/>
    <mergeCell ref="U441:U443"/>
    <mergeCell ref="V441:V443"/>
    <mergeCell ref="W441:W443"/>
    <mergeCell ref="X441:X443"/>
    <mergeCell ref="Y441:Y443"/>
    <mergeCell ref="X437:X439"/>
    <mergeCell ref="Y437:Y439"/>
    <mergeCell ref="Z437:Z439"/>
    <mergeCell ref="AA437:AA439"/>
    <mergeCell ref="AB437:AB439"/>
    <mergeCell ref="AC437:AC439"/>
    <mergeCell ref="AD437:AD439"/>
    <mergeCell ref="AE437:AE439"/>
    <mergeCell ref="AF437:AF439"/>
    <mergeCell ref="D444:D447"/>
    <mergeCell ref="E444:E447"/>
    <mergeCell ref="F444:F447"/>
    <mergeCell ref="G444:G447"/>
    <mergeCell ref="H444:H447"/>
    <mergeCell ref="I444:I447"/>
    <mergeCell ref="J444:J447"/>
    <mergeCell ref="K444:K447"/>
    <mergeCell ref="L444:L447"/>
    <mergeCell ref="Z441:Z443"/>
    <mergeCell ref="AA441:AA443"/>
    <mergeCell ref="AB441:AB443"/>
    <mergeCell ref="AC441:AC443"/>
    <mergeCell ref="AD441:AD443"/>
    <mergeCell ref="AE441:AE443"/>
    <mergeCell ref="AF441:AF443"/>
    <mergeCell ref="AG441:AG443"/>
    <mergeCell ref="W445:W447"/>
    <mergeCell ref="X445:X447"/>
    <mergeCell ref="Y445:Y447"/>
    <mergeCell ref="Z445:Z447"/>
    <mergeCell ref="AA445:AA447"/>
    <mergeCell ref="AB445:AB447"/>
    <mergeCell ref="AC445:AC447"/>
    <mergeCell ref="AD445:AD447"/>
    <mergeCell ref="M444:M447"/>
    <mergeCell ref="N444:N447"/>
    <mergeCell ref="O444:O447"/>
    <mergeCell ref="P444:P447"/>
    <mergeCell ref="Q445:Q447"/>
    <mergeCell ref="R445:R447"/>
    <mergeCell ref="S445:S447"/>
    <mergeCell ref="T445:T447"/>
    <mergeCell ref="U445:U447"/>
    <mergeCell ref="Y449:Y451"/>
    <mergeCell ref="Z449:Z451"/>
    <mergeCell ref="AA449:AA451"/>
    <mergeCell ref="AB449:AB451"/>
    <mergeCell ref="AC449:AC451"/>
    <mergeCell ref="AD449:AD451"/>
    <mergeCell ref="AE449:AE451"/>
    <mergeCell ref="AF449:AF451"/>
    <mergeCell ref="AE445:AE447"/>
    <mergeCell ref="AF445:AF447"/>
    <mergeCell ref="AG445:AG447"/>
    <mergeCell ref="D448:D451"/>
    <mergeCell ref="E448:E451"/>
    <mergeCell ref="F448:F451"/>
    <mergeCell ref="G448:G451"/>
    <mergeCell ref="H448:H451"/>
    <mergeCell ref="I448:I451"/>
    <mergeCell ref="J448:J451"/>
    <mergeCell ref="K448:K451"/>
    <mergeCell ref="L448:L451"/>
    <mergeCell ref="M448:M451"/>
    <mergeCell ref="N448:N451"/>
    <mergeCell ref="O448:O451"/>
    <mergeCell ref="P448:P451"/>
    <mergeCell ref="Q449:Q451"/>
    <mergeCell ref="R449:R451"/>
    <mergeCell ref="S449:S451"/>
    <mergeCell ref="T449:T451"/>
    <mergeCell ref="U449:U451"/>
    <mergeCell ref="V449:V451"/>
    <mergeCell ref="W449:W451"/>
    <mergeCell ref="V445:V447"/>
    <mergeCell ref="Z453:Z455"/>
    <mergeCell ref="AA453:AA455"/>
    <mergeCell ref="AB453:AB455"/>
    <mergeCell ref="AC453:AC455"/>
    <mergeCell ref="AD453:AD455"/>
    <mergeCell ref="AE453:AE455"/>
    <mergeCell ref="AF453:AF455"/>
    <mergeCell ref="AG453:AG455"/>
    <mergeCell ref="AG449:AG451"/>
    <mergeCell ref="D452:D455"/>
    <mergeCell ref="E452:E455"/>
    <mergeCell ref="F452:F455"/>
    <mergeCell ref="G452:G455"/>
    <mergeCell ref="H452:H455"/>
    <mergeCell ref="I452:I455"/>
    <mergeCell ref="J452:J455"/>
    <mergeCell ref="K452:K455"/>
    <mergeCell ref="L452:L455"/>
    <mergeCell ref="M452:M455"/>
    <mergeCell ref="N452:N455"/>
    <mergeCell ref="O452:O455"/>
    <mergeCell ref="P452:P455"/>
    <mergeCell ref="Q453:Q455"/>
    <mergeCell ref="R453:R455"/>
    <mergeCell ref="S453:S455"/>
    <mergeCell ref="T453:T455"/>
    <mergeCell ref="U453:U455"/>
    <mergeCell ref="V453:V455"/>
    <mergeCell ref="W453:W455"/>
    <mergeCell ref="X453:X455"/>
    <mergeCell ref="Y453:Y455"/>
    <mergeCell ref="X449:X451"/>
    <mergeCell ref="M456:M459"/>
    <mergeCell ref="N456:N459"/>
    <mergeCell ref="O456:O459"/>
    <mergeCell ref="P456:P459"/>
    <mergeCell ref="Q457:Q459"/>
    <mergeCell ref="R457:R459"/>
    <mergeCell ref="S457:S459"/>
    <mergeCell ref="T457:T459"/>
    <mergeCell ref="U457:U459"/>
    <mergeCell ref="D456:D459"/>
    <mergeCell ref="E456:E459"/>
    <mergeCell ref="F456:F459"/>
    <mergeCell ref="G456:G459"/>
    <mergeCell ref="H456:H459"/>
    <mergeCell ref="I456:I459"/>
    <mergeCell ref="J456:J459"/>
    <mergeCell ref="K456:K459"/>
    <mergeCell ref="L456:L459"/>
    <mergeCell ref="AE457:AE459"/>
    <mergeCell ref="AF457:AF459"/>
    <mergeCell ref="AG457:AG459"/>
    <mergeCell ref="D460:D463"/>
    <mergeCell ref="E460:E463"/>
    <mergeCell ref="F460:F463"/>
    <mergeCell ref="G460:G463"/>
    <mergeCell ref="H460:H463"/>
    <mergeCell ref="I460:I463"/>
    <mergeCell ref="J460:J463"/>
    <mergeCell ref="K460:K463"/>
    <mergeCell ref="L460:L463"/>
    <mergeCell ref="M460:M463"/>
    <mergeCell ref="N460:N463"/>
    <mergeCell ref="O460:O463"/>
    <mergeCell ref="P460:P463"/>
    <mergeCell ref="Q461:Q463"/>
    <mergeCell ref="R461:R463"/>
    <mergeCell ref="S461:S463"/>
    <mergeCell ref="T461:T463"/>
    <mergeCell ref="U461:U463"/>
    <mergeCell ref="V461:V463"/>
    <mergeCell ref="W461:W463"/>
    <mergeCell ref="V457:V459"/>
    <mergeCell ref="W457:W459"/>
    <mergeCell ref="X457:X459"/>
    <mergeCell ref="Y457:Y459"/>
    <mergeCell ref="Z457:Z459"/>
    <mergeCell ref="AA457:AA459"/>
    <mergeCell ref="AB457:AB459"/>
    <mergeCell ref="AC457:AC459"/>
    <mergeCell ref="AD457:AD459"/>
    <mergeCell ref="AG461:AG463"/>
    <mergeCell ref="D464:D467"/>
    <mergeCell ref="E464:E467"/>
    <mergeCell ref="F464:F467"/>
    <mergeCell ref="G464:G467"/>
    <mergeCell ref="H464:H467"/>
    <mergeCell ref="I464:I467"/>
    <mergeCell ref="J464:J467"/>
    <mergeCell ref="K464:K467"/>
    <mergeCell ref="L464:L467"/>
    <mergeCell ref="M464:M467"/>
    <mergeCell ref="N464:N467"/>
    <mergeCell ref="O464:O467"/>
    <mergeCell ref="P464:P467"/>
    <mergeCell ref="Q465:Q467"/>
    <mergeCell ref="R465:R467"/>
    <mergeCell ref="S465:S467"/>
    <mergeCell ref="T465:T467"/>
    <mergeCell ref="U465:U467"/>
    <mergeCell ref="V465:V467"/>
    <mergeCell ref="W465:W467"/>
    <mergeCell ref="X465:X467"/>
    <mergeCell ref="Y465:Y467"/>
    <mergeCell ref="X461:X463"/>
    <mergeCell ref="Y461:Y463"/>
    <mergeCell ref="Z461:Z463"/>
    <mergeCell ref="AA461:AA463"/>
    <mergeCell ref="AB461:AB463"/>
    <mergeCell ref="AC461:AC463"/>
    <mergeCell ref="AD461:AD463"/>
    <mergeCell ref="AE461:AE463"/>
    <mergeCell ref="AF461:AF463"/>
    <mergeCell ref="D468:D471"/>
    <mergeCell ref="E468:E471"/>
    <mergeCell ref="F468:F471"/>
    <mergeCell ref="G468:G471"/>
    <mergeCell ref="H468:H471"/>
    <mergeCell ref="I468:I471"/>
    <mergeCell ref="J468:J471"/>
    <mergeCell ref="K468:K471"/>
    <mergeCell ref="L468:L471"/>
    <mergeCell ref="Z465:Z467"/>
    <mergeCell ref="AA465:AA467"/>
    <mergeCell ref="AB465:AB467"/>
    <mergeCell ref="AC465:AC467"/>
    <mergeCell ref="AD465:AD467"/>
    <mergeCell ref="AE465:AE467"/>
    <mergeCell ref="AF465:AF467"/>
    <mergeCell ref="AG465:AG467"/>
    <mergeCell ref="W469:W471"/>
    <mergeCell ref="X469:X471"/>
    <mergeCell ref="Y469:Y471"/>
    <mergeCell ref="Z469:Z471"/>
    <mergeCell ref="AA469:AA471"/>
    <mergeCell ref="AB469:AB471"/>
    <mergeCell ref="AC469:AC471"/>
    <mergeCell ref="AD469:AD471"/>
    <mergeCell ref="M468:M471"/>
    <mergeCell ref="N468:N471"/>
    <mergeCell ref="O468:O471"/>
    <mergeCell ref="P468:P471"/>
    <mergeCell ref="Q469:Q471"/>
    <mergeCell ref="R469:R471"/>
    <mergeCell ref="S469:S471"/>
    <mergeCell ref="T469:T471"/>
    <mergeCell ref="U469:U471"/>
    <mergeCell ref="Y473:Y475"/>
    <mergeCell ref="Z473:Z475"/>
    <mergeCell ref="AA473:AA475"/>
    <mergeCell ref="AB473:AB475"/>
    <mergeCell ref="AC473:AC475"/>
    <mergeCell ref="AD473:AD475"/>
    <mergeCell ref="AE473:AE475"/>
    <mergeCell ref="AF473:AF475"/>
    <mergeCell ref="AE469:AE471"/>
    <mergeCell ref="AF469:AF471"/>
    <mergeCell ref="AG469:AG471"/>
    <mergeCell ref="D472:D475"/>
    <mergeCell ref="E472:E475"/>
    <mergeCell ref="F472:F475"/>
    <mergeCell ref="G472:G475"/>
    <mergeCell ref="H472:H475"/>
    <mergeCell ref="I472:I475"/>
    <mergeCell ref="J472:J475"/>
    <mergeCell ref="K472:K475"/>
    <mergeCell ref="L472:L475"/>
    <mergeCell ref="M472:M475"/>
    <mergeCell ref="N472:N475"/>
    <mergeCell ref="O472:O475"/>
    <mergeCell ref="P472:P475"/>
    <mergeCell ref="Q473:Q475"/>
    <mergeCell ref="R473:R475"/>
    <mergeCell ref="S473:S475"/>
    <mergeCell ref="T473:T475"/>
    <mergeCell ref="U473:U475"/>
    <mergeCell ref="V473:V475"/>
    <mergeCell ref="W473:W475"/>
    <mergeCell ref="V469:V471"/>
    <mergeCell ref="Z477:Z479"/>
    <mergeCell ref="AA477:AA479"/>
    <mergeCell ref="AB477:AB479"/>
    <mergeCell ref="AC477:AC479"/>
    <mergeCell ref="AD477:AD479"/>
    <mergeCell ref="AE477:AE479"/>
    <mergeCell ref="AF477:AF479"/>
    <mergeCell ref="AG477:AG479"/>
    <mergeCell ref="AG473:AG475"/>
    <mergeCell ref="D476:D479"/>
    <mergeCell ref="E476:E479"/>
    <mergeCell ref="F476:F479"/>
    <mergeCell ref="G476:G479"/>
    <mergeCell ref="H476:H479"/>
    <mergeCell ref="I476:I479"/>
    <mergeCell ref="J476:J479"/>
    <mergeCell ref="K476:K479"/>
    <mergeCell ref="L476:L479"/>
    <mergeCell ref="M476:M479"/>
    <mergeCell ref="N476:N479"/>
    <mergeCell ref="O476:O479"/>
    <mergeCell ref="P476:P479"/>
    <mergeCell ref="Q477:Q479"/>
    <mergeCell ref="R477:R479"/>
    <mergeCell ref="S477:S479"/>
    <mergeCell ref="T477:T479"/>
    <mergeCell ref="U477:U479"/>
    <mergeCell ref="V477:V479"/>
    <mergeCell ref="W477:W479"/>
    <mergeCell ref="X477:X479"/>
    <mergeCell ref="Y477:Y479"/>
    <mergeCell ref="X473:X475"/>
    <mergeCell ref="M480:M483"/>
    <mergeCell ref="N480:N483"/>
    <mergeCell ref="O480:O483"/>
    <mergeCell ref="P480:P483"/>
    <mergeCell ref="Q481:Q483"/>
    <mergeCell ref="R481:R483"/>
    <mergeCell ref="S481:S483"/>
    <mergeCell ref="T481:T483"/>
    <mergeCell ref="U481:U483"/>
    <mergeCell ref="D480:D483"/>
    <mergeCell ref="E480:E483"/>
    <mergeCell ref="F480:F483"/>
    <mergeCell ref="G480:G483"/>
    <mergeCell ref="H480:H483"/>
    <mergeCell ref="I480:I483"/>
    <mergeCell ref="J480:J483"/>
    <mergeCell ref="K480:K483"/>
    <mergeCell ref="L480:L483"/>
    <mergeCell ref="AE481:AE483"/>
    <mergeCell ref="AF481:AF483"/>
    <mergeCell ref="AG481:AG483"/>
    <mergeCell ref="D484:D487"/>
    <mergeCell ref="E484:E487"/>
    <mergeCell ref="F484:F487"/>
    <mergeCell ref="G484:G487"/>
    <mergeCell ref="H484:H487"/>
    <mergeCell ref="I484:I487"/>
    <mergeCell ref="J484:J487"/>
    <mergeCell ref="K484:K487"/>
    <mergeCell ref="L484:L487"/>
    <mergeCell ref="M484:M487"/>
    <mergeCell ref="N484:N487"/>
    <mergeCell ref="O484:O487"/>
    <mergeCell ref="P484:P487"/>
    <mergeCell ref="Q485:Q487"/>
    <mergeCell ref="R485:R487"/>
    <mergeCell ref="S485:S487"/>
    <mergeCell ref="T485:T487"/>
    <mergeCell ref="U485:U487"/>
    <mergeCell ref="V485:V487"/>
    <mergeCell ref="W485:W487"/>
    <mergeCell ref="V481:V483"/>
    <mergeCell ref="W481:W483"/>
    <mergeCell ref="X481:X483"/>
    <mergeCell ref="Y481:Y483"/>
    <mergeCell ref="Z481:Z483"/>
    <mergeCell ref="AA481:AA483"/>
    <mergeCell ref="AB481:AB483"/>
    <mergeCell ref="AC481:AC483"/>
    <mergeCell ref="AD481:AD483"/>
    <mergeCell ref="AG485:AG487"/>
    <mergeCell ref="D488:D491"/>
    <mergeCell ref="E488:E491"/>
    <mergeCell ref="F488:F491"/>
    <mergeCell ref="G488:G491"/>
    <mergeCell ref="H488:H491"/>
    <mergeCell ref="I488:I491"/>
    <mergeCell ref="J488:J491"/>
    <mergeCell ref="K488:K491"/>
    <mergeCell ref="L488:L491"/>
    <mergeCell ref="M488:M491"/>
    <mergeCell ref="N488:N491"/>
    <mergeCell ref="O488:O491"/>
    <mergeCell ref="P488:P491"/>
    <mergeCell ref="Q489:Q491"/>
    <mergeCell ref="R489:R491"/>
    <mergeCell ref="S489:S491"/>
    <mergeCell ref="T489:T491"/>
    <mergeCell ref="U489:U491"/>
    <mergeCell ref="V489:V491"/>
    <mergeCell ref="W489:W491"/>
    <mergeCell ref="X489:X491"/>
    <mergeCell ref="Y489:Y491"/>
    <mergeCell ref="X485:X487"/>
    <mergeCell ref="Y485:Y487"/>
    <mergeCell ref="Z485:Z487"/>
    <mergeCell ref="AA485:AA487"/>
    <mergeCell ref="AB485:AB487"/>
    <mergeCell ref="AC485:AC487"/>
    <mergeCell ref="AD485:AD487"/>
    <mergeCell ref="AE485:AE487"/>
    <mergeCell ref="AF485:AF487"/>
    <mergeCell ref="D492:D495"/>
    <mergeCell ref="E492:E495"/>
    <mergeCell ref="F492:F495"/>
    <mergeCell ref="G492:G495"/>
    <mergeCell ref="H492:H495"/>
    <mergeCell ref="I492:I495"/>
    <mergeCell ref="J492:J495"/>
    <mergeCell ref="K492:K495"/>
    <mergeCell ref="L492:L495"/>
    <mergeCell ref="Z489:Z491"/>
    <mergeCell ref="AA489:AA491"/>
    <mergeCell ref="AB489:AB491"/>
    <mergeCell ref="AC489:AC491"/>
    <mergeCell ref="AD489:AD491"/>
    <mergeCell ref="AE489:AE491"/>
    <mergeCell ref="AF489:AF491"/>
    <mergeCell ref="AG489:AG491"/>
    <mergeCell ref="W493:W495"/>
    <mergeCell ref="X493:X495"/>
    <mergeCell ref="Y493:Y495"/>
    <mergeCell ref="Z493:Z495"/>
    <mergeCell ref="AA493:AA495"/>
    <mergeCell ref="AB493:AB495"/>
    <mergeCell ref="AC493:AC495"/>
    <mergeCell ref="AD493:AD495"/>
    <mergeCell ref="M492:M495"/>
    <mergeCell ref="N492:N495"/>
    <mergeCell ref="O492:O495"/>
    <mergeCell ref="P492:P495"/>
    <mergeCell ref="Q493:Q495"/>
    <mergeCell ref="R493:R495"/>
    <mergeCell ref="S493:S495"/>
    <mergeCell ref="T493:T495"/>
    <mergeCell ref="U493:U495"/>
    <mergeCell ref="Y497:Y499"/>
    <mergeCell ref="Z497:Z499"/>
    <mergeCell ref="AA497:AA499"/>
    <mergeCell ref="AB497:AB499"/>
    <mergeCell ref="AC497:AC499"/>
    <mergeCell ref="AD497:AD499"/>
    <mergeCell ref="AE497:AE499"/>
    <mergeCell ref="AF497:AF499"/>
    <mergeCell ref="AE493:AE495"/>
    <mergeCell ref="AF493:AF495"/>
    <mergeCell ref="AG493:AG495"/>
    <mergeCell ref="D496:D499"/>
    <mergeCell ref="E496:E499"/>
    <mergeCell ref="F496:F499"/>
    <mergeCell ref="G496:G499"/>
    <mergeCell ref="H496:H499"/>
    <mergeCell ref="I496:I499"/>
    <mergeCell ref="J496:J499"/>
    <mergeCell ref="K496:K499"/>
    <mergeCell ref="L496:L499"/>
    <mergeCell ref="M496:M499"/>
    <mergeCell ref="N496:N499"/>
    <mergeCell ref="O496:O499"/>
    <mergeCell ref="P496:P499"/>
    <mergeCell ref="Q497:Q499"/>
    <mergeCell ref="R497:R499"/>
    <mergeCell ref="S497:S499"/>
    <mergeCell ref="T497:T499"/>
    <mergeCell ref="U497:U499"/>
    <mergeCell ref="V497:V499"/>
    <mergeCell ref="W497:W499"/>
    <mergeCell ref="V493:V495"/>
    <mergeCell ref="Z501:Z503"/>
    <mergeCell ref="AA501:AA503"/>
    <mergeCell ref="AB501:AB503"/>
    <mergeCell ref="AC501:AC503"/>
    <mergeCell ref="AD501:AD503"/>
    <mergeCell ref="AE501:AE503"/>
    <mergeCell ref="AF501:AF503"/>
    <mergeCell ref="AG501:AG503"/>
    <mergeCell ref="AG497:AG499"/>
    <mergeCell ref="D500:D503"/>
    <mergeCell ref="E500:E503"/>
    <mergeCell ref="F500:F503"/>
    <mergeCell ref="G500:G503"/>
    <mergeCell ref="H500:H503"/>
    <mergeCell ref="I500:I503"/>
    <mergeCell ref="J500:J503"/>
    <mergeCell ref="K500:K503"/>
    <mergeCell ref="L500:L503"/>
    <mergeCell ref="M500:M503"/>
    <mergeCell ref="N500:N503"/>
    <mergeCell ref="O500:O503"/>
    <mergeCell ref="P500:P503"/>
    <mergeCell ref="Q501:Q503"/>
    <mergeCell ref="R501:R503"/>
    <mergeCell ref="S501:S503"/>
    <mergeCell ref="T501:T503"/>
    <mergeCell ref="U501:U503"/>
    <mergeCell ref="V501:V503"/>
    <mergeCell ref="W501:W503"/>
    <mergeCell ref="X501:X503"/>
    <mergeCell ref="Y501:Y503"/>
    <mergeCell ref="X497:X499"/>
    <mergeCell ref="M504:M507"/>
    <mergeCell ref="N504:N507"/>
    <mergeCell ref="O504:O507"/>
    <mergeCell ref="P504:P507"/>
    <mergeCell ref="Q505:Q507"/>
    <mergeCell ref="R505:R507"/>
    <mergeCell ref="S505:S507"/>
    <mergeCell ref="T505:T507"/>
    <mergeCell ref="U505:U507"/>
    <mergeCell ref="D504:D507"/>
    <mergeCell ref="E504:E507"/>
    <mergeCell ref="F504:F507"/>
    <mergeCell ref="G504:G507"/>
    <mergeCell ref="H504:H507"/>
    <mergeCell ref="I504:I507"/>
    <mergeCell ref="J504:J507"/>
    <mergeCell ref="K504:K507"/>
    <mergeCell ref="L504:L507"/>
    <mergeCell ref="AE505:AE507"/>
    <mergeCell ref="AF505:AF507"/>
    <mergeCell ref="AG505:AG507"/>
    <mergeCell ref="D508:D511"/>
    <mergeCell ref="E508:E511"/>
    <mergeCell ref="F508:F511"/>
    <mergeCell ref="G508:G511"/>
    <mergeCell ref="H508:H511"/>
    <mergeCell ref="I508:I511"/>
    <mergeCell ref="J508:J511"/>
    <mergeCell ref="K508:K511"/>
    <mergeCell ref="L508:L511"/>
    <mergeCell ref="M508:M511"/>
    <mergeCell ref="N508:N511"/>
    <mergeCell ref="O508:O511"/>
    <mergeCell ref="P508:P511"/>
    <mergeCell ref="Q509:Q511"/>
    <mergeCell ref="R509:R511"/>
    <mergeCell ref="S509:S511"/>
    <mergeCell ref="T509:T511"/>
    <mergeCell ref="U509:U511"/>
    <mergeCell ref="V509:V511"/>
    <mergeCell ref="W509:W511"/>
    <mergeCell ref="V505:V507"/>
    <mergeCell ref="W505:W507"/>
    <mergeCell ref="X505:X507"/>
    <mergeCell ref="Y505:Y507"/>
    <mergeCell ref="Z505:Z507"/>
    <mergeCell ref="AA505:AA507"/>
    <mergeCell ref="AB505:AB507"/>
    <mergeCell ref="AC505:AC507"/>
    <mergeCell ref="AD505:AD507"/>
    <mergeCell ref="AG509:AG511"/>
    <mergeCell ref="D512:D515"/>
    <mergeCell ref="E512:E515"/>
    <mergeCell ref="F512:F515"/>
    <mergeCell ref="G512:G515"/>
    <mergeCell ref="H512:H515"/>
    <mergeCell ref="I512:I515"/>
    <mergeCell ref="J512:J515"/>
    <mergeCell ref="K512:K515"/>
    <mergeCell ref="L512:L515"/>
    <mergeCell ref="M512:M515"/>
    <mergeCell ref="N512:N515"/>
    <mergeCell ref="O512:O515"/>
    <mergeCell ref="P512:P515"/>
    <mergeCell ref="Q513:Q515"/>
    <mergeCell ref="R513:R515"/>
    <mergeCell ref="S513:S515"/>
    <mergeCell ref="T513:T515"/>
    <mergeCell ref="U513:U515"/>
    <mergeCell ref="V513:V515"/>
    <mergeCell ref="W513:W515"/>
    <mergeCell ref="X513:X515"/>
    <mergeCell ref="Y513:Y515"/>
    <mergeCell ref="X509:X511"/>
    <mergeCell ref="Y509:Y511"/>
    <mergeCell ref="Z509:Z511"/>
    <mergeCell ref="AA509:AA511"/>
    <mergeCell ref="AB509:AB511"/>
    <mergeCell ref="AC509:AC511"/>
    <mergeCell ref="AD509:AD511"/>
    <mergeCell ref="AE509:AE511"/>
    <mergeCell ref="AF509:AF511"/>
    <mergeCell ref="D516:D519"/>
    <mergeCell ref="E516:E519"/>
    <mergeCell ref="F516:F519"/>
    <mergeCell ref="G516:G519"/>
    <mergeCell ref="H516:H519"/>
    <mergeCell ref="I516:I519"/>
    <mergeCell ref="J516:J519"/>
    <mergeCell ref="K516:K519"/>
    <mergeCell ref="L516:L519"/>
    <mergeCell ref="Z513:Z515"/>
    <mergeCell ref="AA513:AA515"/>
    <mergeCell ref="AB513:AB515"/>
    <mergeCell ref="AC513:AC515"/>
    <mergeCell ref="AD513:AD515"/>
    <mergeCell ref="AE513:AE515"/>
    <mergeCell ref="AF513:AF515"/>
    <mergeCell ref="AG513:AG515"/>
    <mergeCell ref="W517:W519"/>
    <mergeCell ref="X517:X519"/>
    <mergeCell ref="Y517:Y519"/>
    <mergeCell ref="Z517:Z519"/>
    <mergeCell ref="AA517:AA519"/>
    <mergeCell ref="AB517:AB519"/>
    <mergeCell ref="AC517:AC519"/>
    <mergeCell ref="AD517:AD519"/>
    <mergeCell ref="M516:M519"/>
    <mergeCell ref="N516:N519"/>
    <mergeCell ref="O516:O519"/>
    <mergeCell ref="P516:P519"/>
    <mergeCell ref="Q517:Q519"/>
    <mergeCell ref="R517:R519"/>
    <mergeCell ref="S517:S519"/>
    <mergeCell ref="T517:T519"/>
    <mergeCell ref="U517:U519"/>
    <mergeCell ref="Y521:Y523"/>
    <mergeCell ref="Z521:Z523"/>
    <mergeCell ref="AA521:AA523"/>
    <mergeCell ref="AB521:AB523"/>
    <mergeCell ref="AC521:AC523"/>
    <mergeCell ref="AD521:AD523"/>
    <mergeCell ref="AE521:AE523"/>
    <mergeCell ref="AF521:AF523"/>
    <mergeCell ref="AE517:AE519"/>
    <mergeCell ref="AF517:AF519"/>
    <mergeCell ref="AG517:AG519"/>
    <mergeCell ref="D520:D523"/>
    <mergeCell ref="E520:E523"/>
    <mergeCell ref="F520:F523"/>
    <mergeCell ref="G520:G523"/>
    <mergeCell ref="H520:H523"/>
    <mergeCell ref="I520:I523"/>
    <mergeCell ref="J520:J523"/>
    <mergeCell ref="K520:K523"/>
    <mergeCell ref="L520:L523"/>
    <mergeCell ref="M520:M523"/>
    <mergeCell ref="N520:N523"/>
    <mergeCell ref="O520:O523"/>
    <mergeCell ref="P520:P523"/>
    <mergeCell ref="Q521:Q523"/>
    <mergeCell ref="R521:R523"/>
    <mergeCell ref="S521:S523"/>
    <mergeCell ref="T521:T523"/>
    <mergeCell ref="U521:U523"/>
    <mergeCell ref="V521:V523"/>
    <mergeCell ref="W521:W523"/>
    <mergeCell ref="V517:V519"/>
    <mergeCell ref="Z525:Z527"/>
    <mergeCell ref="AA525:AA527"/>
    <mergeCell ref="AB525:AB527"/>
    <mergeCell ref="AC525:AC527"/>
    <mergeCell ref="AD525:AD527"/>
    <mergeCell ref="AE525:AE527"/>
    <mergeCell ref="AF525:AF527"/>
    <mergeCell ref="AG525:AG527"/>
    <mergeCell ref="AG521:AG523"/>
    <mergeCell ref="D524:D527"/>
    <mergeCell ref="E524:E527"/>
    <mergeCell ref="F524:F527"/>
    <mergeCell ref="G524:G527"/>
    <mergeCell ref="H524:H527"/>
    <mergeCell ref="I524:I527"/>
    <mergeCell ref="J524:J527"/>
    <mergeCell ref="K524:K527"/>
    <mergeCell ref="L524:L527"/>
    <mergeCell ref="M524:M527"/>
    <mergeCell ref="N524:N527"/>
    <mergeCell ref="O524:O527"/>
    <mergeCell ref="P524:P527"/>
    <mergeCell ref="Q525:Q527"/>
    <mergeCell ref="R525:R527"/>
    <mergeCell ref="S525:S527"/>
    <mergeCell ref="T525:T527"/>
    <mergeCell ref="U525:U527"/>
    <mergeCell ref="V525:V527"/>
    <mergeCell ref="W525:W527"/>
    <mergeCell ref="X525:X527"/>
    <mergeCell ref="Y525:Y527"/>
    <mergeCell ref="X521:X523"/>
    <mergeCell ref="M528:M533"/>
    <mergeCell ref="N528:N533"/>
    <mergeCell ref="O528:O533"/>
    <mergeCell ref="P528:P533"/>
    <mergeCell ref="Q529:Q533"/>
    <mergeCell ref="R529:R533"/>
    <mergeCell ref="S529:S533"/>
    <mergeCell ref="T529:T533"/>
    <mergeCell ref="U529:U533"/>
    <mergeCell ref="D528:D533"/>
    <mergeCell ref="E528:E533"/>
    <mergeCell ref="F528:F533"/>
    <mergeCell ref="G528:G533"/>
    <mergeCell ref="H528:H533"/>
    <mergeCell ref="I528:I533"/>
    <mergeCell ref="J528:J533"/>
    <mergeCell ref="K528:K533"/>
    <mergeCell ref="L528:L533"/>
    <mergeCell ref="AE529:AE533"/>
    <mergeCell ref="AF529:AF533"/>
    <mergeCell ref="AG529:AG533"/>
    <mergeCell ref="D534:D539"/>
    <mergeCell ref="E534:E539"/>
    <mergeCell ref="F534:F539"/>
    <mergeCell ref="G534:G539"/>
    <mergeCell ref="H534:H539"/>
    <mergeCell ref="I534:I539"/>
    <mergeCell ref="J534:J539"/>
    <mergeCell ref="K534:K539"/>
    <mergeCell ref="L534:L539"/>
    <mergeCell ref="M534:M539"/>
    <mergeCell ref="N534:N539"/>
    <mergeCell ref="O534:O539"/>
    <mergeCell ref="P534:P539"/>
    <mergeCell ref="Q535:Q539"/>
    <mergeCell ref="R535:R539"/>
    <mergeCell ref="S535:S539"/>
    <mergeCell ref="T535:T539"/>
    <mergeCell ref="U535:U539"/>
    <mergeCell ref="V535:V539"/>
    <mergeCell ref="W535:W539"/>
    <mergeCell ref="V529:V533"/>
    <mergeCell ref="W529:W533"/>
    <mergeCell ref="X529:X533"/>
    <mergeCell ref="Y529:Y533"/>
    <mergeCell ref="Z529:Z533"/>
    <mergeCell ref="AA529:AA533"/>
    <mergeCell ref="AB529:AB533"/>
    <mergeCell ref="AC529:AC533"/>
    <mergeCell ref="AD529:AD533"/>
    <mergeCell ref="AG535:AG539"/>
    <mergeCell ref="D540:D543"/>
    <mergeCell ref="E540:E543"/>
    <mergeCell ref="F540:F543"/>
    <mergeCell ref="G540:G543"/>
    <mergeCell ref="H540:H543"/>
    <mergeCell ref="I540:I543"/>
    <mergeCell ref="J540:J543"/>
    <mergeCell ref="K540:K543"/>
    <mergeCell ref="L540:L543"/>
    <mergeCell ref="M540:M543"/>
    <mergeCell ref="N540:N543"/>
    <mergeCell ref="O540:O543"/>
    <mergeCell ref="P540:P543"/>
    <mergeCell ref="Q541:Q543"/>
    <mergeCell ref="R541:R543"/>
    <mergeCell ref="S541:S543"/>
    <mergeCell ref="T541:T543"/>
    <mergeCell ref="U541:U543"/>
    <mergeCell ref="V541:V543"/>
    <mergeCell ref="W541:W543"/>
    <mergeCell ref="X541:X543"/>
    <mergeCell ref="Y541:Y543"/>
    <mergeCell ref="X535:X539"/>
    <mergeCell ref="Y535:Y539"/>
    <mergeCell ref="Z535:Z539"/>
    <mergeCell ref="AA535:AA539"/>
    <mergeCell ref="AB535:AB539"/>
    <mergeCell ref="AC535:AC539"/>
    <mergeCell ref="AD535:AD539"/>
    <mergeCell ref="AE535:AE539"/>
    <mergeCell ref="AF535:AF539"/>
    <mergeCell ref="D544:D547"/>
    <mergeCell ref="E544:E547"/>
    <mergeCell ref="F544:F547"/>
    <mergeCell ref="G544:G547"/>
    <mergeCell ref="H544:H547"/>
    <mergeCell ref="I544:I547"/>
    <mergeCell ref="J544:J547"/>
    <mergeCell ref="K544:K547"/>
    <mergeCell ref="L544:L547"/>
    <mergeCell ref="Z541:Z543"/>
    <mergeCell ref="AA541:AA543"/>
    <mergeCell ref="AB541:AB543"/>
    <mergeCell ref="AC541:AC543"/>
    <mergeCell ref="AD541:AD543"/>
    <mergeCell ref="AE541:AE543"/>
    <mergeCell ref="AF541:AF543"/>
    <mergeCell ref="AG541:AG543"/>
    <mergeCell ref="W545:W547"/>
    <mergeCell ref="X545:X547"/>
    <mergeCell ref="Y545:Y547"/>
    <mergeCell ref="Z545:Z547"/>
    <mergeCell ref="AA545:AA547"/>
    <mergeCell ref="AB545:AB547"/>
    <mergeCell ref="AC545:AC547"/>
    <mergeCell ref="AD545:AD547"/>
    <mergeCell ref="M544:M547"/>
    <mergeCell ref="N544:N547"/>
    <mergeCell ref="O544:O547"/>
    <mergeCell ref="P544:P547"/>
    <mergeCell ref="Q545:Q547"/>
    <mergeCell ref="R545:R547"/>
    <mergeCell ref="S545:S547"/>
    <mergeCell ref="T545:T547"/>
    <mergeCell ref="U545:U547"/>
    <mergeCell ref="Y549:Y551"/>
    <mergeCell ref="Z549:Z551"/>
    <mergeCell ref="AA549:AA551"/>
    <mergeCell ref="AB549:AB551"/>
    <mergeCell ref="AC549:AC551"/>
    <mergeCell ref="AD549:AD551"/>
    <mergeCell ref="AE549:AE551"/>
    <mergeCell ref="AF549:AF551"/>
    <mergeCell ref="AE545:AE547"/>
    <mergeCell ref="AF545:AF547"/>
    <mergeCell ref="AG545:AG547"/>
    <mergeCell ref="D548:D551"/>
    <mergeCell ref="E548:E551"/>
    <mergeCell ref="F548:F551"/>
    <mergeCell ref="G548:G551"/>
    <mergeCell ref="H548:H551"/>
    <mergeCell ref="I548:I551"/>
    <mergeCell ref="J548:J551"/>
    <mergeCell ref="K548:K551"/>
    <mergeCell ref="L548:L551"/>
    <mergeCell ref="M548:M551"/>
    <mergeCell ref="N548:N551"/>
    <mergeCell ref="O548:O551"/>
    <mergeCell ref="P548:P551"/>
    <mergeCell ref="Q549:Q551"/>
    <mergeCell ref="R549:R551"/>
    <mergeCell ref="S549:S551"/>
    <mergeCell ref="T549:T551"/>
    <mergeCell ref="U549:U551"/>
    <mergeCell ref="V549:V551"/>
    <mergeCell ref="W549:W551"/>
    <mergeCell ref="V545:V547"/>
    <mergeCell ref="Z553:Z555"/>
    <mergeCell ref="AA553:AA555"/>
    <mergeCell ref="AB553:AB555"/>
    <mergeCell ref="AC553:AC555"/>
    <mergeCell ref="AD553:AD555"/>
    <mergeCell ref="AE553:AE555"/>
    <mergeCell ref="AF553:AF555"/>
    <mergeCell ref="AG553:AG555"/>
    <mergeCell ref="AG549:AG551"/>
    <mergeCell ref="D552:D555"/>
    <mergeCell ref="E552:E555"/>
    <mergeCell ref="F552:F555"/>
    <mergeCell ref="G552:G555"/>
    <mergeCell ref="H552:H555"/>
    <mergeCell ref="I552:I555"/>
    <mergeCell ref="J552:J555"/>
    <mergeCell ref="K552:K555"/>
    <mergeCell ref="L552:L555"/>
    <mergeCell ref="M552:M555"/>
    <mergeCell ref="N552:N555"/>
    <mergeCell ref="O552:O555"/>
    <mergeCell ref="P552:P555"/>
    <mergeCell ref="Q553:Q555"/>
    <mergeCell ref="R553:R555"/>
    <mergeCell ref="S553:S555"/>
    <mergeCell ref="T553:T555"/>
    <mergeCell ref="U553:U555"/>
    <mergeCell ref="V553:V555"/>
    <mergeCell ref="W553:W555"/>
    <mergeCell ref="X553:X555"/>
    <mergeCell ref="Y553:Y555"/>
    <mergeCell ref="X549:X551"/>
    <mergeCell ref="M556:M559"/>
    <mergeCell ref="N556:N559"/>
    <mergeCell ref="O556:O559"/>
    <mergeCell ref="P556:P559"/>
    <mergeCell ref="Q557:Q559"/>
    <mergeCell ref="R557:R559"/>
    <mergeCell ref="S557:S559"/>
    <mergeCell ref="T557:T559"/>
    <mergeCell ref="U557:U559"/>
    <mergeCell ref="D556:D559"/>
    <mergeCell ref="E556:E559"/>
    <mergeCell ref="F556:F559"/>
    <mergeCell ref="G556:G559"/>
    <mergeCell ref="H556:H559"/>
    <mergeCell ref="I556:I559"/>
    <mergeCell ref="J556:J559"/>
    <mergeCell ref="K556:K559"/>
    <mergeCell ref="L556:L559"/>
    <mergeCell ref="AE557:AE559"/>
    <mergeCell ref="AF557:AF559"/>
    <mergeCell ref="AG557:AG559"/>
    <mergeCell ref="D560:D563"/>
    <mergeCell ref="E560:E563"/>
    <mergeCell ref="F560:F563"/>
    <mergeCell ref="G560:G563"/>
    <mergeCell ref="H560:H563"/>
    <mergeCell ref="I560:I563"/>
    <mergeCell ref="J560:J563"/>
    <mergeCell ref="K560:K563"/>
    <mergeCell ref="L560:L563"/>
    <mergeCell ref="M560:M563"/>
    <mergeCell ref="N560:N563"/>
    <mergeCell ref="O560:O563"/>
    <mergeCell ref="P560:P563"/>
    <mergeCell ref="Q561:Q563"/>
    <mergeCell ref="R561:R563"/>
    <mergeCell ref="S561:S563"/>
    <mergeCell ref="T561:T563"/>
    <mergeCell ref="U561:U563"/>
    <mergeCell ref="V561:V563"/>
    <mergeCell ref="W561:W563"/>
    <mergeCell ref="V557:V559"/>
    <mergeCell ref="W557:W559"/>
    <mergeCell ref="X557:X559"/>
    <mergeCell ref="Y557:Y559"/>
    <mergeCell ref="Z557:Z559"/>
    <mergeCell ref="AA557:AA559"/>
    <mergeCell ref="AB557:AB559"/>
    <mergeCell ref="AC557:AC559"/>
    <mergeCell ref="AD557:AD559"/>
    <mergeCell ref="AG561:AG563"/>
    <mergeCell ref="D564:D567"/>
    <mergeCell ref="E564:E567"/>
    <mergeCell ref="F564:F567"/>
    <mergeCell ref="G564:G567"/>
    <mergeCell ref="H564:H567"/>
    <mergeCell ref="I564:I567"/>
    <mergeCell ref="J564:J567"/>
    <mergeCell ref="K564:K567"/>
    <mergeCell ref="L564:L567"/>
    <mergeCell ref="M564:M567"/>
    <mergeCell ref="N564:N567"/>
    <mergeCell ref="O564:O567"/>
    <mergeCell ref="P564:P567"/>
    <mergeCell ref="Q565:Q567"/>
    <mergeCell ref="R565:R567"/>
    <mergeCell ref="S565:S567"/>
    <mergeCell ref="T565:T567"/>
    <mergeCell ref="U565:U567"/>
    <mergeCell ref="V565:V567"/>
    <mergeCell ref="W565:W567"/>
    <mergeCell ref="X565:X567"/>
    <mergeCell ref="Y565:Y567"/>
    <mergeCell ref="X561:X563"/>
    <mergeCell ref="Y561:Y563"/>
    <mergeCell ref="Z561:Z563"/>
    <mergeCell ref="AA561:AA563"/>
    <mergeCell ref="AB561:AB563"/>
    <mergeCell ref="AC561:AC563"/>
    <mergeCell ref="AD561:AD563"/>
    <mergeCell ref="AE561:AE563"/>
    <mergeCell ref="AF561:AF563"/>
    <mergeCell ref="D568:D571"/>
    <mergeCell ref="E568:E571"/>
    <mergeCell ref="F568:F571"/>
    <mergeCell ref="G568:G571"/>
    <mergeCell ref="H568:H571"/>
    <mergeCell ref="I568:I571"/>
    <mergeCell ref="J568:J571"/>
    <mergeCell ref="K568:K571"/>
    <mergeCell ref="L568:L571"/>
    <mergeCell ref="Z565:Z567"/>
    <mergeCell ref="AA565:AA567"/>
    <mergeCell ref="AB565:AB567"/>
    <mergeCell ref="AC565:AC567"/>
    <mergeCell ref="AD565:AD567"/>
    <mergeCell ref="AE565:AE567"/>
    <mergeCell ref="AF565:AF567"/>
    <mergeCell ref="AG565:AG567"/>
    <mergeCell ref="W573:W575"/>
    <mergeCell ref="V569:V571"/>
    <mergeCell ref="W569:W571"/>
    <mergeCell ref="X569:X571"/>
    <mergeCell ref="Y569:Y571"/>
    <mergeCell ref="Z569:Z571"/>
    <mergeCell ref="AA569:AA571"/>
    <mergeCell ref="AB569:AB571"/>
    <mergeCell ref="AC569:AC571"/>
    <mergeCell ref="AD569:AD571"/>
    <mergeCell ref="M568:M571"/>
    <mergeCell ref="N568:N571"/>
    <mergeCell ref="O568:O571"/>
    <mergeCell ref="P568:P571"/>
    <mergeCell ref="Q569:Q571"/>
    <mergeCell ref="R569:R571"/>
    <mergeCell ref="S569:S571"/>
    <mergeCell ref="T569:T571"/>
    <mergeCell ref="U569:U571"/>
    <mergeCell ref="AG573:AG575"/>
    <mergeCell ref="X573:X575"/>
    <mergeCell ref="Y573:Y575"/>
    <mergeCell ref="Z573:Z575"/>
    <mergeCell ref="AA573:AA575"/>
    <mergeCell ref="AB573:AB575"/>
    <mergeCell ref="AC573:AC575"/>
    <mergeCell ref="AD573:AD575"/>
    <mergeCell ref="AE573:AE575"/>
    <mergeCell ref="AF573:AF575"/>
    <mergeCell ref="AE569:AE571"/>
    <mergeCell ref="AF569:AF571"/>
    <mergeCell ref="AG569:AG571"/>
    <mergeCell ref="D572:D575"/>
    <mergeCell ref="E572:E575"/>
    <mergeCell ref="F572:F575"/>
    <mergeCell ref="G572:G575"/>
    <mergeCell ref="H572:H575"/>
    <mergeCell ref="I572:I575"/>
    <mergeCell ref="J572:J575"/>
    <mergeCell ref="K572:K575"/>
    <mergeCell ref="L572:L575"/>
    <mergeCell ref="M572:M575"/>
    <mergeCell ref="N572:N575"/>
    <mergeCell ref="O572:O575"/>
    <mergeCell ref="P572:P575"/>
    <mergeCell ref="Q573:Q575"/>
    <mergeCell ref="R573:R575"/>
    <mergeCell ref="S573:S575"/>
    <mergeCell ref="T573:T575"/>
    <mergeCell ref="U573:U575"/>
    <mergeCell ref="V573:V575"/>
  </mergeCells>
  <phoneticPr fontId="0" type="noConversion"/>
  <dataValidations count="7">
    <dataValidation allowBlank="1" errorTitle="Ошибка" error="Выберите значение из списка" prompt="Выберите значение из списка" sqref="AJ111:AR114 AJ53:AR54 AJ57:AR58 AJ61:AR62 AJ65:AR66 AJ69:AR70 AJ73:AR74 AJ77:AR78 AJ81:AR82 AJ85:AR86 AJ89:AR90 AJ93:AR94 AJ97:AR98 AJ101:AR104 AJ107:AR108 AJ117:AR120 AJ570:AR571 AJ130:AR131 AJ134:AR135 AJ138:AR139 AJ142:AR143 AJ146:AR147 AJ150:AR151 AJ154:AR155 AJ158:AR159 AJ162:AR163 AJ166:AR167 AJ170:AR171 AJ174:AR175 AJ178:AR179 AJ182:AR183 AJ186:AR187 AJ190:AR191 AJ194:AR195 AJ198:AR199 AJ202:AR203 AJ206:AR207 AJ210:AR211 AJ214:AR215 AJ218:AR219 AJ222:AR223 AJ226:AR227 AJ230:AR231 AJ234:AR235 AJ238:AR239 AJ242:AR243 AJ246:AR247 AJ250:AR251 AJ254:AR255 AJ258:AR259 AJ262:AR263 AJ266:AR267 AJ270:AR271 AJ274:AR275 AJ278:AR279 AJ282:AR283 AJ286:AR287 AJ290:AR291 AJ294:AR295 AJ298:AR299 AJ302:AR303 AJ306:AR307 AJ310:AR311 AJ314:AR315 AJ318:AR319 AJ322:AR323 AJ326:AR327 AJ330:AR331 AJ334:AR335 AJ338:AR339 AJ342:AR343 AJ346:AR347 AJ350:AR351 AJ354:AR355 AJ358:AR359 AJ362:AR363 AJ366:AR367 AJ370:AR371 AJ374:AR375 AJ378:AR379 AJ382:AR383 AJ386:AR387 AJ390:AR391 AJ394:AR395 AJ398:AR399 AJ402:AR403 AJ406:AR407 AJ410:AR411 AJ414:AR415 AJ418:AR419 AJ422:AR423 AJ426:AR427 AJ430:AR431 AJ434:AR435 AJ438:AR439 AJ442:AR443 AJ446:AR447 AJ450:AR451 AJ454:AR455 AJ458:AR459 AJ462:AR463 AJ466:AR467 AJ470:AR471 AJ474:AR475 AJ478:AR479 AJ482:AR483 AJ486:AR487 AJ490:AR491 AJ494:AR495 AJ498:AR499 AJ502:AR503 AJ506:AR507 AJ510:AR511 AJ514:AR515 AJ518:AR519 AJ522:AR523 AJ526:AR527 AJ530:AR533 AJ536:AR539 AJ542:AR543 AJ546:AR547 AJ550:AR551 AJ554:AR555 AJ558:AR559 AJ562:AR563 AJ566:AR567 AJ574:AR575"/>
    <dataValidation type="list" allowBlank="1" showInputMessage="1" showErrorMessage="1" errorTitle="Ошибка" error="Выберите значение из списка" prompt="Выберите значение из списка" sqref="M128:M575 M51:M120">
      <formula1>month_list</formula1>
    </dataValidation>
    <dataValidation type="textLength" operator="lessThan" allowBlank="1" showInputMessage="1" showErrorMessage="1" errorTitle="Ошибка" error="Допускается ввод не более 900 символов!" sqref="BA107:BA108 BA53:BA54 BA57:BA58 BA61:BA62 BA65:BA66 BA69:BA70 BA73:BA74 BA77:BA78 BA81:BA82 BA85:BA86 BA89:BA90 BA93:BA94 BA97:BA98 BA101:BA104 BC107:BD108 BA111:BA114 BC111:BD114 BC53:BD54 BC57:BD58 BC61:BD62 BC65:BD66 BC69:BD70 BC73:BD74 BC77:BD78 BC81:BD82 BC85:BD86 BC89:BD90 BC93:BD94 BC97:BD98 BC101:BD104 BA117:BA120 BC117:BD120 BA566:BA567 BA130:BA131 BA134:BA135 BA138:BA139 BA142:BA143 BA146:BA147 BA150:BA151 BA154:BA155 BA158:BA159 BA162:BA163 BA166:BA167 BA170:BA171 BA174:BA175 BA178:BA179 BA182:BA183 BA186:BA187 BA190:BA191 BA194:BA195 BA198:BA199 BA202:BA203 BA206:BA207 BA210:BA211 BA214:BA215 BA218:BA219 BA222:BA223 BA226:BA227 BA230:BA231 BA234:BA235 BA238:BA239 BA242:BA243 BA246:BA247 BA250:BA251 BA254:BA255 BA258:BA259 BA262:BA263 BA266:BA267 BA270:BA271 BA274:BA275 BA278:BA279 BA282:BA283 BA286:BA287 BA290:BA291 BA294:BA295 BA298:BA299 BA302:BA303 BA306:BA307 BA310:BA311 BA314:BA315 BA318:BA319 BA322:BA323 BA326:BA327 BA330:BA331 BA334:BA335 BA338:BA339 BA342:BA343 BA346:BA347 BA350:BA351 BA354:BA355 BA358:BA359 BA362:BA363 BA366:BA367 BA370:BA371 BA374:BA375 BA378:BA379 BA382:BA383 BA386:BA387 BA390:BA391 BA394:BA395 BA398:BA399 BA402:BA403 BA406:BA407 BA410:BA411 BA414:BA415 BA418:BA419 BA422:BA423 BA426:BA427 BA430:BA431 BA434:BA435 BA438:BA439 BA442:BA443 BA446:BA447 BA450:BA451 BA454:BA455 BA458:BA459 BA462:BA463 BA466:BA467 BA470:BA471 BA474:BA475 BA478:BA479 BA482:BA483 BA486:BA487 BA490:BA491 BA494:BA495 BA498:BA499 BA502:BA503 BA506:BA507 BA510:BA511 BA514:BA515 BA518:BA519 BA522:BA523 BA526:BA527 BA530:BA533 BA536:BA539 BA542:BA543 BA546:BA547 BA550:BA551 BA554:BA555 BA558:BA559 BA562:BA563 BC566:BD567 BA570:BA571 BC570:BD571 BC130:BD131 BC134:BD135 BC138:BD139 BC142:BD143 BC146:BD147 BC150:BD151 BC154:BD155 BC158:BD159 BC162:BD163 BC166:BD167 BC170:BD171 BC174:BD175 BC178:BD179 BC182:BD183 BC186:BD187 BC190:BD191 BC194:BD195 BC198:BD199 BC202:BD203 BC206:BD207 BC210:BD211 BC214:BD215 BC218:BD219 BC222:BD223 BC226:BD227 BC230:BD231 BC234:BD235 BC238:BD239 BC242:BD243 BC246:BD247 BC250:BD251 BC254:BD255 BC258:BD259 BC262:BD263 BC266:BD267 BC270:BD271 BC274:BD275 BC278:BD279 BC282:BD283 BC286:BD287 BC290:BD291 BC294:BD295 BC298:BD299 BC302:BD303 BC306:BD307 BC310:BD311 BC314:BD315 BC318:BD319 BC322:BD323 BC326:BD327 BC330:BD331 BC334:BD335 BC338:BD339 BC342:BD343 BC346:BD347 BC350:BD351 BC354:BD355 BC358:BD359 BC362:BD363 BC366:BD367 BC370:BD371 BC374:BD375 BC378:BD379 BC382:BD383 BC386:BD387 BC390:BD391 BC394:BD395 BC398:BD399 BC402:BD403 BC406:BD407 BC410:BD411 BC414:BD415 BC418:BD419 BC422:BD423 BC426:BD427 BC430:BD431 BC434:BD435 BC438:BD439 BC442:BD443 BC446:BD447 BC450:BD451 BC454:BD455 BC458:BD459 BC462:BD463 BC466:BD467 BC470:BD471 BC474:BD475 BC478:BD479 BC482:BD483 BC486:BD487 BC490:BD491 BC494:BD495 BC498:BD499 BC502:BD503 BC506:BD507 BC510:BD511 BC514:BD515 BC518:BD519 BC522:BD523 BC526:BD527 BC530:BD533 BC536:BD539 BC542:BD543 BC546:BD547 BC550:BD551 BC554:BD555 BC558:BD559 BC562:BD563 BA574:BA575 BC574:BD575">
      <formula1>900</formula1>
    </dataValidation>
    <dataValidation type="decimal" allowBlank="1" showErrorMessage="1" errorTitle="Ошибка" error="Допускается ввод только неотрицательных чисел!" sqref="AY101:AZ104 AY53:AZ54 AY57:AZ58 AY61:AZ62 AY65:AZ66 AY69:AZ70 AY73:AZ74 AY77:AZ78 AY81:AZ82 AY85:AZ86 AY89:AZ90 AY93:AZ94 AY97:AZ98 BB101:BB104 AY107:AZ108 AY111:AZ114 BB107:BB108 BB53:BB54 BB57:BB58 BB61:BB62 BB65:BB66 BB69:BB70 BB73:BB74 BB77:BB78 BB81:BB82 BB85:BB86 BB89:BB90 BB93:BB94 BB97:BB98 AV101:AV104 AV107:AV108 BB111:BB114 AV111:AV114 AV53:AV54 AV57:AV58 AV61:AV62 AV65:AV66 AV69:AV70 AV73:AV74 AV77:AV78 AV81:AV82 AV85:AV86 AV89:AV90 AV93:AV94 AV97:AV98 AY117:AZ120 BB117:BB120 AV117:AV120 AY562:AZ563 AY130:AZ131 AY134:AZ135 AY138:AZ139 AY142:AZ143 AY146:AZ147 AY150:AZ151 AY154:AZ155 AY158:AZ159 AY162:AZ163 AY166:AZ167 AY170:AZ171 AY174:AZ175 AY178:AZ179 AY182:AZ183 AY186:AZ187 AY190:AZ191 AY194:AZ195 AY198:AZ199 AY202:AZ203 AY206:AZ207 AY210:AZ211 AY214:AZ215 AY218:AZ219 AY222:AZ223 AY226:AZ227 AY230:AZ231 AY234:AZ235 AY238:AZ239 AY242:AZ243 AY246:AZ247 AY250:AZ251 AY254:AZ255 AY258:AZ259 AY262:AZ263 AY266:AZ267 AY270:AZ271 AY274:AZ275 AY278:AZ279 AY282:AZ283 AY286:AZ287 AY290:AZ291 AY294:AZ295 AY298:AZ299 AY302:AZ303 AY306:AZ307 AY310:AZ311 AY314:AZ315 AY318:AZ319 AY322:AZ323 AY326:AZ327 AY330:AZ331 AY334:AZ335 AY338:AZ339 AY342:AZ343 AY346:AZ347 AY350:AZ351 AY354:AZ355 AY358:AZ359 AY362:AZ363 AY366:AZ367 AY370:AZ371 AY374:AZ375 AY378:AZ379 AY382:AZ383 AY386:AZ387 AY390:AZ391 AY394:AZ395 AY398:AZ399 AY402:AZ403 AY406:AZ407 AY410:AZ411 AY414:AZ415 AY418:AZ419 AY422:AZ423 AY426:AZ427 AY430:AZ431 AY434:AZ435 AY438:AZ439 AY442:AZ443 AY446:AZ447 AY450:AZ451 AY454:AZ455 AY458:AZ459 AY462:AZ463 AY466:AZ467 AY470:AZ471 AY474:AZ475 AY478:AZ479 AY482:AZ483 AY486:AZ487 AY490:AZ491 AY494:AZ495 AY498:AZ499 AY502:AZ503 AY506:AZ507 AY510:AZ511 AY514:AZ515 AY518:AZ519 AY522:AZ523 AY526:AZ527 AY530:AZ533 AY536:AZ539 AY542:AZ543 AY546:AZ547 AY550:AZ551 AY554:AZ555 AY558:AZ559 BB562:BB563 AY566:AZ567 AY570:AZ571 BB566:BB567 BB130:BB131 BB134:BB135 BB138:BB139 BB142:BB143 BB146:BB147 BB150:BB151 BB154:BB155 BB158:BB159 BB162:BB163 BB166:BB167 BB170:BB171 BB174:BB175 BB178:BB179 BB182:BB183 BB186:BB187 BB190:BB191 BB194:BB195 BB198:BB199 BB202:BB203 BB206:BB207 BB210:BB211 BB214:BB215 BB218:BB219 BB222:BB223 BB226:BB227 BB230:BB231 BB234:BB235 BB238:BB239 BB242:BB243 BB246:BB247 BB250:BB251 BB254:BB255 BB258:BB259 BB262:BB263 BB266:BB267 BB270:BB271 BB274:BB275 BB278:BB279 BB282:BB283 BB286:BB287 BB290:BB291 BB294:BB295 BB298:BB299 BB302:BB303 BB306:BB307 BB310:BB311 BB314:BB315 BB318:BB319 BB322:BB323 BB326:BB327 BB330:BB331 BB334:BB335 BB338:BB339 BB342:BB343 BB346:BB347 BB350:BB351 BB354:BB355 BB358:BB359 BB362:BB363 BB366:BB367 BB370:BB371 BB374:BB375 BB378:BB379 BB382:BB383 BB386:BB387 BB390:BB391 BB394:BB395 BB398:BB399 BB402:BB403 BB406:BB407 BB410:BB411 BB414:BB415 BB418:BB419 BB422:BB423 BB426:BB427 BB430:BB431 BB434:BB435 BB438:BB439 BB442:BB443 BB446:BB447 BB450:BB451 BB454:BB455 BB458:BB459 BB462:BB463 BB466:BB467 BB470:BB471 BB474:BB475 BB478:BB479 BB482:BB483 BB486:BB487 BB490:BB491 BB494:BB495 BB498:BB499 BB502:BB503 BB506:BB507 BB510:BB511 BB514:BB515 BB518:BB519 BB522:BB523 BB526:BB527 BB530:BB533 BB536:BB539 BB542:BB543 BB546:BB547 BB550:BB551 BB554:BB555 BB558:BB559 AV562:AV563 AV566:AV567 BB570:BB571 AV570:AV571 AV130:AV131 AV134:AV135 AV138:AV139 AV142:AV143 AV146:AV147 AV150:AV151 AV154:AV155 AV158:AV159 AV162:AV163 AV166:AV167 AV170:AV171 AV174:AV175 AV178:AV179 AV182:AV183 AV186:AV187 AV190:AV191 AV194:AV195 AV198:AV199 AV202:AV203 AV206:AV207 AV210:AV211 AV214:AV215 AV218:AV219 AV222:AV223 AV226:AV227 AV230:AV231 AV234:AV235 AV238:AV239 AV242:AV243 AV246:AV247 AV250:AV251 AV254:AV255 AV258:AV259 AV262:AV263 AV266:AV267 AV270:AV271 AV274:AV275 AV278:AV279 AV282:AV283 AV286:AV287 AV290:AV291 AV294:AV295 AV298:AV299 AV302:AV303 AV306:AV307 AV310:AV311 AV314:AV315 AV318:AV319 AV322:AV323 AV326:AV327 AV330:AV331 AV334:AV335 AV338:AV339 AV342:AV343 AV346:AV347 AV350:AV351 AV354:AV355 AV358:AV359 AV362:AV363 AV366:AV367 AV370:AV371 AV374:AV375 AV378:AV379 AV382:AV383 AV386:AV387 AV390:AV391 AV394:AV395 AV398:AV399 AV402:AV403 AV406:AV407 AV410:AV411 AV414:AV415 AV418:AV419 AV422:AV423 AV426:AV427 AV430:AV431 AV434:AV435 AV438:AV439 AV442:AV443 AV446:AV447 AV450:AV451 AV454:AV455 AV458:AV459 AV462:AV463 AV466:AV467 AV470:AV471 AV474:AV475 AV478:AV479 AV482:AV483 AV486:AV487 AV490:AV491 AV494:AV495 AV498:AV499 AV502:AV503 AV506:AV507 AV510:AV511 AV514:AV515 AV518:AV519 AV522:AV523 AV526:AV527 AV530:AV533 AV536:AV539 AV542:AV543 AV546:AV547 AV550:AV551 AV554:AV555 AV558:AV559 AY574:AZ575 BB574:BB575 AV574:AV575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N128:N575 N51:N120">
      <formula1>all_year_list</formula1>
    </dataValidation>
    <dataValidation type="decimal" allowBlank="1" showInputMessage="1" showErrorMessage="1" error="Введите действительное число от 0 до 100!" sqref="Q52:R52 Q56:R56 Q60:R60 Q64:R64 Q68:R68 Q72:R72 Q76:R76 Q80:R80 Q84:R84 Q88:R88 Q92:R92 Q96:R96 Q100:R100 Q106:R106 Q110:R110 Q116:R116 Q129:R129 Q133:R133 Q137:R137 Q141:R141 Q145:R145 Q149:R149 Q153:R153 Q157:R157 Q161:R161 Q165:R165 Q169:R169 Q173:R173 Q177:R177 Q181:R181 Q185:R185 Q189:R189 Q193:R193 Q197:R197 Q201:R201 Q205:R205 Q209:R209 Q213:R213 Q217:R217 Q221:R221 Q225:R225 Q229:R229 Q233:R233 Q237:R237 Q241:R241 Q245:R245 Q249:R249 Q253:R253 Q257:R257 Q261:R261 Q265:R265 Q269:R269 Q273:R273 Q277:R277 Q281:R281 Q285:R285 Q289:R289 Q293:R293 Q297:R297 Q301:R301 Q305:R305 Q309:R309 Q313:R313 Q317:R317 Q321:R321 Q325:R325 Q329:R329 Q333:R333 Q337:R337 Q341:R341 Q345:R345 Q349:R349 Q353:R353 Q357:R357 Q361:R361 Q365:R365 Q369:R369 Q373:R373 Q377:R377 Q381:R381 Q385:R385 Q389:R389 Q393:R393 Q397:R397 Q401:R401 Q405:R405 Q409:R409 Q413:R413 Q417:R417 Q421:R421 Q425:R425 Q429:R429 Q433:R433 Q437:R437 Q441:R441 Q445:R445 Q449:R449 Q453:R453 Q457:R457 Q461:R461 Q465:R465 Q469:R469 Q473:R473 Q477:R477 Q481:R481 Q485:R485 Q489:R489 Q493:R493 Q497:R497 Q501:R501 Q505:R505 Q509:R509 Q513:R513 Q517:R517 Q521:R521 Q525:R525 Q529:R529 Q535:R535 Q541:R541 Q545:R545 Q549:R549 Q553:R553 Q557:R557 Q561:R561 Q565:R565 Q569:R569 Q573:R573 O128:P575 O51:P120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sqref="AH111:AI114 AH53:AI54 AH57:AI58 AH61:AI62 AH65:AI66 AH69:AI70 AH73:AI74 AH77:AI78 AH81:AI82 AH85:AI86 AH89:AI90 AH93:AI94 AH97:AI98 AH101:AI104 AH107:AI108 AH117:AI120 AH570:AI571 AH130:AI131 AH134:AI135 AH138:AI139 AH142:AI143 AH146:AI147 AH150:AI151 AH154:AI155 AH158:AI159 AH162:AI163 AH166:AI167 AH170:AI171 AH174:AI175 AH178:AI179 AH182:AI183 AH186:AI187 AH190:AI191 AH194:AI195 AH198:AI199 AH202:AI203 AH206:AI207 AH210:AI211 AH214:AI215 AH218:AI219 AH222:AI223 AH226:AI227 AH230:AI231 AH234:AI235 AH238:AI239 AH242:AI243 AH246:AI247 AH250:AI251 AH254:AI255 AH258:AI259 AH262:AI263 AH266:AI267 AH270:AI271 AH274:AI275 AH278:AI279 AH282:AI283 AH286:AI287 AH290:AI291 AH294:AI295 AH298:AI299 AH302:AI303 AH306:AI307 AH310:AI311 AH314:AI315 AH318:AI319 AH322:AI323 AH326:AI327 AH330:AI331 AH334:AI335 AH338:AI339 AH342:AI343 AH346:AI347 AH350:AI351 AH354:AI355 AH358:AI359 AH362:AI363 AH366:AI367 AH370:AI371 AH374:AI375 AH378:AI379 AH382:AI383 AH386:AI387 AH390:AI391 AH394:AI395 AH398:AI399 AH402:AI403 AH406:AI407 AH410:AI411 AH414:AI415 AH418:AI419 AH422:AI423 AH426:AI427 AH430:AI431 AH434:AI435 AH438:AI439 AH442:AI443 AH446:AI447 AH450:AI451 AH454:AI455 AH458:AI459 AH462:AI463 AH466:AI467 AH470:AI471 AH474:AI475 AH478:AI479 AH482:AI483 AH486:AI487 AH490:AI491 AH494:AI495 AH498:AI499 AH502:AI503 AH506:AI507 AH510:AI511 AH514:AI515 AH518:AI519 AH522:AI523 AH526:AI527 AH530:AI533 AH536:AI539 AH542:AI543 AH546:AI547 AH550:AI551 AH554:AI555 AH558:AI559 AH562:AI563 AH566:AI567 AH574:AI575">
      <formula1>900</formula1>
    </dataValidation>
  </dataValidations>
  <printOptions horizontalCentered="1" verticalCentered="1"/>
  <pageMargins left="0" right="0" top="0" bottom="0" header="0" footer="0.78740157480314965"/>
  <pageSetup paperSize="9" scale="10" fitToHeight="0" orientation="portrait" blackAndWhite="1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com">
    <tabColor theme="3" tint="0.39997558519241921"/>
    <pageSetUpPr fitToPage="1"/>
  </sheetPr>
  <dimension ref="A1:E9"/>
  <sheetViews>
    <sheetView showGridLines="0" topLeftCell="C4" zoomScaleNormal="100" workbookViewId="0"/>
  </sheetViews>
  <sheetFormatPr defaultColWidth="9.140625" defaultRowHeight="14.25"/>
  <cols>
    <col min="1" max="2" width="9.140625" style="12" hidden="1" customWidth="1"/>
    <col min="3" max="3" width="5.28515625" style="154" customWidth="1"/>
    <col min="4" max="4" width="6.28515625" style="12" bestFit="1" customWidth="1"/>
    <col min="5" max="5" width="94.85546875" style="12" customWidth="1"/>
    <col min="6" max="16384" width="9.140625" style="12"/>
  </cols>
  <sheetData>
    <row r="1" spans="3:5" hidden="1"/>
    <row r="2" spans="3:5" hidden="1"/>
    <row r="3" spans="3:5" hidden="1">
      <c r="D3" s="166"/>
      <c r="E3" s="166"/>
    </row>
    <row r="4" spans="3:5" s="157" customFormat="1" ht="12" customHeight="1">
      <c r="C4" s="158"/>
      <c r="D4" s="277" t="s">
        <v>123</v>
      </c>
      <c r="E4" s="159"/>
    </row>
    <row r="5" spans="3:5" s="157" customFormat="1" ht="12" customHeight="1">
      <c r="C5" s="158"/>
      <c r="D5" s="165" t="str">
        <f>region_name &amp; " " &amp; org</f>
        <v>Челябинская область АО "УСТЭК-Челябинск"</v>
      </c>
      <c r="E5" s="165"/>
    </row>
    <row r="6" spans="3:5" s="157" customFormat="1" ht="12" customHeight="1">
      <c r="C6" s="158"/>
      <c r="D6" s="167"/>
      <c r="E6" s="167"/>
    </row>
    <row r="7" spans="3:5" s="157" customFormat="1" ht="15" customHeight="1">
      <c r="C7" s="158"/>
      <c r="D7" s="168" t="s">
        <v>33</v>
      </c>
      <c r="E7" s="169" t="s">
        <v>253</v>
      </c>
    </row>
    <row r="8" spans="3:5" ht="15" hidden="1" customHeight="1">
      <c r="C8" s="155"/>
      <c r="D8" s="170">
        <v>0</v>
      </c>
      <c r="E8" s="156"/>
    </row>
    <row r="9" spans="3:5" ht="15" customHeight="1">
      <c r="C9" s="155"/>
      <c r="D9" s="138"/>
      <c r="E9" s="176" t="s">
        <v>165</v>
      </c>
    </row>
  </sheetData>
  <sheetProtection algorithmName="SHA-512" hashValue="5gWF04avHe1l9pbSV3EHRaacZvaSlZK1f0nTztVizvHd9blTQjJGA3bTGX9DpOmD/iB7eUFWoeEubXB6VidMtQ==" saltValue="V2aazLRwN7j44yITODNtrQ==" spinCount="100000" sheet="1" objects="1" scenarios="1" formatColumns="0" formatRows="0" autoFilter="0"/>
  <dataValidations count="1">
    <dataValidation type="textLength" operator="lessThanOrEqual" allowBlank="1" showInputMessage="1" showErrorMessage="1" errorTitle="Ошибка" error="Допускается ввод не более 900 символов!" sqref="E8">
      <formula1>900</formula1>
    </dataValidation>
  </dataValidations>
  <pageMargins left="0.75" right="0.75" top="1" bottom="1" header="0.5" footer="0.5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Prov">
    <tabColor indexed="31"/>
  </sheetPr>
  <dimension ref="B2:D5"/>
  <sheetViews>
    <sheetView showGridLines="0" showRowColHeaders="0" workbookViewId="0">
      <pane ySplit="2" topLeftCell="A3" activePane="bottomLeft" state="frozen"/>
      <selection pane="bottomLeft"/>
    </sheetView>
  </sheetViews>
  <sheetFormatPr defaultColWidth="9.140625" defaultRowHeight="11.25"/>
  <cols>
    <col min="1" max="1" width="4.7109375" style="14" customWidth="1"/>
    <col min="2" max="2" width="27.28515625" style="14" customWidth="1"/>
    <col min="3" max="3" width="103.28515625" style="14" customWidth="1"/>
    <col min="4" max="4" width="17.7109375" style="14" customWidth="1"/>
    <col min="5" max="16384" width="9.140625" style="14"/>
  </cols>
  <sheetData>
    <row r="2" spans="2:4" ht="20.100000000000001" customHeight="1">
      <c r="B2" s="365" t="s">
        <v>124</v>
      </c>
      <c r="C2" s="365"/>
      <c r="D2" s="365"/>
    </row>
    <row r="4" spans="2:4" ht="21.75" customHeight="1" thickBot="1">
      <c r="B4" s="108" t="s">
        <v>31</v>
      </c>
      <c r="C4" s="108" t="s">
        <v>32</v>
      </c>
      <c r="D4" s="108" t="s">
        <v>141</v>
      </c>
    </row>
    <row r="5" spans="2:4" ht="12" thickTop="1"/>
  </sheetData>
  <sheetProtection password="FA9C" sheet="1" objects="1" scenarios="1" formatColumns="0" formatRows="0" autoFilter="0"/>
  <autoFilter ref="B4:D4"/>
  <mergeCells count="1">
    <mergeCell ref="B2:D2"/>
  </mergeCells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TEHSHEET">
    <tabColor indexed="47"/>
  </sheetPr>
  <dimension ref="A1:G87"/>
  <sheetViews>
    <sheetView showGridLines="0" workbookViewId="0">
      <selection activeCell="K19" sqref="K19"/>
    </sheetView>
  </sheetViews>
  <sheetFormatPr defaultColWidth="9.140625" defaultRowHeight="11.25"/>
  <cols>
    <col min="1" max="1" width="32.5703125" style="6" bestFit="1" customWidth="1"/>
    <col min="2" max="2" width="9"/>
    <col min="3" max="3" width="12.140625" customWidth="1"/>
    <col min="4" max="4" width="10.5703125" customWidth="1"/>
    <col min="5" max="5" width="6.7109375" customWidth="1"/>
    <col min="6" max="6" width="9.140625" style="4"/>
    <col min="7" max="7" width="14.140625" style="4" customWidth="1"/>
    <col min="8" max="16384" width="9.140625" style="4"/>
  </cols>
  <sheetData>
    <row r="1" spans="1:7" ht="12" customHeight="1">
      <c r="A1" s="42" t="s">
        <v>137</v>
      </c>
      <c r="B1" s="48" t="s">
        <v>19</v>
      </c>
      <c r="C1" s="48" t="s">
        <v>229</v>
      </c>
      <c r="D1" s="48" t="s">
        <v>178</v>
      </c>
      <c r="E1" s="48" t="s">
        <v>16</v>
      </c>
      <c r="G1" s="48" t="s">
        <v>323</v>
      </c>
    </row>
    <row r="2" spans="1:7">
      <c r="A2" s="5" t="s">
        <v>41</v>
      </c>
      <c r="B2" t="s">
        <v>0</v>
      </c>
      <c r="C2" t="s">
        <v>218</v>
      </c>
      <c r="D2" t="s">
        <v>179</v>
      </c>
      <c r="E2" t="s">
        <v>17</v>
      </c>
      <c r="G2" s="278" t="s">
        <v>159</v>
      </c>
    </row>
    <row r="3" spans="1:7" ht="12" customHeight="1">
      <c r="A3" s="5" t="s">
        <v>42</v>
      </c>
      <c r="B3" t="s">
        <v>1</v>
      </c>
      <c r="C3" t="s">
        <v>219</v>
      </c>
      <c r="D3" t="s">
        <v>180</v>
      </c>
      <c r="E3" t="s">
        <v>18</v>
      </c>
      <c r="G3" s="278" t="s">
        <v>161</v>
      </c>
    </row>
    <row r="4" spans="1:7" ht="12" customHeight="1">
      <c r="A4" s="5" t="s">
        <v>43</v>
      </c>
      <c r="B4" t="s">
        <v>2</v>
      </c>
      <c r="C4" t="s">
        <v>220</v>
      </c>
      <c r="D4" t="s">
        <v>181</v>
      </c>
      <c r="G4" s="278" t="s">
        <v>162</v>
      </c>
    </row>
    <row r="5" spans="1:7" ht="12" customHeight="1">
      <c r="A5" s="5" t="s">
        <v>44</v>
      </c>
      <c r="B5" t="s">
        <v>3</v>
      </c>
      <c r="C5" t="s">
        <v>221</v>
      </c>
      <c r="D5" t="s">
        <v>182</v>
      </c>
    </row>
    <row r="6" spans="1:7" ht="12" customHeight="1">
      <c r="A6" s="5" t="s">
        <v>45</v>
      </c>
      <c r="B6" t="s">
        <v>4</v>
      </c>
      <c r="C6" t="s">
        <v>222</v>
      </c>
      <c r="D6" t="s">
        <v>183</v>
      </c>
    </row>
    <row r="7" spans="1:7" ht="12" customHeight="1">
      <c r="A7" s="5" t="s">
        <v>46</v>
      </c>
      <c r="B7" t="s">
        <v>5</v>
      </c>
      <c r="C7" t="s">
        <v>223</v>
      </c>
      <c r="D7" t="s">
        <v>184</v>
      </c>
    </row>
    <row r="8" spans="1:7" ht="12" customHeight="1">
      <c r="A8" s="5" t="s">
        <v>47</v>
      </c>
      <c r="B8" t="s">
        <v>6</v>
      </c>
      <c r="C8" t="s">
        <v>224</v>
      </c>
      <c r="D8" t="s">
        <v>185</v>
      </c>
    </row>
    <row r="9" spans="1:7" ht="12" customHeight="1">
      <c r="A9" s="5" t="s">
        <v>48</v>
      </c>
      <c r="B9" t="s">
        <v>7</v>
      </c>
      <c r="C9" t="s">
        <v>225</v>
      </c>
      <c r="D9" t="s">
        <v>186</v>
      </c>
    </row>
    <row r="10" spans="1:7" ht="12" customHeight="1">
      <c r="A10" s="5" t="s">
        <v>49</v>
      </c>
      <c r="B10" t="s">
        <v>8</v>
      </c>
      <c r="C10" t="s">
        <v>226</v>
      </c>
      <c r="D10" t="s">
        <v>187</v>
      </c>
    </row>
    <row r="11" spans="1:7" ht="12" customHeight="1">
      <c r="A11" s="5" t="s">
        <v>50</v>
      </c>
      <c r="B11" t="s">
        <v>9</v>
      </c>
      <c r="C11" t="s">
        <v>227</v>
      </c>
      <c r="D11" t="s">
        <v>188</v>
      </c>
    </row>
    <row r="12" spans="1:7">
      <c r="A12" s="5" t="s">
        <v>135</v>
      </c>
      <c r="B12" t="s">
        <v>10</v>
      </c>
      <c r="C12" t="s">
        <v>228</v>
      </c>
      <c r="D12" t="s">
        <v>189</v>
      </c>
    </row>
    <row r="13" spans="1:7">
      <c r="A13" s="5" t="s">
        <v>51</v>
      </c>
      <c r="B13" t="s">
        <v>11</v>
      </c>
      <c r="C13" t="s">
        <v>20</v>
      </c>
      <c r="D13" t="s">
        <v>190</v>
      </c>
    </row>
    <row r="14" spans="1:7" ht="12.75" customHeight="1">
      <c r="A14" s="5" t="s">
        <v>136</v>
      </c>
      <c r="B14" t="s">
        <v>12</v>
      </c>
      <c r="C14" t="s">
        <v>21</v>
      </c>
    </row>
    <row r="15" spans="1:7" ht="12.75" customHeight="1">
      <c r="A15" s="110" t="s">
        <v>232</v>
      </c>
      <c r="B15" t="s">
        <v>13</v>
      </c>
      <c r="C15" t="s">
        <v>22</v>
      </c>
    </row>
    <row r="16" spans="1:7">
      <c r="A16" s="5" t="s">
        <v>52</v>
      </c>
      <c r="B16" t="s">
        <v>242</v>
      </c>
      <c r="C16" t="s">
        <v>0</v>
      </c>
    </row>
    <row r="17" spans="1:3">
      <c r="A17" s="5" t="s">
        <v>53</v>
      </c>
      <c r="B17" t="s">
        <v>243</v>
      </c>
      <c r="C17" t="s">
        <v>1</v>
      </c>
    </row>
    <row r="18" spans="1:3">
      <c r="A18" s="5" t="s">
        <v>54</v>
      </c>
      <c r="B18" t="s">
        <v>255</v>
      </c>
      <c r="C18" t="s">
        <v>2</v>
      </c>
    </row>
    <row r="19" spans="1:3">
      <c r="A19" s="5" t="s">
        <v>55</v>
      </c>
      <c r="C19" t="s">
        <v>3</v>
      </c>
    </row>
    <row r="20" spans="1:3">
      <c r="A20" s="5" t="s">
        <v>56</v>
      </c>
      <c r="C20" t="s">
        <v>4</v>
      </c>
    </row>
    <row r="21" spans="1:3">
      <c r="A21" s="5" t="s">
        <v>57</v>
      </c>
      <c r="C21" t="s">
        <v>5</v>
      </c>
    </row>
    <row r="22" spans="1:3">
      <c r="A22" s="5" t="s">
        <v>58</v>
      </c>
      <c r="C22" t="s">
        <v>6</v>
      </c>
    </row>
    <row r="23" spans="1:3">
      <c r="A23" s="5" t="s">
        <v>59</v>
      </c>
      <c r="C23" t="s">
        <v>7</v>
      </c>
    </row>
    <row r="24" spans="1:3">
      <c r="A24" s="5" t="s">
        <v>60</v>
      </c>
      <c r="C24" t="s">
        <v>8</v>
      </c>
    </row>
    <row r="25" spans="1:3">
      <c r="A25" s="5" t="s">
        <v>61</v>
      </c>
      <c r="C25" t="s">
        <v>9</v>
      </c>
    </row>
    <row r="26" spans="1:3">
      <c r="A26" s="5" t="s">
        <v>62</v>
      </c>
      <c r="C26" t="s">
        <v>10</v>
      </c>
    </row>
    <row r="27" spans="1:3">
      <c r="A27" s="5" t="s">
        <v>63</v>
      </c>
      <c r="C27" t="s">
        <v>11</v>
      </c>
    </row>
    <row r="28" spans="1:3">
      <c r="A28" s="5" t="s">
        <v>64</v>
      </c>
      <c r="C28" t="s">
        <v>12</v>
      </c>
    </row>
    <row r="29" spans="1:3">
      <c r="A29" s="5" t="s">
        <v>65</v>
      </c>
      <c r="C29" t="s">
        <v>13</v>
      </c>
    </row>
    <row r="30" spans="1:3">
      <c r="A30" s="5" t="s">
        <v>66</v>
      </c>
      <c r="C30" t="s">
        <v>242</v>
      </c>
    </row>
    <row r="31" spans="1:3">
      <c r="A31" s="5" t="s">
        <v>67</v>
      </c>
      <c r="C31" t="s">
        <v>243</v>
      </c>
    </row>
    <row r="32" spans="1:3">
      <c r="A32" s="5" t="s">
        <v>68</v>
      </c>
      <c r="C32" t="s">
        <v>255</v>
      </c>
    </row>
    <row r="33" spans="1:3">
      <c r="A33" s="5" t="s">
        <v>69</v>
      </c>
      <c r="C33" t="s">
        <v>324</v>
      </c>
    </row>
    <row r="34" spans="1:3">
      <c r="A34" s="5" t="s">
        <v>70</v>
      </c>
      <c r="C34" t="s">
        <v>325</v>
      </c>
    </row>
    <row r="35" spans="1:3">
      <c r="A35" s="5" t="s">
        <v>71</v>
      </c>
      <c r="C35" t="s">
        <v>326</v>
      </c>
    </row>
    <row r="36" spans="1:3">
      <c r="A36" s="5" t="s">
        <v>35</v>
      </c>
      <c r="C36" t="s">
        <v>327</v>
      </c>
    </row>
    <row r="37" spans="1:3">
      <c r="A37" s="5" t="s">
        <v>36</v>
      </c>
      <c r="C37" t="s">
        <v>328</v>
      </c>
    </row>
    <row r="38" spans="1:3">
      <c r="A38" s="5" t="s">
        <v>37</v>
      </c>
      <c r="C38" t="s">
        <v>329</v>
      </c>
    </row>
    <row r="39" spans="1:3">
      <c r="A39" s="5" t="s">
        <v>38</v>
      </c>
      <c r="C39" t="s">
        <v>330</v>
      </c>
    </row>
    <row r="40" spans="1:3">
      <c r="A40" s="5" t="s">
        <v>39</v>
      </c>
      <c r="C40" t="s">
        <v>331</v>
      </c>
    </row>
    <row r="41" spans="1:3">
      <c r="A41" s="5" t="s">
        <v>40</v>
      </c>
      <c r="C41" t="s">
        <v>332</v>
      </c>
    </row>
    <row r="42" spans="1:3">
      <c r="A42" s="5" t="s">
        <v>72</v>
      </c>
      <c r="C42" t="s">
        <v>333</v>
      </c>
    </row>
    <row r="43" spans="1:3">
      <c r="A43" s="5" t="s">
        <v>73</v>
      </c>
      <c r="C43" t="s">
        <v>334</v>
      </c>
    </row>
    <row r="44" spans="1:3">
      <c r="A44" s="5" t="s">
        <v>74</v>
      </c>
      <c r="C44" t="s">
        <v>335</v>
      </c>
    </row>
    <row r="45" spans="1:3">
      <c r="A45" s="5" t="s">
        <v>75</v>
      </c>
      <c r="C45" t="s">
        <v>336</v>
      </c>
    </row>
    <row r="46" spans="1:3">
      <c r="A46" s="5" t="s">
        <v>76</v>
      </c>
      <c r="C46" t="s">
        <v>337</v>
      </c>
    </row>
    <row r="47" spans="1:3">
      <c r="A47" s="5" t="s">
        <v>97</v>
      </c>
      <c r="C47" t="s">
        <v>338</v>
      </c>
    </row>
    <row r="48" spans="1:3">
      <c r="A48" s="5" t="s">
        <v>98</v>
      </c>
      <c r="C48" t="s">
        <v>339</v>
      </c>
    </row>
    <row r="49" spans="1:3">
      <c r="A49" s="5" t="s">
        <v>99</v>
      </c>
      <c r="C49" t="s">
        <v>340</v>
      </c>
    </row>
    <row r="50" spans="1:3">
      <c r="A50" s="5" t="s">
        <v>77</v>
      </c>
      <c r="C50" t="s">
        <v>341</v>
      </c>
    </row>
    <row r="51" spans="1:3">
      <c r="A51" s="5" t="s">
        <v>78</v>
      </c>
      <c r="C51" t="s">
        <v>342</v>
      </c>
    </row>
    <row r="52" spans="1:3">
      <c r="A52" s="5" t="s">
        <v>79</v>
      </c>
      <c r="C52" t="s">
        <v>343</v>
      </c>
    </row>
    <row r="53" spans="1:3">
      <c r="A53" s="5" t="s">
        <v>80</v>
      </c>
    </row>
    <row r="54" spans="1:3">
      <c r="A54" s="5" t="s">
        <v>81</v>
      </c>
    </row>
    <row r="55" spans="1:3">
      <c r="A55" s="5" t="s">
        <v>82</v>
      </c>
    </row>
    <row r="56" spans="1:3">
      <c r="A56" s="5" t="s">
        <v>83</v>
      </c>
    </row>
    <row r="57" spans="1:3">
      <c r="A57" s="110" t="s">
        <v>233</v>
      </c>
    </row>
    <row r="58" spans="1:3">
      <c r="A58" s="5" t="s">
        <v>84</v>
      </c>
    </row>
    <row r="59" spans="1:3">
      <c r="A59" s="5" t="s">
        <v>85</v>
      </c>
    </row>
    <row r="60" spans="1:3">
      <c r="A60" s="5" t="s">
        <v>86</v>
      </c>
    </row>
    <row r="61" spans="1:3">
      <c r="A61" s="5" t="s">
        <v>87</v>
      </c>
    </row>
    <row r="62" spans="1:3">
      <c r="A62" s="5" t="s">
        <v>30</v>
      </c>
    </row>
    <row r="63" spans="1:3">
      <c r="A63" s="5" t="s">
        <v>88</v>
      </c>
    </row>
    <row r="64" spans="1:3">
      <c r="A64" s="5" t="s">
        <v>89</v>
      </c>
    </row>
    <row r="65" spans="1:1">
      <c r="A65" s="5" t="s">
        <v>90</v>
      </c>
    </row>
    <row r="66" spans="1:1">
      <c r="A66" s="5" t="s">
        <v>91</v>
      </c>
    </row>
    <row r="67" spans="1:1">
      <c r="A67" s="5" t="s">
        <v>92</v>
      </c>
    </row>
    <row r="68" spans="1:1">
      <c r="A68" s="5" t="s">
        <v>93</v>
      </c>
    </row>
    <row r="69" spans="1:1">
      <c r="A69" s="5" t="s">
        <v>94</v>
      </c>
    </row>
    <row r="70" spans="1:1">
      <c r="A70" s="5" t="s">
        <v>95</v>
      </c>
    </row>
    <row r="71" spans="1:1">
      <c r="A71" s="5" t="s">
        <v>96</v>
      </c>
    </row>
    <row r="72" spans="1:1">
      <c r="A72" s="5" t="s">
        <v>100</v>
      </c>
    </row>
    <row r="73" spans="1:1">
      <c r="A73" s="5" t="s">
        <v>101</v>
      </c>
    </row>
    <row r="74" spans="1:1">
      <c r="A74" s="5" t="s">
        <v>102</v>
      </c>
    </row>
    <row r="75" spans="1:1">
      <c r="A75" s="5" t="s">
        <v>103</v>
      </c>
    </row>
    <row r="76" spans="1:1">
      <c r="A76" s="5" t="s">
        <v>104</v>
      </c>
    </row>
    <row r="77" spans="1:1">
      <c r="A77" s="5" t="s">
        <v>105</v>
      </c>
    </row>
    <row r="78" spans="1:1">
      <c r="A78" s="5" t="s">
        <v>106</v>
      </c>
    </row>
    <row r="79" spans="1:1">
      <c r="A79" s="5" t="s">
        <v>34</v>
      </c>
    </row>
    <row r="80" spans="1:1">
      <c r="A80" s="5" t="s">
        <v>107</v>
      </c>
    </row>
    <row r="81" spans="1:1">
      <c r="A81" s="5" t="s">
        <v>108</v>
      </c>
    </row>
    <row r="82" spans="1:1">
      <c r="A82" s="5" t="s">
        <v>109</v>
      </c>
    </row>
    <row r="83" spans="1:1">
      <c r="A83" s="5" t="s">
        <v>110</v>
      </c>
    </row>
    <row r="84" spans="1:1">
      <c r="A84" s="5" t="s">
        <v>111</v>
      </c>
    </row>
    <row r="85" spans="1:1">
      <c r="A85" s="5" t="s">
        <v>112</v>
      </c>
    </row>
    <row r="86" spans="1:1">
      <c r="A86" s="5" t="s">
        <v>113</v>
      </c>
    </row>
    <row r="87" spans="1:1">
      <c r="A87" s="5" t="s">
        <v>114</v>
      </c>
    </row>
  </sheetData>
  <sheetProtection formatColumns="0" formatRows="0"/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281"/>
  <sheetViews>
    <sheetView showGridLines="0" zoomScaleNormal="100" workbookViewId="0"/>
  </sheetViews>
  <sheetFormatPr defaultColWidth="9.140625" defaultRowHeight="11.25"/>
  <cols>
    <col min="1" max="1" width="36.28515625" style="2" customWidth="1"/>
    <col min="2" max="2" width="21.140625" style="2" bestFit="1" customWidth="1"/>
    <col min="3" max="16384" width="9.140625" style="1"/>
  </cols>
  <sheetData>
    <row r="1" spans="1:2">
      <c r="A1" s="276" t="s">
        <v>125</v>
      </c>
      <c r="B1" s="276" t="s">
        <v>126</v>
      </c>
    </row>
    <row r="2" spans="1:2">
      <c r="A2" t="s">
        <v>127</v>
      </c>
      <c r="B2" t="s">
        <v>128</v>
      </c>
    </row>
    <row r="3" spans="1:2">
      <c r="A3" t="s">
        <v>143</v>
      </c>
      <c r="B3" t="s">
        <v>130</v>
      </c>
    </row>
    <row r="4" spans="1:2">
      <c r="A4" t="s">
        <v>129</v>
      </c>
      <c r="B4" t="s">
        <v>24</v>
      </c>
    </row>
    <row r="5" spans="1:2">
      <c r="A5" t="s">
        <v>14</v>
      </c>
      <c r="B5" t="s">
        <v>245</v>
      </c>
    </row>
    <row r="6" spans="1:2">
      <c r="A6" t="s">
        <v>123</v>
      </c>
      <c r="B6" t="s">
        <v>246</v>
      </c>
    </row>
    <row r="7" spans="1:2">
      <c r="A7" t="s">
        <v>131</v>
      </c>
      <c r="B7" t="s">
        <v>256</v>
      </c>
    </row>
    <row r="8" spans="1:2">
      <c r="A8"/>
      <c r="B8" t="s">
        <v>133</v>
      </c>
    </row>
    <row r="9" spans="1:2">
      <c r="A9"/>
      <c r="B9" t="s">
        <v>164</v>
      </c>
    </row>
    <row r="10" spans="1:2">
      <c r="A10"/>
      <c r="B10" t="s">
        <v>271</v>
      </c>
    </row>
    <row r="11" spans="1:2">
      <c r="A11"/>
      <c r="B11" t="s">
        <v>144</v>
      </c>
    </row>
    <row r="12" spans="1:2">
      <c r="A12"/>
      <c r="B12" t="s">
        <v>193</v>
      </c>
    </row>
    <row r="13" spans="1:2">
      <c r="A13"/>
      <c r="B13" t="s">
        <v>145</v>
      </c>
    </row>
    <row r="14" spans="1:2">
      <c r="A14"/>
      <c r="B14" t="s">
        <v>194</v>
      </c>
    </row>
    <row r="15" spans="1:2">
      <c r="A15"/>
      <c r="B15" t="s">
        <v>231</v>
      </c>
    </row>
    <row r="16" spans="1:2">
      <c r="A16"/>
      <c r="B16" t="s">
        <v>244</v>
      </c>
    </row>
    <row r="17" spans="1:2">
      <c r="A17"/>
      <c r="B17" t="s">
        <v>134</v>
      </c>
    </row>
    <row r="18" spans="1:2">
      <c r="A18"/>
      <c r="B18" t="s">
        <v>25</v>
      </c>
    </row>
    <row r="19" spans="1:2">
      <c r="A19"/>
      <c r="B19" t="s">
        <v>132</v>
      </c>
    </row>
    <row r="20" spans="1:2">
      <c r="A20"/>
      <c r="B20" t="s">
        <v>272</v>
      </c>
    </row>
    <row r="21" spans="1:2">
      <c r="A21"/>
      <c r="B21" t="s">
        <v>142</v>
      </c>
    </row>
    <row r="22" spans="1:2">
      <c r="A22"/>
      <c r="B22" t="s">
        <v>301</v>
      </c>
    </row>
    <row r="23" spans="1:2">
      <c r="A23"/>
      <c r="B23" t="s">
        <v>302</v>
      </c>
    </row>
    <row r="24" spans="1:2">
      <c r="A24"/>
      <c r="B24"/>
    </row>
    <row r="25" spans="1:2">
      <c r="A25"/>
      <c r="B25"/>
    </row>
    <row r="26" spans="1:2">
      <c r="A26"/>
      <c r="B26"/>
    </row>
    <row r="27" spans="1:2">
      <c r="A27"/>
      <c r="B27"/>
    </row>
    <row r="28" spans="1:2">
      <c r="A28"/>
      <c r="B28"/>
    </row>
    <row r="29" spans="1:2">
      <c r="A29"/>
      <c r="B29"/>
    </row>
    <row r="30" spans="1:2">
      <c r="A30"/>
      <c r="B30"/>
    </row>
    <row r="31" spans="1:2">
      <c r="A31"/>
      <c r="B31"/>
    </row>
    <row r="32" spans="1:2">
      <c r="A32"/>
      <c r="B32"/>
    </row>
    <row r="33" spans="1:2">
      <c r="A33"/>
      <c r="B33"/>
    </row>
    <row r="34" spans="1:2">
      <c r="A34"/>
      <c r="B34"/>
    </row>
    <row r="35" spans="1:2">
      <c r="A35"/>
      <c r="B35"/>
    </row>
    <row r="36" spans="1:2">
      <c r="A36"/>
      <c r="B36"/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</sheetData>
  <sheetProtection formatColumns="0" formatRows="0"/>
  <phoneticPr fontId="1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t_union">
    <tabColor indexed="47"/>
  </sheetPr>
  <dimension ref="A1:BX16"/>
  <sheetViews>
    <sheetView showGridLines="0" workbookViewId="0">
      <selection activeCell="AX14" sqref="AX14"/>
    </sheetView>
  </sheetViews>
  <sheetFormatPr defaultRowHeight="11.25"/>
  <cols>
    <col min="1" max="1" width="15" customWidth="1"/>
    <col min="6" max="6" width="3.7109375" customWidth="1"/>
    <col min="7" max="8" width="4" customWidth="1"/>
    <col min="10" max="10" width="32.28515625" customWidth="1"/>
    <col min="11" max="11" width="31.140625" customWidth="1"/>
    <col min="13" max="13" width="25.42578125" customWidth="1"/>
    <col min="17" max="17" width="21.42578125" customWidth="1"/>
  </cols>
  <sheetData>
    <row r="1" spans="1:76" s="109" customFormat="1">
      <c r="A1" s="43" t="s">
        <v>166</v>
      </c>
    </row>
    <row r="2" spans="1:76" s="12" customFormat="1" ht="19.5" customHeight="1">
      <c r="C2" s="13"/>
      <c r="D2"/>
      <c r="E2" s="105"/>
      <c r="F2" s="140"/>
      <c r="G2" s="106"/>
      <c r="H2" s="166"/>
    </row>
    <row r="3" spans="1:76" ht="12" thickBot="1">
      <c r="A3" s="43" t="s">
        <v>251</v>
      </c>
    </row>
    <row r="4" spans="1:76" s="44" customFormat="1" ht="11.25" customHeight="1">
      <c r="C4" s="281"/>
      <c r="D4" s="329"/>
      <c r="E4" s="331"/>
      <c r="F4" s="331"/>
      <c r="G4" s="331"/>
      <c r="H4" s="331"/>
      <c r="I4" s="331"/>
      <c r="J4" s="331"/>
      <c r="K4" s="333"/>
      <c r="L4" s="333"/>
      <c r="M4" s="335"/>
      <c r="N4" s="335"/>
      <c r="O4" s="337"/>
      <c r="P4" s="339"/>
      <c r="Q4" s="147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200"/>
      <c r="BF4" s="199"/>
      <c r="BG4" s="199"/>
      <c r="BH4" s="199"/>
      <c r="BI4" s="199"/>
      <c r="BJ4" s="199"/>
      <c r="BK4" s="199"/>
    </row>
    <row r="5" spans="1:76" s="44" customFormat="1" ht="11.25" customHeight="1">
      <c r="C5" s="281"/>
      <c r="D5" s="330"/>
      <c r="E5" s="332"/>
      <c r="F5" s="332"/>
      <c r="G5" s="332"/>
      <c r="H5" s="332"/>
      <c r="I5" s="332"/>
      <c r="J5" s="332"/>
      <c r="K5" s="334"/>
      <c r="L5" s="334"/>
      <c r="M5" s="336"/>
      <c r="N5" s="336"/>
      <c r="O5" s="338"/>
      <c r="P5" s="340"/>
      <c r="Q5" s="341"/>
      <c r="R5" s="343">
        <v>1</v>
      </c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183"/>
      <c r="AI5" s="190">
        <v>0</v>
      </c>
      <c r="AJ5" s="189" t="s">
        <v>258</v>
      </c>
      <c r="AK5" s="189"/>
      <c r="AL5" s="189"/>
      <c r="AM5" s="189"/>
      <c r="AN5" s="189"/>
      <c r="AO5" s="189"/>
      <c r="AP5" s="189"/>
      <c r="AQ5" s="189"/>
      <c r="AR5" s="189"/>
      <c r="AS5" s="148"/>
      <c r="AT5" s="148"/>
      <c r="AU5" s="148"/>
      <c r="AV5" s="148"/>
      <c r="AW5" s="148"/>
      <c r="AX5" s="148"/>
      <c r="AY5" s="100"/>
      <c r="AZ5" s="100"/>
      <c r="BA5" s="100"/>
      <c r="BB5" s="100"/>
      <c r="BC5" s="100"/>
      <c r="BD5" s="100"/>
      <c r="BE5" s="200"/>
      <c r="BF5" s="215"/>
      <c r="BG5" s="215"/>
      <c r="BH5" s="215"/>
      <c r="BI5" s="199"/>
      <c r="BJ5" s="215"/>
      <c r="BK5" s="215"/>
      <c r="BL5" s="215"/>
      <c r="BM5" s="215"/>
      <c r="BN5" s="215"/>
    </row>
    <row r="6" spans="1:76" s="44" customFormat="1" ht="15" customHeight="1">
      <c r="C6" s="281"/>
      <c r="D6" s="330"/>
      <c r="E6" s="332"/>
      <c r="F6" s="332"/>
      <c r="G6" s="332"/>
      <c r="H6" s="332"/>
      <c r="I6" s="332"/>
      <c r="J6" s="332"/>
      <c r="K6" s="334"/>
      <c r="L6" s="334"/>
      <c r="M6" s="336"/>
      <c r="N6" s="336"/>
      <c r="O6" s="338"/>
      <c r="P6" s="340"/>
      <c r="Q6" s="342"/>
      <c r="R6" s="344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171"/>
      <c r="AI6" s="188" t="s">
        <v>241</v>
      </c>
      <c r="AJ6" s="237"/>
      <c r="AK6" s="275"/>
      <c r="AL6" s="275"/>
      <c r="AM6" s="275"/>
      <c r="AN6" s="275"/>
      <c r="AO6" s="275"/>
      <c r="AP6" s="275"/>
      <c r="AQ6" s="275"/>
      <c r="AR6" s="275"/>
      <c r="AS6" s="97"/>
      <c r="AT6" s="172"/>
      <c r="AU6" s="172"/>
      <c r="AV6" s="145"/>
      <c r="AW6" s="172">
        <f>AT6-AV6</f>
        <v>0</v>
      </c>
      <c r="AX6" s="172">
        <f>AV6-AT6</f>
        <v>0</v>
      </c>
      <c r="AY6" s="173"/>
      <c r="AZ6" s="173"/>
      <c r="BA6" s="223"/>
      <c r="BB6" s="173"/>
      <c r="BC6" s="224"/>
      <c r="BD6" s="225"/>
      <c r="BE6" s="200">
        <v>0</v>
      </c>
      <c r="BF6" s="215"/>
      <c r="BG6" s="215"/>
      <c r="BI6" s="198" t="str">
        <f>AJ6 &amp; BE6</f>
        <v>0</v>
      </c>
      <c r="BJ6" s="215"/>
      <c r="BK6" s="215"/>
      <c r="BL6" s="215"/>
      <c r="BM6" s="215"/>
      <c r="BX6" s="198" t="str">
        <f>AJ6&amp;AK6</f>
        <v/>
      </c>
    </row>
    <row r="7" spans="1:76" s="44" customFormat="1" ht="15" customHeight="1">
      <c r="C7" s="281"/>
      <c r="D7" s="330"/>
      <c r="E7" s="332"/>
      <c r="F7" s="332"/>
      <c r="G7" s="332"/>
      <c r="H7" s="332"/>
      <c r="I7" s="332"/>
      <c r="J7" s="332"/>
      <c r="K7" s="334"/>
      <c r="L7" s="334"/>
      <c r="M7" s="336"/>
      <c r="N7" s="336"/>
      <c r="O7" s="338"/>
      <c r="P7" s="340"/>
      <c r="Q7" s="367"/>
      <c r="R7" s="368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  <c r="AH7" s="150"/>
      <c r="AI7" s="177"/>
      <c r="AJ7" s="193"/>
      <c r="AK7" s="193"/>
      <c r="AL7" s="193"/>
      <c r="AM7" s="193"/>
      <c r="AN7" s="193"/>
      <c r="AO7" s="193"/>
      <c r="AP7" s="193"/>
      <c r="AQ7" s="193"/>
      <c r="AR7" s="193"/>
      <c r="AS7" s="151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200"/>
      <c r="BF7" s="215"/>
      <c r="BG7" s="215"/>
      <c r="BH7" s="215"/>
      <c r="BI7" s="199"/>
      <c r="BJ7" s="215"/>
      <c r="BK7" s="215"/>
      <c r="BL7" s="215"/>
      <c r="BM7" s="215"/>
      <c r="BN7" s="215"/>
    </row>
    <row r="8" spans="1:76" s="44" customFormat="1" ht="15" customHeight="1" thickBot="1">
      <c r="C8" s="45"/>
      <c r="D8" s="370"/>
      <c r="E8" s="371"/>
      <c r="F8" s="371"/>
      <c r="G8" s="371"/>
      <c r="H8" s="371"/>
      <c r="I8" s="371"/>
      <c r="J8" s="371"/>
      <c r="K8" s="373"/>
      <c r="L8" s="373"/>
      <c r="M8" s="372"/>
      <c r="N8" s="372"/>
      <c r="O8" s="374"/>
      <c r="P8" s="375"/>
      <c r="Q8" s="141"/>
      <c r="R8" s="185"/>
      <c r="S8" s="369"/>
      <c r="T8" s="369"/>
      <c r="U8" s="153"/>
      <c r="V8" s="153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49"/>
      <c r="BC8" s="149"/>
      <c r="BD8" s="149"/>
      <c r="BE8" s="200"/>
      <c r="BF8" s="199"/>
      <c r="BG8" s="199"/>
      <c r="BH8" s="199"/>
      <c r="BI8" s="199"/>
      <c r="BJ8" s="199"/>
      <c r="BK8" s="199"/>
    </row>
    <row r="9" spans="1:76">
      <c r="A9" s="43" t="s">
        <v>247</v>
      </c>
      <c r="C9" s="280"/>
      <c r="BH9" s="201"/>
      <c r="BI9" s="201"/>
      <c r="BJ9" s="201"/>
      <c r="BK9" s="201"/>
      <c r="BL9" s="201"/>
      <c r="BM9" s="201"/>
      <c r="BN9" s="201"/>
    </row>
    <row r="10" spans="1:76" s="44" customFormat="1" ht="11.25" customHeight="1">
      <c r="C10" s="281"/>
      <c r="D10"/>
      <c r="E10"/>
      <c r="F10"/>
      <c r="G10"/>
      <c r="H10"/>
      <c r="I10" s="236"/>
      <c r="J10" s="236"/>
      <c r="K10" s="228"/>
      <c r="L10" s="229"/>
      <c r="M10" s="216"/>
      <c r="N10" s="216"/>
      <c r="O10" s="227"/>
      <c r="P10" s="230"/>
      <c r="Q10" s="341"/>
      <c r="R10" s="343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183"/>
      <c r="AI10" s="190">
        <v>0</v>
      </c>
      <c r="AJ10" s="189" t="s">
        <v>258</v>
      </c>
      <c r="AK10" s="189"/>
      <c r="AL10" s="189"/>
      <c r="AM10" s="189"/>
      <c r="AN10" s="189"/>
      <c r="AO10" s="189"/>
      <c r="AP10" s="189"/>
      <c r="AQ10" s="189"/>
      <c r="AR10" s="189"/>
      <c r="AS10" s="148"/>
      <c r="AT10" s="148"/>
      <c r="AU10" s="148"/>
      <c r="AV10" s="148"/>
      <c r="AW10" s="148"/>
      <c r="AX10" s="148"/>
      <c r="AY10" s="100"/>
      <c r="AZ10" s="100"/>
      <c r="BA10" s="100"/>
      <c r="BB10" s="100"/>
      <c r="BC10" s="100"/>
      <c r="BD10" s="100"/>
      <c r="BE10" s="200"/>
      <c r="BF10" s="215"/>
      <c r="BG10" s="215"/>
      <c r="BH10" s="215"/>
      <c r="BI10" s="199"/>
      <c r="BJ10" s="215"/>
      <c r="BK10" s="215"/>
      <c r="BL10" s="215"/>
      <c r="BM10" s="215"/>
      <c r="BN10" s="215"/>
    </row>
    <row r="11" spans="1:76" s="44" customFormat="1" ht="15" customHeight="1">
      <c r="C11" s="281"/>
      <c r="D11"/>
      <c r="E11"/>
      <c r="F11"/>
      <c r="G11"/>
      <c r="H11"/>
      <c r="I11" s="236"/>
      <c r="J11" s="236"/>
      <c r="K11" s="228"/>
      <c r="L11" s="231"/>
      <c r="M11" s="216"/>
      <c r="N11" s="216"/>
      <c r="O11" s="227"/>
      <c r="P11" s="230"/>
      <c r="Q11" s="342"/>
      <c r="R11" s="344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171"/>
      <c r="AI11" s="188" t="s">
        <v>241</v>
      </c>
      <c r="AJ11" s="237"/>
      <c r="AK11" s="275"/>
      <c r="AL11" s="275"/>
      <c r="AM11" s="275"/>
      <c r="AN11" s="275"/>
      <c r="AO11" s="275"/>
      <c r="AP11" s="275"/>
      <c r="AQ11" s="275"/>
      <c r="AR11" s="275"/>
      <c r="AS11" s="97"/>
      <c r="AT11" s="172"/>
      <c r="AU11" s="172"/>
      <c r="AV11" s="145"/>
      <c r="AW11" s="172">
        <f>AT11-AV11</f>
        <v>0</v>
      </c>
      <c r="AX11" s="172">
        <f>AV11-AT11</f>
        <v>0</v>
      </c>
      <c r="AY11" s="173"/>
      <c r="AZ11" s="173"/>
      <c r="BA11" s="223"/>
      <c r="BB11" s="173"/>
      <c r="BC11" s="224"/>
      <c r="BD11" s="225"/>
      <c r="BE11" s="200">
        <v>0</v>
      </c>
      <c r="BF11" s="215"/>
      <c r="BG11" s="215"/>
      <c r="BI11" s="198" t="str">
        <f>AJ11 &amp; BE11</f>
        <v>0</v>
      </c>
      <c r="BJ11" s="215"/>
      <c r="BK11" s="215"/>
      <c r="BL11" s="215"/>
      <c r="BM11" s="215"/>
      <c r="BX11" s="198" t="str">
        <f>AJ11&amp;AK11</f>
        <v/>
      </c>
    </row>
    <row r="12" spans="1:76" s="44" customFormat="1" ht="15" customHeight="1">
      <c r="C12" s="281"/>
      <c r="D12"/>
      <c r="E12"/>
      <c r="F12"/>
      <c r="G12"/>
      <c r="H12"/>
      <c r="I12" s="236"/>
      <c r="J12" s="236"/>
      <c r="K12" s="228"/>
      <c r="L12" s="231"/>
      <c r="M12" s="216"/>
      <c r="N12" s="216"/>
      <c r="O12" s="227"/>
      <c r="P12" s="230"/>
      <c r="Q12" s="367"/>
      <c r="R12" s="368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150"/>
      <c r="AI12" s="177"/>
      <c r="AJ12" s="193"/>
      <c r="AK12" s="193"/>
      <c r="AL12" s="193"/>
      <c r="AM12" s="193"/>
      <c r="AN12" s="193"/>
      <c r="AO12" s="193"/>
      <c r="AP12" s="193"/>
      <c r="AQ12" s="193"/>
      <c r="AR12" s="193"/>
      <c r="AS12" s="151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200"/>
      <c r="BF12" s="215"/>
      <c r="BG12" s="215"/>
      <c r="BH12" s="215"/>
      <c r="BI12" s="199"/>
      <c r="BJ12" s="215"/>
      <c r="BK12" s="215"/>
      <c r="BL12" s="215"/>
      <c r="BM12" s="215"/>
      <c r="BN12" s="215"/>
    </row>
    <row r="13" spans="1:76">
      <c r="A13" s="43" t="s">
        <v>252</v>
      </c>
      <c r="C13" s="280"/>
      <c r="BH13" s="201"/>
      <c r="BI13" s="201"/>
      <c r="BJ13" s="201"/>
      <c r="BK13" s="201"/>
      <c r="BL13" s="201"/>
      <c r="BM13" s="201"/>
      <c r="BN13" s="201"/>
    </row>
    <row r="14" spans="1:76" s="44" customFormat="1" ht="15" customHeight="1">
      <c r="C14" s="281"/>
      <c r="D14"/>
      <c r="E14"/>
      <c r="F14"/>
      <c r="G14"/>
      <c r="H14"/>
      <c r="I14" s="236"/>
      <c r="J14" s="236"/>
      <c r="K14" s="228"/>
      <c r="L14" s="184"/>
      <c r="M14" s="216"/>
      <c r="N14" s="216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213"/>
      <c r="AA14" s="213"/>
      <c r="AB14" s="213"/>
      <c r="AC14" s="171"/>
      <c r="AD14" s="232"/>
      <c r="AE14" s="233"/>
      <c r="AF14" s="234"/>
      <c r="AG14" s="235"/>
      <c r="AH14" s="171"/>
      <c r="AI14" s="188"/>
      <c r="AJ14" s="238"/>
      <c r="AK14" s="275"/>
      <c r="AL14" s="275"/>
      <c r="AM14" s="275"/>
      <c r="AN14" s="275"/>
      <c r="AO14" s="275"/>
      <c r="AP14" s="275"/>
      <c r="AQ14" s="275"/>
      <c r="AR14" s="275"/>
      <c r="AS14" s="172"/>
      <c r="AT14" s="172"/>
      <c r="AU14" s="172"/>
      <c r="AV14" s="173"/>
      <c r="AW14" s="172">
        <f>AT14-AV14</f>
        <v>0</v>
      </c>
      <c r="AX14" s="172">
        <f>AV14-AT14</f>
        <v>0</v>
      </c>
      <c r="AY14" s="173"/>
      <c r="AZ14" s="173"/>
      <c r="BA14" s="223"/>
      <c r="BB14" s="173"/>
      <c r="BC14" s="224"/>
      <c r="BD14" s="225"/>
      <c r="BE14" s="200">
        <v>0</v>
      </c>
      <c r="BF14" s="215"/>
      <c r="BG14" s="215"/>
      <c r="BI14" s="198" t="str">
        <f>AJ14 &amp; BE14</f>
        <v>0</v>
      </c>
      <c r="BJ14" s="215"/>
      <c r="BK14" s="215"/>
      <c r="BL14" s="215"/>
      <c r="BM14" s="215"/>
      <c r="BX14" s="198" t="str">
        <f>AJ14&amp;AK14</f>
        <v/>
      </c>
    </row>
    <row r="15" spans="1:76" s="161" customFormat="1" ht="15">
      <c r="A15" s="160" t="s">
        <v>254</v>
      </c>
      <c r="C15" s="282"/>
      <c r="D15" s="162"/>
      <c r="E15" s="162"/>
      <c r="BH15" s="202"/>
      <c r="BI15" s="202"/>
      <c r="BJ15" s="202"/>
      <c r="BK15" s="202"/>
      <c r="BL15" s="202"/>
      <c r="BM15" s="202"/>
      <c r="BN15" s="202"/>
    </row>
    <row r="16" spans="1:76" s="12" customFormat="1" ht="15" customHeight="1">
      <c r="C16" s="283"/>
      <c r="D16" s="163"/>
      <c r="E16" s="164"/>
      <c r="BH16" s="203"/>
      <c r="BI16" s="203"/>
      <c r="BJ16" s="203"/>
      <c r="BK16" s="203"/>
      <c r="BL16" s="203"/>
      <c r="BM16" s="203"/>
      <c r="BN16" s="203"/>
    </row>
  </sheetData>
  <mergeCells count="48">
    <mergeCell ref="AA10:AA12"/>
    <mergeCell ref="Q5:Q7"/>
    <mergeCell ref="R5:R7"/>
    <mergeCell ref="S5:S7"/>
    <mergeCell ref="I4:I8"/>
    <mergeCell ref="M4:M8"/>
    <mergeCell ref="N4:N8"/>
    <mergeCell ref="L4:L8"/>
    <mergeCell ref="O4:O8"/>
    <mergeCell ref="J4:J8"/>
    <mergeCell ref="K4:K8"/>
    <mergeCell ref="W10:W12"/>
    <mergeCell ref="X10:X12"/>
    <mergeCell ref="Y10:Y12"/>
    <mergeCell ref="V10:V12"/>
    <mergeCell ref="P4:P8"/>
    <mergeCell ref="S8:T8"/>
    <mergeCell ref="D4:D8"/>
    <mergeCell ref="E4:E8"/>
    <mergeCell ref="F4:F8"/>
    <mergeCell ref="G4:G8"/>
    <mergeCell ref="H4:H8"/>
    <mergeCell ref="Q10:Q12"/>
    <mergeCell ref="AB5:AB7"/>
    <mergeCell ref="V5:V7"/>
    <mergeCell ref="W5:W7"/>
    <mergeCell ref="X5:X7"/>
    <mergeCell ref="Y5:Y7"/>
    <mergeCell ref="R10:R12"/>
    <mergeCell ref="S10:S12"/>
    <mergeCell ref="T10:T12"/>
    <mergeCell ref="U10:U12"/>
    <mergeCell ref="T5:T7"/>
    <mergeCell ref="Z5:Z7"/>
    <mergeCell ref="AA5:AA7"/>
    <mergeCell ref="AB10:AB12"/>
    <mergeCell ref="U5:U7"/>
    <mergeCell ref="Z10:Z12"/>
    <mergeCell ref="AE5:AE7"/>
    <mergeCell ref="AF5:AF7"/>
    <mergeCell ref="AG5:AG7"/>
    <mergeCell ref="AC10:AC12"/>
    <mergeCell ref="AD10:AD12"/>
    <mergeCell ref="AE10:AE12"/>
    <mergeCell ref="AF10:AF12"/>
    <mergeCell ref="AG10:AG12"/>
    <mergeCell ref="AC5:AC7"/>
    <mergeCell ref="AD5:AD7"/>
  </mergeCells>
  <phoneticPr fontId="0" type="noConversion"/>
  <dataValidations count="12">
    <dataValidation type="textLength" operator="lessThanOrEqual" allowBlank="1" showInputMessage="1" showErrorMessage="1" errorTitle="Ошибка" error="Допускается ввод не более 900 символов!" sqref="F2 AH11:AI11 G10:G12 AH6:AI6 G14 E16 AH14:AI14">
      <formula1>900</formula1>
    </dataValidation>
    <dataValidation type="decimal" allowBlank="1" showInputMessage="1" showErrorMessage="1" error="Введите действительное число от 0 до 100!" sqref="Q5:R5 O14:P14 O10:P12 Q10:R10 O4:P8">
      <formula1>0</formula1>
      <formula2>100</formula2>
    </dataValidation>
    <dataValidation type="whole" allowBlank="1" showErrorMessage="1" errorTitle="Ошибка" error="Допускается ввод только неотрицательных целых чисел!" sqref="K10:K12 K14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L10:N12 L14:N14 N4:N8">
      <formula1>all_year_list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E10:E12 E14">
      <formula1>group_list</formula1>
    </dataValidation>
    <dataValidation type="decimal" allowBlank="1" showErrorMessage="1" errorTitle="Ошибка" error="Допускается ввод только неотрицательных чисел!" sqref="BB6 BB11 AV11 AY11:AZ11 AY14:AZ14 AY6:AZ6 BB14 AV14 AV6">
      <formula1>0</formula1>
      <formula2>9.99999999999999E+23</formula2>
    </dataValidation>
    <dataValidation type="list" operator="lessThanOrEqual" allowBlank="1" showInputMessage="1" showErrorMessage="1" errorTitle="Ошибка" error="Необходимо выбрать значение из списка!" promptTitle="Ввод" prompt="Необходимо указать принадлежность объекта к инфраструктуре ТЭ или его отсутствие" sqref="S14">
      <formula1>"да,без привязки к объекту"</formula1>
    </dataValidation>
    <dataValidation allowBlank="1" showInputMessage="1" showErrorMessage="1" promptTitle="Ввод" prompt="Для выбора необходимо два раза нажать левую кнопку мыши!" sqref="H10:J12 H14:J14"/>
    <dataValidation allowBlank="1" showInputMessage="1" showErrorMessage="1" promptTitle="Ввод" prompt="Для выбора объекта необходимо два раза нажать левую кнопку мыши!" sqref="T14"/>
    <dataValidation type="textLength" operator="lessThan" allowBlank="1" showInputMessage="1" showErrorMessage="1" errorTitle="Ошибка" error="Допускается ввод не более 900 символов!" sqref="BA11 BC11:BD11 BA6 BC6:BD6 BA14 BC14:BD1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M4:M8">
      <formula1>month_list</formula1>
    </dataValidation>
    <dataValidation allowBlank="1" errorTitle="Ошибка" error="Выберите значение из списка" prompt="Выберите значение из списка" sqref="AJ6:AR6 AJ11:AR11 AJ14:AR14"/>
  </dataValidations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107</vt:i4>
      </vt:variant>
    </vt:vector>
  </HeadingPairs>
  <TitlesOfParts>
    <vt:vector size="112" baseType="lpstr">
      <vt:lpstr>Инструкция</vt:lpstr>
      <vt:lpstr>Титульный</vt:lpstr>
      <vt:lpstr>ИП</vt:lpstr>
      <vt:lpstr>Комментарии</vt:lpstr>
      <vt:lpstr>Проверка</vt:lpstr>
      <vt:lpstr>add_01_1</vt:lpstr>
      <vt:lpstr>add_01_2</vt:lpstr>
      <vt:lpstr>add_01_3</vt:lpstr>
      <vt:lpstr>add_01_ifin_col</vt:lpstr>
      <vt:lpstr>add_01_obj_col</vt:lpstr>
      <vt:lpstr>add_com</vt:lpstr>
      <vt:lpstr>all_year_list</vt:lpstr>
      <vt:lpstr>CheckBC_ws_01</vt:lpstr>
      <vt:lpstr>chkGetUpdatesValue</vt:lpstr>
      <vt:lpstr>chkNoUpdatesValue</vt:lpstr>
      <vt:lpstr>code</vt:lpstr>
      <vt:lpstr>concession</vt:lpstr>
      <vt:lpstr>date_end</vt:lpstr>
      <vt:lpstr>date_start</vt:lpstr>
      <vt:lpstr>decision_date</vt:lpstr>
      <vt:lpstr>decision_name</vt:lpstr>
      <vt:lpstr>decision_nmbr</vt:lpstr>
      <vt:lpstr>decision_type</vt:lpstr>
      <vt:lpstr>et_com</vt:lpstr>
      <vt:lpstr>et_ListComm</vt:lpstr>
      <vt:lpstr>et_ws_01_ifin</vt:lpstr>
      <vt:lpstr>et_ws_01_m</vt:lpstr>
      <vt:lpstr>et_ws_01_obj</vt:lpstr>
      <vt:lpstr>fil_name</vt:lpstr>
      <vt:lpstr>FirstLine</vt:lpstr>
      <vt:lpstr>flag_ip</vt:lpstr>
      <vt:lpstr>fp_url_ip1</vt:lpstr>
      <vt:lpstr>fp_url_ip2</vt:lpstr>
      <vt:lpstr>fp_url_ip3</vt:lpstr>
      <vt:lpstr>god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instr_hyp5</vt:lpstr>
      <vt:lpstr>ip_id</vt:lpstr>
      <vt:lpstr>ip_name</vt:lpstr>
      <vt:lpstr>ip_url</vt:lpstr>
      <vt:lpstr>IstFin_Range</vt:lpstr>
      <vt:lpstr>kpp</vt:lpstr>
      <vt:lpstr>kvartal</vt:lpstr>
      <vt:lpstr>logical</vt:lpstr>
      <vt:lpstr>MONTH</vt:lpstr>
      <vt:lpstr>month_list</vt:lpstr>
      <vt:lpstr>nds</vt:lpstr>
      <vt:lpstr>nvv</vt:lpstr>
      <vt:lpstr>org</vt:lpstr>
      <vt:lpstr>Org_Address</vt:lpstr>
      <vt:lpstr>org_form</vt:lpstr>
      <vt:lpstr>Org_otv_lico</vt:lpstr>
      <vt:lpstr>orgOtvDol</vt:lpstr>
      <vt:lpstr>orgOtvFIO</vt:lpstr>
      <vt:lpstr>orgOtvMail</vt:lpstr>
      <vt:lpstr>orgOtvTel</vt:lpstr>
      <vt:lpstr>orgPAddress</vt:lpstr>
      <vt:lpstr>orgUAddress</vt:lpstr>
      <vt:lpstr>pDel_Comm</vt:lpstr>
      <vt:lpstr>period</vt:lpstr>
      <vt:lpstr>plan_version</vt:lpstr>
      <vt:lpstr>quality</vt:lpstr>
      <vt:lpstr>REESTR_IP_RANGE</vt:lpstr>
      <vt:lpstr>REGION</vt:lpstr>
      <vt:lpstr>region_name</vt:lpstr>
      <vt:lpstr>rst_org_id_ip</vt:lpstr>
      <vt:lpstr>rst_org_id_org</vt:lpstr>
      <vt:lpstr>spr_type</vt:lpstr>
      <vt:lpstr>UpdStatus</vt:lpstr>
      <vt:lpstr>vdet</vt:lpstr>
      <vt:lpstr>version</vt:lpstr>
      <vt:lpstr>ws_01_at_length_cncsn</vt:lpstr>
      <vt:lpstr>ws_01_at_length_event</vt:lpstr>
      <vt:lpstr>ws_01_at_length_object</vt:lpstr>
      <vt:lpstr>ws_01_col_0_p</vt:lpstr>
      <vt:lpstr>ws_01_col_1_p</vt:lpstr>
      <vt:lpstr>ws_01_col_add_event</vt:lpstr>
      <vt:lpstr>ws_01_col_all_p</vt:lpstr>
      <vt:lpstr>ws_01_col_cncsn</vt:lpstr>
      <vt:lpstr>ws_01_col_cncsn_ok</vt:lpstr>
      <vt:lpstr>ws_01_col_del_event</vt:lpstr>
      <vt:lpstr>ws_01_col_del_ifin</vt:lpstr>
      <vt:lpstr>ws_01_col_del_obj</vt:lpstr>
      <vt:lpstr>ws_01_col_deviation</vt:lpstr>
      <vt:lpstr>ws_01_col_fq2_1</vt:lpstr>
      <vt:lpstr>ws_01_col_fq2_2</vt:lpstr>
      <vt:lpstr>ws_01_col_fq2_3</vt:lpstr>
      <vt:lpstr>ws_01_col_fq4_1</vt:lpstr>
      <vt:lpstr>ws_01_col_fq4_2</vt:lpstr>
      <vt:lpstr>ws_01_col_fq4_3</vt:lpstr>
      <vt:lpstr>ws_01_col_obj_1</vt:lpstr>
      <vt:lpstr>ws_01_col_obj_lgl_id</vt:lpstr>
      <vt:lpstr>ws_01_col_obj_name</vt:lpstr>
      <vt:lpstr>ws_01_col_oktmo</vt:lpstr>
      <vt:lpstr>ws_01_col_url_plan</vt:lpstr>
      <vt:lpstr>ws_01_fill</vt:lpstr>
      <vt:lpstr>ws_01_group_column</vt:lpstr>
      <vt:lpstr>ws_01_planyear_column</vt:lpstr>
      <vt:lpstr>ws_01_row_all_cncsn</vt:lpstr>
      <vt:lpstr>ws_01_row_all_ip</vt:lpstr>
      <vt:lpstr>ws_01_row_end</vt:lpstr>
      <vt:lpstr>ws_01_row_start</vt:lpstr>
      <vt:lpstr>year_list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Контроль за использованием инвестиционных ресурсов, включаемых в регулируемые государством цены (тарифы) в сфере теплоснабжения за 2020 год (год)</dc:title>
  <dc:subject>Контроль за использованием инвестиционных ресурсов, включаемых в регулируемые государством цены (тарифы) в сфере теплоснабжения за 2020 год (год)</dc:subject>
  <dc:creator>--</dc:creator>
  <dc:description/>
  <cp:lastModifiedBy>Вишняков Александр Сергеевич</cp:lastModifiedBy>
  <cp:lastPrinted>2017-07-02T15:38:59Z</cp:lastPrinted>
  <dcterms:created xsi:type="dcterms:W3CDTF">2004-05-21T07:18:45Z</dcterms:created>
  <dcterms:modified xsi:type="dcterms:W3CDTF">2024-03-07T09:31:35Z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INV.WARM.Q4.2020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1.0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HFYR</vt:lpwstr>
  </property>
  <property fmtid="{D5CDD505-2E9C-101B-9397-08002B2CF9AE}" pid="18" name="TypePlanning">
    <vt:lpwstr>FACT</vt:lpwstr>
  </property>
  <property fmtid="{D5CDD505-2E9C-101B-9397-08002B2CF9AE}" pid="19" name="ProtectBook">
    <vt:i4>0</vt:i4>
  </property>
</Properties>
</file>