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930" yWindow="360" windowWidth="13665" windowHeight="789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Т-ТН'!$M$18:$AD$28</definedName>
    <definedName name="checkCell_List06_4_double_date">'Форма 4.10.3 | Т-ТН'!$AE$18:$AE$28</definedName>
    <definedName name="checkCell_List06_4_unique_t">'Форма 4.10.3 | Т-ТН'!$M$18:$M$28</definedName>
    <definedName name="checkCell_List06_4_unique_t1">'Форма 4.10.3 | Т-ТН'!$AF$18:$AF$28</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4.10.1'!$D$14:$L$36</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et_union_hor!$O$85:$AC$90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et_union_hor!$AC$85:$AC$98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Т-ТН'!$AC$18:$AC$28</definedName>
    <definedName name="List06_4_note">'Форма 4.10.3 | Т-ТН'!$AD$18:$AD$28</definedName>
    <definedName name="List06_4_Period">'Форма 4.10.3 | Т-ТН'!$O$18:$U$28</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4.10.1'!$H$22:$I$36</definedName>
    <definedName name="List14_1_DPR">'Форма 4.10.1'!$K$20</definedName>
    <definedName name="List14_1_flagIPR">'Форма 4.10.1'!$J$15</definedName>
    <definedName name="List14_1_GroundMaterials_1">'Форма 4.10.1'!$K$15:$K$36</definedName>
    <definedName name="List14_1_hypIPR">'Форма 4.10.1'!$K$15</definedName>
    <definedName name="List14_1_method">'Форма 4.10.1'!$J$17:$J$18</definedName>
    <definedName name="List14_1_note">'Форма 4.10.1'!$L$14:$L$36</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Т-ТН'!$K$18:$K$28</definedName>
    <definedName name="pDel_List06_4_2">'Форма 4.10.3 | Т-ТН'!$J$18:$J$28</definedName>
    <definedName name="pDel_List06_4_3">'Форма 4.10.3 | Т-ТН'!$I$18:$I$28</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4.10.1'!$C$22:$C$24</definedName>
    <definedName name="pDel_List14_1_2_2">'Форма 4.10.1'!$G$22:$G$24</definedName>
    <definedName name="pDel_List14_1_3">'Форма 4.10.1'!$C$26:$C$28</definedName>
    <definedName name="pDel_List14_1_3_2">'Форма 4.10.1'!$G$26:$G$28</definedName>
    <definedName name="pDel_List14_1_4">'Форма 4.10.1'!$C$30:$C$32</definedName>
    <definedName name="pDel_List14_1_4_2">'Форма 4.10.1'!$G$30:$G$32</definedName>
    <definedName name="pDel_List14_1_5">'Форма 4.10.1'!$C$34:$C$36</definedName>
    <definedName name="pDel_List14_1_5_2">'Форма 4.10.1'!$G$34:$G$36</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Т-ТН'!$AC$18:$AC$28</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REESTR_ORG!$A$2:$J$420</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3"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M8" i="627" l="1"/>
  <c r="O8" i="627"/>
  <c r="M9" i="627"/>
  <c r="O9" i="627"/>
  <c r="O17" i="627"/>
  <c r="P17" i="627" s="1"/>
  <c r="Q17" i="627" s="1"/>
  <c r="R17" i="627" s="1"/>
  <c r="S17" i="627" s="1"/>
  <c r="U17" i="627" s="1"/>
  <c r="V17" i="627" s="1"/>
  <c r="W17" i="627" s="1"/>
  <c r="X17" i="627" s="1"/>
  <c r="Y17" i="627" s="1"/>
  <c r="Z17" i="627" s="1"/>
  <c r="AB17" i="627" s="1"/>
  <c r="AC17" i="627" s="1"/>
  <c r="AD17" i="627" s="1"/>
  <c r="L18" i="627"/>
  <c r="O18" i="627"/>
  <c r="L19" i="627"/>
  <c r="L20" i="627"/>
  <c r="O20" i="627"/>
  <c r="L21" i="627"/>
  <c r="L23" i="627"/>
  <c r="AG24" i="627"/>
  <c r="AF23" i="627"/>
  <c r="L24" i="627"/>
  <c r="Q25" i="627"/>
  <c r="X25" i="627"/>
  <c r="AE24" i="627"/>
  <c r="X92" i="471"/>
  <c r="H12" i="649"/>
  <c r="H11" i="649"/>
  <c r="H9" i="649"/>
  <c r="H8" i="649"/>
  <c r="H7" i="649"/>
  <c r="H12" i="645"/>
  <c r="H9" i="645"/>
  <c r="H8" i="645"/>
  <c r="F34" i="647"/>
  <c r="E34" i="647"/>
  <c r="F30" i="647"/>
  <c r="E30" i="647"/>
  <c r="F26" i="647"/>
  <c r="E26" i="647"/>
  <c r="F22" i="647"/>
  <c r="E22" i="647"/>
  <c r="F17" i="647"/>
  <c r="E17" i="647"/>
  <c r="H12" i="637"/>
  <c r="H9" i="637"/>
  <c r="H8" i="637"/>
  <c r="R14" i="601"/>
  <c r="H13" i="649" s="1"/>
  <c r="R13" i="601"/>
  <c r="R12" i="601"/>
  <c r="P12" i="601"/>
  <c r="F9" i="649"/>
  <c r="F13" i="649"/>
  <c r="F11" i="649"/>
  <c r="F10" i="649"/>
  <c r="F8" i="649"/>
  <c r="F12" i="649"/>
  <c r="M14" i="601"/>
  <c r="M13" i="601"/>
  <c r="M12" i="601"/>
  <c r="H13" i="637" l="1"/>
  <c r="H13" i="645"/>
  <c r="B2" i="525" l="1"/>
  <c r="B3"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0" i="624"/>
  <c r="L18" i="624"/>
  <c r="L24" i="624"/>
  <c r="L23" i="624"/>
  <c r="X24" i="624"/>
  <c r="L19" i="624"/>
  <c r="L22" i="624"/>
  <c r="L21" i="624"/>
  <c r="F8" i="647" l="1"/>
  <c r="E8" i="647"/>
  <c r="F7" i="647"/>
  <c r="E7" i="647"/>
  <c r="H11" i="645"/>
  <c r="H7" i="645"/>
  <c r="F10" i="645"/>
  <c r="F8" i="645"/>
  <c r="F9" i="645"/>
  <c r="F13" i="645"/>
  <c r="F12" i="645"/>
  <c r="F11" i="645"/>
  <c r="O9" i="632" l="1"/>
  <c r="M9" i="632"/>
  <c r="O8" i="632"/>
  <c r="M8" i="632"/>
  <c r="N9" i="633"/>
  <c r="M9" i="633"/>
  <c r="N8" i="633"/>
  <c r="M8" i="633"/>
  <c r="O9" i="628"/>
  <c r="M9" i="628"/>
  <c r="O8" i="628"/>
  <c r="M8" i="628"/>
  <c r="O9" i="630"/>
  <c r="M9" i="630"/>
  <c r="O8" i="630"/>
  <c r="M8" i="630"/>
  <c r="O9" i="629"/>
  <c r="M9" i="629"/>
  <c r="O8" i="629"/>
  <c r="M8" i="629"/>
  <c r="O9" i="631"/>
  <c r="M9" i="631"/>
  <c r="O8" i="631"/>
  <c r="M8" i="631"/>
  <c r="O11" i="640"/>
  <c r="M11" i="640"/>
  <c r="O10" i="640"/>
  <c r="M10" i="640"/>
  <c r="O11" i="626"/>
  <c r="M11" i="626"/>
  <c r="O10" i="626"/>
  <c r="M10" i="626"/>
  <c r="O9" i="642"/>
  <c r="M9" i="642"/>
  <c r="O8" i="642"/>
  <c r="M8" i="642"/>
  <c r="O9" i="625"/>
  <c r="M9" i="625"/>
  <c r="O8" i="625"/>
  <c r="M8" i="625"/>
  <c r="E3" i="437"/>
  <c r="E2" i="437"/>
  <c r="O18" i="632" l="1"/>
  <c r="P18" i="632" s="1"/>
  <c r="Q18" i="632" s="1"/>
  <c r="R18" i="632" s="1"/>
  <c r="S18" i="632" s="1"/>
  <c r="T18" i="632" s="1"/>
  <c r="V18" i="632" s="1"/>
  <c r="R24" i="632"/>
  <c r="L20" i="632"/>
  <c r="L23" i="632"/>
  <c r="L22" i="632"/>
  <c r="L19" i="632"/>
  <c r="Y23" i="632"/>
  <c r="L21"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1" i="642"/>
  <c r="L238" i="471"/>
  <c r="L20" i="642"/>
  <c r="L240" i="471"/>
  <c r="F8" i="643"/>
  <c r="L19" i="642"/>
  <c r="F13" i="643"/>
  <c r="F11" i="643"/>
  <c r="L239" i="471"/>
  <c r="L242" i="471"/>
  <c r="L22" i="642"/>
  <c r="X24" i="642"/>
  <c r="F10" i="643"/>
  <c r="L243" i="471"/>
  <c r="F9" i="643"/>
  <c r="X244" i="471"/>
  <c r="L18" i="642"/>
  <c r="L23" i="642"/>
  <c r="F12" i="643"/>
  <c r="L241" i="471"/>
  <c r="L24" i="642"/>
  <c r="L244"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3" i="471"/>
  <c r="L26" i="640"/>
  <c r="F12" i="641"/>
  <c r="L222" i="471"/>
  <c r="L25" i="640"/>
  <c r="X26" i="640"/>
  <c r="X226" i="471"/>
  <c r="F10" i="641"/>
  <c r="F9" i="641"/>
  <c r="F8" i="641"/>
  <c r="L22" i="640"/>
  <c r="L220" i="471"/>
  <c r="L226" i="471"/>
  <c r="F11" i="641"/>
  <c r="L24" i="640"/>
  <c r="L20" i="640"/>
  <c r="L224" i="471"/>
  <c r="L225" i="471"/>
  <c r="L221" i="471"/>
  <c r="L23" i="640"/>
  <c r="L21" i="640"/>
  <c r="F13" i="641"/>
  <c r="V19" i="640" l="1"/>
  <c r="W19" i="640" s="1"/>
  <c r="AA198" i="471" l="1"/>
  <c r="AI197" i="471"/>
  <c r="R184" i="471"/>
  <c r="V120" i="471"/>
  <c r="AF111" i="471"/>
  <c r="V110" i="471"/>
  <c r="AE109" i="471"/>
  <c r="V109" i="471"/>
  <c r="Q150" i="471"/>
  <c r="Z149" i="471"/>
  <c r="Q132" i="471"/>
  <c r="Z131" i="471"/>
  <c r="Q92" i="471"/>
  <c r="AG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3" i="635"/>
  <c r="F10" i="636"/>
  <c r="L165" i="471"/>
  <c r="F9" i="637"/>
  <c r="L85" i="471"/>
  <c r="L183" i="471"/>
  <c r="F9" i="636"/>
  <c r="L106" i="471"/>
  <c r="L127" i="471"/>
  <c r="F13" i="636"/>
  <c r="F10" i="638"/>
  <c r="F10" i="639"/>
  <c r="L52" i="471"/>
  <c r="L53" i="471"/>
  <c r="L146" i="471"/>
  <c r="L108" i="471"/>
  <c r="F12" i="637"/>
  <c r="L36" i="471"/>
  <c r="L72" i="471"/>
  <c r="L148" i="471"/>
  <c r="AC120" i="471"/>
  <c r="F10" i="634"/>
  <c r="L194" i="471"/>
  <c r="L104" i="471"/>
  <c r="F8" i="636"/>
  <c r="L103" i="471"/>
  <c r="L33" i="471"/>
  <c r="F11" i="637"/>
  <c r="X149" i="471"/>
  <c r="L182" i="471"/>
  <c r="L179" i="471"/>
  <c r="AH197" i="471"/>
  <c r="F8" i="634"/>
  <c r="F13" i="634"/>
  <c r="F12" i="636"/>
  <c r="L51" i="471"/>
  <c r="L37" i="471"/>
  <c r="L145" i="471"/>
  <c r="L149" i="471"/>
  <c r="L109" i="471"/>
  <c r="L193" i="471"/>
  <c r="L90" i="471"/>
  <c r="L163" i="471"/>
  <c r="L35" i="471"/>
  <c r="F11" i="636"/>
  <c r="L68" i="471"/>
  <c r="L128" i="471"/>
  <c r="F10" i="637"/>
  <c r="L164" i="471"/>
  <c r="AF90" i="471"/>
  <c r="X55" i="471"/>
  <c r="L162" i="471"/>
  <c r="L197" i="471"/>
  <c r="L181" i="471"/>
  <c r="L120" i="471"/>
  <c r="F8" i="639"/>
  <c r="F11" i="639"/>
  <c r="L73" i="471"/>
  <c r="L32" i="471"/>
  <c r="L71" i="471"/>
  <c r="L49" i="471"/>
  <c r="F11" i="634"/>
  <c r="L110" i="471"/>
  <c r="L196" i="471"/>
  <c r="Y130" i="471"/>
  <c r="F12" i="635"/>
  <c r="F9" i="634"/>
  <c r="L91" i="471"/>
  <c r="F9" i="638"/>
  <c r="L131" i="471"/>
  <c r="L86" i="471"/>
  <c r="L55" i="471"/>
  <c r="Y183" i="471"/>
  <c r="L161" i="471"/>
  <c r="F8" i="637"/>
  <c r="Y166" i="471"/>
  <c r="F8" i="635"/>
  <c r="X37" i="471"/>
  <c r="L180" i="471"/>
  <c r="F12" i="634"/>
  <c r="F8" i="638"/>
  <c r="F11" i="635"/>
  <c r="L50" i="471"/>
  <c r="L67" i="471"/>
  <c r="F12" i="638"/>
  <c r="X131" i="471"/>
  <c r="L105" i="471"/>
  <c r="AE91" i="471"/>
  <c r="F12" i="639"/>
  <c r="F13" i="638"/>
  <c r="F9" i="635"/>
  <c r="L34" i="471"/>
  <c r="L70" i="471"/>
  <c r="L87" i="471"/>
  <c r="X167" i="471"/>
  <c r="L167" i="471"/>
  <c r="Y148" i="471"/>
  <c r="L125" i="471"/>
  <c r="AC109" i="471"/>
  <c r="L144" i="471"/>
  <c r="L126" i="471"/>
  <c r="F13" i="639"/>
  <c r="L54" i="471"/>
  <c r="X73" i="471"/>
  <c r="L88" i="471"/>
  <c r="L166" i="471"/>
  <c r="L143" i="471"/>
  <c r="AC110" i="471"/>
  <c r="L130" i="471"/>
  <c r="L69" i="471"/>
  <c r="F9" i="639"/>
  <c r="L31" i="471"/>
  <c r="AD108" i="471"/>
  <c r="F10" i="635"/>
  <c r="F13" i="637"/>
  <c r="F11" i="638"/>
  <c r="L195"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8" i="625"/>
  <c r="L19" i="625"/>
  <c r="L22" i="625"/>
  <c r="L20" i="625"/>
  <c r="X26" i="626"/>
  <c r="L25" i="626"/>
  <c r="L26" i="626"/>
  <c r="X24" i="625"/>
  <c r="L23" i="626"/>
  <c r="L24" i="625"/>
  <c r="L23" i="625"/>
  <c r="L20" i="626"/>
  <c r="L24" i="626"/>
  <c r="L21" i="625"/>
  <c r="L22" i="626"/>
  <c r="L21"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0"/>
  <c r="X24" i="631"/>
  <c r="L24" i="631"/>
  <c r="L21" i="630"/>
  <c r="Y23" i="631"/>
  <c r="L24" i="630"/>
  <c r="L21" i="633"/>
  <c r="L18" i="631"/>
  <c r="L22" i="631"/>
  <c r="L19" i="631"/>
  <c r="X24" i="630"/>
  <c r="L23" i="631"/>
  <c r="L19" i="633"/>
  <c r="L20" i="631"/>
  <c r="L20" i="633"/>
  <c r="Y23" i="630"/>
  <c r="L18" i="630"/>
  <c r="L21" i="631"/>
  <c r="L23" i="633"/>
  <c r="L23" i="630"/>
  <c r="L19" i="630"/>
  <c r="L22" i="633"/>
  <c r="AH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Y23" i="629"/>
  <c r="L20" i="629"/>
  <c r="L19" i="629"/>
  <c r="L20" i="628"/>
  <c r="AD23" i="628"/>
  <c r="L21" i="628"/>
  <c r="L24" i="629"/>
  <c r="X24" i="629"/>
  <c r="L21" i="629"/>
  <c r="AC25" i="628"/>
  <c r="AC24" i="628"/>
  <c r="L23" i="628"/>
  <c r="L19" i="628"/>
  <c r="L25" i="628"/>
  <c r="L18" i="629"/>
  <c r="L18" i="628"/>
  <c r="L23" i="629"/>
  <c r="L24"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1" i="618"/>
  <c r="F9" i="614"/>
  <c r="F13" i="614"/>
  <c r="F8" i="614"/>
  <c r="F9" i="618"/>
  <c r="F10" i="614"/>
  <c r="F342" i="471"/>
  <c r="F10" i="616"/>
  <c r="F11" i="614"/>
  <c r="F13" i="617"/>
  <c r="F11" i="616"/>
  <c r="F340" i="471"/>
  <c r="F11" i="617"/>
  <c r="F10" i="618"/>
  <c r="F9" i="617"/>
  <c r="M307" i="471"/>
  <c r="M297" i="471"/>
  <c r="M302" i="471"/>
  <c r="F338" i="471"/>
  <c r="F12" i="616"/>
  <c r="F12" i="614"/>
  <c r="F337" i="471"/>
  <c r="F9" i="616"/>
  <c r="F12" i="618"/>
  <c r="F10" i="617"/>
  <c r="F341" i="471"/>
  <c r="F13" i="616"/>
  <c r="F339" i="471"/>
  <c r="F12" i="617"/>
  <c r="F8" i="616"/>
  <c r="F13" i="618"/>
  <c r="F8" i="617"/>
  <c r="F8" i="618"/>
</calcChain>
</file>

<file path=xl/sharedStrings.xml><?xml version="1.0" encoding="utf-8"?>
<sst xmlns="http://schemas.openxmlformats.org/spreadsheetml/2006/main" count="6526" uniqueCount="3060">
  <si>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</si>
  <si>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</si>
  <si>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</si>
  <si>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</si>
  <si>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</si>
  <si>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</si>
  <si>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</si>
  <si>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</si>
  <si>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</si>
  <si>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</si>
  <si>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</si>
  <si>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</si>
  <si>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</si>
  <si>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</si>
  <si>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</si>
  <si>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</si>
  <si>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</si>
  <si>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</si>
  <si>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</si>
  <si>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</si>
  <si>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</si>
  <si>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</si>
  <si>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</si>
  <si>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</si>
  <si>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</si>
  <si>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</si>
  <si>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</si>
  <si>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</si>
  <si>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</si>
  <si>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</si>
  <si>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</si>
  <si>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</si>
  <si>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</si>
  <si>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</si>
  <si>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</si>
  <si>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</si>
  <si>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</si>
  <si>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</si>
  <si>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</si>
  <si>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</si>
  <si>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</si>
  <si>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</si>
  <si>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</si>
  <si>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</si>
  <si>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</si>
  <si>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</si>
  <si>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</si>
  <si>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</si>
  <si>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</si>
  <si>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</si>
  <si>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</si>
  <si>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</si>
  <si>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</si>
  <si>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</si>
  <si>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</si>
  <si>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</si>
  <si>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</si>
  <si>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</si>
  <si>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</si>
  <si>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</si>
  <si>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</si>
  <si>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</si>
  <si>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</si>
  <si>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</si>
  <si>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</si>
  <si>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</si>
  <si>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</si>
  <si>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</si>
  <si>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</si>
  <si>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</si>
  <si>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</si>
  <si>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</si>
  <si>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</si>
  <si>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</si>
  <si>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</si>
  <si>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</si>
  <si>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</si>
  <si>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</si>
  <si>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</si>
  <si>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</si>
  <si>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</si>
  <si>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</si>
  <si>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</si>
  <si>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</si>
  <si>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</si>
  <si>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</si>
  <si>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</si>
  <si>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</si>
  <si>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</si>
  <si>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</si>
  <si>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</si>
  <si>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</si>
  <si>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</si>
  <si>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</si>
  <si>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</si>
  <si>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</si>
  <si>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</si>
  <si>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</si>
  <si>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</si>
  <si>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</si>
  <si>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</si>
  <si>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</si>
  <si>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</si>
  <si>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</si>
  <si>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</si>
  <si>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</si>
  <si>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</si>
  <si>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</si>
  <si>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</si>
  <si>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</si>
  <si>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</si>
  <si>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</si>
  <si>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</si>
  <si>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</si>
  <si>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</si>
  <si>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</si>
  <si>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</si>
  <si>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</si>
  <si>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</si>
  <si>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</si>
  <si>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</si>
  <si>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</si>
  <si>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</si>
  <si>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</si>
  <si>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</si>
  <si>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</si>
  <si>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</si>
  <si>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</si>
  <si>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</si>
  <si>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</si>
  <si>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</si>
  <si>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</si>
  <si>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</si>
  <si>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</si>
  <si>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</si>
  <si>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</si>
  <si>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</si>
  <si>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</si>
  <si>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</si>
  <si>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</si>
  <si>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</si>
  <si>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</si>
  <si>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</si>
  <si>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</si>
  <si>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</si>
  <si>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</si>
  <si>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</si>
  <si>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</si>
  <si>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</si>
  <si>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</si>
  <si>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</si>
  <si>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</si>
  <si>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</si>
  <si>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</si>
  <si>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</si>
  <si>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</si>
  <si>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</si>
  <si>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</si>
  <si>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</si>
  <si>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</si>
  <si>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</si>
  <si>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</si>
  <si>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</si>
  <si>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</si>
  <si>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</si>
  <si>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</si>
  <si>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</si>
  <si>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</si>
  <si>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</si>
  <si>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</si>
  <si>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</si>
  <si>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</si>
  <si>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</si>
  <si>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</si>
  <si>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</si>
  <si>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</si>
  <si>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</si>
  <si>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</si>
  <si>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</si>
  <si>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</si>
  <si>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</si>
  <si>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</si>
  <si>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</si>
  <si>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</si>
  <si>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</si>
  <si>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</si>
  <si>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</si>
  <si>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</si>
  <si>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</si>
  <si>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</si>
  <si>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</si>
  <si>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</si>
  <si>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</si>
  <si>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</si>
  <si>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</si>
  <si>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</si>
  <si>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</si>
  <si>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</si>
  <si>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</si>
  <si>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</si>
  <si>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</si>
  <si>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</si>
  <si>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</si>
  <si>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</si>
  <si>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</si>
  <si>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</si>
  <si>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</si>
  <si>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</si>
  <si>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</si>
  <si>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</si>
  <si>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</si>
  <si>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</si>
  <si>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</si>
  <si>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</si>
  <si>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</si>
  <si>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</si>
  <si>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</si>
  <si>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</si>
  <si>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</si>
  <si>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</si>
  <si>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</si>
  <si>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</si>
  <si>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</si>
  <si>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</si>
  <si>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</si>
  <si>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</si>
  <si>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</si>
  <si>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</si>
  <si>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</si>
  <si>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</si>
  <si>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</si>
  <si>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</si>
  <si>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</si>
  <si>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</si>
  <si>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</si>
  <si>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</si>
  <si>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</si>
  <si>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</si>
  <si>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</si>
  <si>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</si>
  <si>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</si>
  <si>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</si>
  <si>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</si>
  <si>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</si>
  <si>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</si>
  <si>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</si>
  <si>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</si>
  <si>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</si>
  <si>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</si>
  <si>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</si>
  <si>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</si>
  <si>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</si>
  <si>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</si>
  <si>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</si>
  <si>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</si>
  <si>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</si>
  <si>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</si>
  <si>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</si>
  <si>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</si>
  <si>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</si>
  <si>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</si>
  <si>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</si>
  <si>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</si>
  <si>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</si>
  <si>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</si>
  <si>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</si>
  <si>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</si>
  <si>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</si>
  <si>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</si>
  <si>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</si>
  <si>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</si>
  <si>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</si>
  <si>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</si>
  <si>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</si>
  <si>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</si>
  <si>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</si>
  <si>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</si>
  <si>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</si>
  <si>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</si>
  <si>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</si>
  <si>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</si>
  <si>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</si>
  <si>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</si>
  <si>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</si>
  <si>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</si>
  <si>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</si>
  <si>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</si>
  <si>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</si>
  <si>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</si>
  <si>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</si>
  <si>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</si>
  <si>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</si>
  <si>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</si>
  <si>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</si>
  <si>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</si>
  <si>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</si>
  <si>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</si>
  <si>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</si>
  <si>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</si>
  <si>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</si>
  <si>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</si>
  <si>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</si>
  <si>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</si>
  <si>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</si>
  <si>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</si>
  <si>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</si>
  <si>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</si>
  <si>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</si>
  <si>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</si>
  <si>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</si>
  <si>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</si>
  <si>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</si>
  <si>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</si>
  <si>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</si>
  <si>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</si>
  <si>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</si>
  <si>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</si>
  <si>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</si>
  <si>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</si>
  <si>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</si>
  <si>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</si>
  <si>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</si>
  <si>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</si>
  <si>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</si>
  <si>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</si>
  <si>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</si>
  <si>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</si>
  <si>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</si>
  <si>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</si>
  <si>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</si>
  <si>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</si>
  <si>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</si>
  <si>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</si>
  <si>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</si>
  <si>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</si>
  <si>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</si>
  <si>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</si>
  <si>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</si>
  <si>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</si>
  <si>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</si>
  <si>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</si>
  <si>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</si>
  <si>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</si>
  <si>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</si>
  <si>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</si>
  <si>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</si>
  <si>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</si>
  <si>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</si>
  <si>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</si>
  <si>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</si>
  <si>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</si>
  <si>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</si>
  <si>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</si>
  <si>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</si>
  <si>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</si>
  <si>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</si>
  <si>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</si>
  <si>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</si>
  <si>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</si>
  <si>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</si>
  <si>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</si>
  <si>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</si>
  <si>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</si>
  <si>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</si>
  <si>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</si>
  <si>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</si>
  <si>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</si>
  <si>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</si>
  <si>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</si>
  <si>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</si>
  <si>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</si>
  <si>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</si>
  <si>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</si>
  <si>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</si>
  <si>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</si>
  <si>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</si>
  <si>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</si>
  <si>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</si>
  <si>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</si>
  <si>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</si>
  <si>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</si>
  <si>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</si>
  <si>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</si>
  <si>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</si>
  <si>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</si>
  <si>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</si>
  <si>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</si>
  <si>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</si>
  <si>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</si>
  <si>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</si>
  <si>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</si>
  <si>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</si>
  <si>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</si>
  <si>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</si>
  <si>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</si>
  <si>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</si>
  <si>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</si>
  <si>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</si>
  <si>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</si>
  <si>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</si>
  <si>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</si>
  <si>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</si>
  <si>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</si>
  <si>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</si>
  <si>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</si>
  <si>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</si>
  <si>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</si>
  <si>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</si>
  <si>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</si>
  <si>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</si>
  <si>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</si>
  <si>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</si>
  <si>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</si>
  <si>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</si>
  <si>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</si>
  <si>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</si>
  <si>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</si>
  <si>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</si>
  <si>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</si>
  <si>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</si>
  <si>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</si>
  <si>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</si>
  <si>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</si>
  <si>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</si>
  <si>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</si>
  <si>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</si>
  <si>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</si>
  <si>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</si>
  <si>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</si>
  <si>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</si>
  <si>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</si>
  <si>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</si>
  <si>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</si>
  <si>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</si>
  <si>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</si>
  <si>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</si>
  <si>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</si>
  <si>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</si>
  <si>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</si>
  <si>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</si>
  <si>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</si>
  <si>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</si>
  <si>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</si>
  <si>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</si>
  <si>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</si>
  <si>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</si>
  <si>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</si>
  <si>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</si>
  <si>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</si>
  <si>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</si>
  <si>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</si>
  <si>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</si>
  <si>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</si>
  <si>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</si>
  <si>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</si>
  <si>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</si>
  <si>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</si>
  <si>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</si>
  <si>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</si>
  <si>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</si>
  <si>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</si>
  <si>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</si>
  <si>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</si>
  <si>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</si>
  <si>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</si>
  <si>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</si>
  <si>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</si>
  <si>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</si>
  <si>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</si>
  <si>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</si>
  <si>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</si>
  <si>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</si>
  <si>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</si>
  <si>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</si>
  <si>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</si>
  <si>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</si>
  <si>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</si>
  <si>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</si>
  <si>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</si>
  <si>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</si>
  <si>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</si>
  <si>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</si>
  <si>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</si>
  <si>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</si>
  <si>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</si>
  <si>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</si>
  <si>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</si>
  <si>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</si>
  <si>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</si>
  <si>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</si>
  <si>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</si>
  <si>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</si>
  <si>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</si>
  <si>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</si>
  <si>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</si>
  <si>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</si>
  <si>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</si>
  <si>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</si>
  <si>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</si>
  <si>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</si>
  <si>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</si>
  <si>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</si>
  <si>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</si>
  <si>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</si>
  <si>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</si>
  <si>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</si>
  <si>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</si>
  <si>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</si>
  <si>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</si>
  <si>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</si>
  <si>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</si>
  <si>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</si>
  <si>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</si>
  <si>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</si>
  <si>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</si>
  <si>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</si>
  <si>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</si>
  <si>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</si>
  <si>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</si>
  <si>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</si>
  <si>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</si>
  <si>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</si>
  <si>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</si>
  <si>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</si>
  <si>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</si>
  <si>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</si>
  <si>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</si>
  <si>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</si>
  <si>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</si>
  <si>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</si>
  <si>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</si>
  <si>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</si>
  <si>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</si>
  <si>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</si>
  <si>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</si>
  <si>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</si>
  <si>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</si>
  <si>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</si>
  <si>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</si>
  <si>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</si>
  <si>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</si>
  <si>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</si>
  <si>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</si>
  <si>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</si>
  <si>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</si>
  <si>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</si>
  <si>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</si>
  <si>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</si>
  <si>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</si>
  <si>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</si>
  <si>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</si>
  <si>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</si>
  <si>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</si>
  <si>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</si>
  <si>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</si>
  <si>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</si>
  <si>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</si>
  <si>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</si>
  <si>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</si>
  <si>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</si>
  <si>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</si>
  <si>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</si>
  <si>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</si>
  <si>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</si>
  <si>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</si>
  <si>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</si>
  <si>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</si>
  <si>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</si>
  <si>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</si>
  <si>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</si>
  <si>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</si>
  <si>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</si>
  <si>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</si>
  <si>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</si>
  <si>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</si>
  <si>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</si>
  <si>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</si>
  <si>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</si>
  <si>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</si>
  <si>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</si>
  <si>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</si>
  <si>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</si>
  <si>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</si>
  <si>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</si>
  <si>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</si>
  <si>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</si>
  <si>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</si>
  <si>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</si>
  <si>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</si>
  <si>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</si>
  <si>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</si>
  <si>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</si>
  <si>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</si>
  <si>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</si>
  <si>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</si>
  <si>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</si>
  <si>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</si>
  <si>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</si>
  <si>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</si>
  <si>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</si>
  <si>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</si>
  <si>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</si>
  <si>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</si>
  <si>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</si>
  <si>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</si>
  <si>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</si>
  <si>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</si>
  <si>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</si>
  <si>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</si>
  <si>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</si>
  <si>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</si>
  <si>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</si>
  <si>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</si>
  <si>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</si>
  <si>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</si>
  <si>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</si>
  <si>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</si>
  <si>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</si>
  <si>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</si>
  <si>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</si>
  <si>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</si>
  <si>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</si>
  <si>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</si>
  <si>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</si>
  <si>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</si>
  <si>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</si>
  <si>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</si>
  <si>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</si>
  <si>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</si>
  <si>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</si>
  <si>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</si>
  <si>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</si>
  <si>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</si>
  <si>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</si>
  <si>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</si>
  <si>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</si>
  <si>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</si>
  <si>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</si>
  <si>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</si>
  <si>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</si>
  <si>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</si>
  <si>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</si>
  <si>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</si>
  <si>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</si>
  <si>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</si>
  <si>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</si>
  <si>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</si>
  <si>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</si>
  <si>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</si>
  <si>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</si>
  <si>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</si>
  <si>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</si>
  <si>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</si>
  <si>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</si>
  <si>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</si>
  <si>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</si>
  <si>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</si>
  <si>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</si>
  <si>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</si>
  <si>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</si>
  <si>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</si>
  <si>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</si>
  <si>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</si>
  <si>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</si>
  <si>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</si>
  <si>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</si>
  <si>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</si>
  <si>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</si>
  <si>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</si>
  <si>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</si>
  <si>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</si>
  <si>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</si>
  <si>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</si>
  <si>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</si>
  <si>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</si>
  <si>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</si>
  <si>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</si>
  <si>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</si>
  <si>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</si>
  <si>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</si>
  <si>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</si>
  <si>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</si>
  <si>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</si>
  <si>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</si>
  <si>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</si>
  <si>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</si>
  <si>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</si>
  <si>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</si>
  <si>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</si>
  <si>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</si>
  <si>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</si>
  <si>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</si>
  <si>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</si>
  <si>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</si>
  <si>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</si>
  <si>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</si>
  <si>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</si>
  <si>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</si>
  <si>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</si>
  <si>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</si>
  <si>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</si>
  <si>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</si>
  <si>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</si>
  <si>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</si>
  <si>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</si>
  <si>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</si>
  <si>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</si>
  <si>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</si>
  <si>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</si>
  <si>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</si>
  <si>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</si>
  <si>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</si>
  <si>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</si>
  <si>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</si>
  <si>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</si>
  <si>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</si>
  <si>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</si>
  <si>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</si>
  <si>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</si>
  <si>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</si>
  <si>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</si>
  <si>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</si>
  <si>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</si>
  <si>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</si>
  <si>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</si>
  <si>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</si>
  <si>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</si>
  <si>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</si>
  <si>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</si>
  <si>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</si>
  <si>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</si>
  <si>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</si>
  <si>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</si>
  <si>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</si>
  <si>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</si>
  <si>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</si>
  <si>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</si>
  <si>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</si>
  <si>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</si>
  <si>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</si>
  <si>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</si>
  <si>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</si>
  <si>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</si>
  <si>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</si>
  <si>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</si>
  <si>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</si>
  <si>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</si>
  <si>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</si>
  <si>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</si>
  <si>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</si>
  <si>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</si>
  <si>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</si>
  <si>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</si>
  <si>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</si>
  <si>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</si>
  <si>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</si>
  <si>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</si>
  <si>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</si>
  <si>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</si>
  <si>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1.0.1</t>
  </si>
  <si>
    <t>Описание изменений: Версия 1.0.1
1. Корректировка наименования п.5 листа 'Форма 4.10.1'.</t>
  </si>
  <si>
    <t>Размер файла обновления: 282112 байт</t>
  </si>
  <si>
    <t>Подготовка к обновлению...</t>
  </si>
  <si>
    <t>Создание резервной копии отменено, обновление прервано</t>
  </si>
  <si>
    <t>Предупреждение</t>
  </si>
  <si>
    <t>Обновление отменено пользователем</t>
  </si>
  <si>
    <t>Сохранение файла резервной копии: C:\Users\kharleka\Desktop\На копирование\Харлова\Шаблоны 2019\Предложение об установлении тарифов на 20г\1.BKP.xlsb</t>
  </si>
  <si>
    <t>Резервная копия создана: C:\Users\kharleka\Desktop\На копирование\Харлова\Шаблоны 2019\Предложение об установлении тарифов на 20г\1.BKP.xlsb</t>
  </si>
  <si>
    <t>Создание книги для установки обновлений...</t>
  </si>
  <si>
    <t>Сохранение файла резервной копии: C:\Users\kharleka\Desktop\На копирование\Харлова\Шаблоны 2019\Предложение об установлении тарифов на 20г\1.BKP.BKP..xlsb</t>
  </si>
  <si>
    <t>Резервная копия создана: C:\Users\kharleka\Desktop\На копирование\Харлова\Шаблоны 2019\Предложение об установлении тарифов на 20г\1.BKP.BKP..xlsb</t>
  </si>
  <si>
    <t>Файл обновления загружен: C:\Users\kharleka\Desktop\На копирование\Харлова\Шаблоны 2019\Предложение об установлении тарифов на 20г\UPDATE.FAS.JKH.OPEN.INFO.REQUEST.WARM.TO.1.0.1.55.xls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</si>
  <si>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</si>
  <si>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</si>
  <si>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Обновление завершилось удачно! Шаблон FAS.JKH.OPEN.INFO.REQUEST.WARM(v1.0).xlsb сохранен под именем 'FAS.JKH.OPEN.INFO.REQUEST.WARM(v1.0.1).xlsb'</t>
  </si>
  <si>
    <t>06.05.2019</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</si>
  <si>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</si>
  <si>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</si>
  <si>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</si>
  <si>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</si>
  <si>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</si>
  <si>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</si>
  <si>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</si>
  <si>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</si>
  <si>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</si>
  <si>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</si>
  <si>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</si>
  <si>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</si>
  <si>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</si>
  <si>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</si>
  <si>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</si>
  <si>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</si>
  <si>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</si>
  <si>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</si>
  <si>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</si>
  <si>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</si>
  <si>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</si>
  <si>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</si>
  <si>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</si>
  <si>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</si>
  <si>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</si>
  <si>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</si>
  <si>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</si>
  <si>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</si>
  <si>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</si>
  <si>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</si>
  <si>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</si>
  <si>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</si>
  <si>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</si>
  <si>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</si>
  <si>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</si>
  <si>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</si>
  <si>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</si>
  <si>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</si>
  <si>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</si>
  <si>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</si>
  <si>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</si>
  <si>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</si>
  <si>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</si>
  <si>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</si>
  <si>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</si>
  <si>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</si>
  <si>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</si>
  <si>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</si>
  <si>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</si>
  <si>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</si>
  <si>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</si>
  <si>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</si>
  <si>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</si>
  <si>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</si>
  <si>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</si>
  <si>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</si>
  <si>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</si>
  <si>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</si>
  <si>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</si>
  <si>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</si>
  <si>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</si>
  <si>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</si>
  <si>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</si>
  <si>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</si>
  <si>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</si>
  <si>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</si>
  <si>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</si>
  <si>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</si>
  <si>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</si>
  <si>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</si>
  <si>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</si>
  <si>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</si>
  <si>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</si>
  <si>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</si>
  <si>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</si>
  <si>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</si>
  <si>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</si>
  <si>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</si>
  <si>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</si>
  <si>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</si>
  <si>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</si>
  <si>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</si>
  <si>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</si>
  <si>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</si>
  <si>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</si>
  <si>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</si>
  <si>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</si>
  <si>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</si>
  <si>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</si>
  <si>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</si>
  <si>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</si>
  <si>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</si>
  <si>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</si>
  <si>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</si>
  <si>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</si>
  <si>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</si>
  <si>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</si>
  <si>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</si>
  <si>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</si>
  <si>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</si>
  <si>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</si>
  <si>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</si>
  <si>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</si>
  <si>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</si>
  <si>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</si>
  <si>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</si>
  <si>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</si>
  <si>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</si>
  <si>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</si>
  <si>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</si>
  <si>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</si>
  <si>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</si>
  <si>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</si>
  <si>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</si>
  <si>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</si>
  <si>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</si>
  <si>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</si>
  <si>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</si>
  <si>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</si>
  <si>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</si>
  <si>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</si>
  <si>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</si>
  <si>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</si>
  <si>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</si>
  <si>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</si>
  <si>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</si>
  <si>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</si>
  <si>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</si>
  <si>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</si>
  <si>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</si>
  <si>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</si>
  <si>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</si>
  <si>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</si>
  <si>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</si>
  <si>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</si>
  <si>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</si>
  <si>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</si>
  <si>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</si>
  <si>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</si>
  <si>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</si>
  <si>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</si>
  <si>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</si>
  <si>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</si>
  <si>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</si>
  <si>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</si>
  <si>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</si>
  <si>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</si>
  <si>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</si>
  <si>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</si>
  <si>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</si>
  <si>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</si>
  <si>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</si>
  <si>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</si>
  <si>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</si>
  <si>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</si>
  <si>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</si>
  <si>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</si>
  <si>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</si>
  <si>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</si>
  <si>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</si>
  <si>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</si>
  <si>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</si>
  <si>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</si>
  <si>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</si>
  <si>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</si>
  <si>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</si>
  <si>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</si>
  <si>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</si>
  <si>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</si>
  <si>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</si>
  <si>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</si>
  <si>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</si>
  <si>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</si>
  <si>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</si>
  <si>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</si>
  <si>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</si>
  <si>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</si>
  <si>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</si>
  <si>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</si>
  <si>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</si>
  <si>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</si>
  <si>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</si>
  <si>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</si>
  <si>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</si>
  <si>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</si>
  <si>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</si>
  <si>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</si>
  <si>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</si>
  <si>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</si>
  <si>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</si>
  <si>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</si>
  <si>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</si>
  <si>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</si>
  <si>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</si>
  <si>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</si>
  <si>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</si>
  <si>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</si>
  <si>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</si>
  <si>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</si>
  <si>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</si>
  <si>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</si>
  <si>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</si>
  <si>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</si>
  <si>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</si>
  <si>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</si>
  <si>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</si>
  <si>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</si>
  <si>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</si>
  <si>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</si>
  <si>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</si>
  <si>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</si>
  <si>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</si>
  <si>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</si>
  <si>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</si>
  <si>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</si>
  <si>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</si>
  <si>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</si>
  <si>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</si>
  <si>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</si>
  <si>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</si>
  <si>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</si>
  <si>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</si>
  <si>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</si>
  <si>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</si>
  <si>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</si>
  <si>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</si>
  <si>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</si>
  <si>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</si>
  <si>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</si>
  <si>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</si>
  <si>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</si>
  <si>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</si>
  <si>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</si>
  <si>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</si>
  <si>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</si>
  <si>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</si>
  <si>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</si>
  <si>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</si>
  <si>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</si>
  <si>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</si>
  <si>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</si>
  <si>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</si>
  <si>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</si>
  <si>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</si>
  <si>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</si>
  <si>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</si>
  <si>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</si>
  <si>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</si>
  <si>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</si>
  <si>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</si>
  <si>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</si>
  <si>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</si>
  <si>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</si>
  <si>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</si>
  <si>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</si>
  <si>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</si>
  <si>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</si>
  <si>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</si>
  <si>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</si>
  <si>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</si>
  <si>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</si>
  <si>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</si>
  <si>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</si>
  <si>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</si>
  <si>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</si>
  <si>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</si>
  <si>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</si>
  <si>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</si>
  <si>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</si>
  <si>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</si>
  <si>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</si>
  <si>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</si>
  <si>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</si>
  <si>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</si>
  <si>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</si>
  <si>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</si>
  <si>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</si>
  <si>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</si>
  <si>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</si>
  <si>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</si>
  <si>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</si>
  <si>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</si>
  <si>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</si>
  <si>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</si>
  <si>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</si>
  <si>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</si>
  <si>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</si>
  <si>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</si>
  <si>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</si>
  <si>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</si>
  <si>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</si>
  <si>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</si>
  <si>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</si>
  <si>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</si>
  <si>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</si>
  <si>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</si>
  <si>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</si>
  <si>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</si>
  <si>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</si>
  <si>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</si>
  <si>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</si>
  <si>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</si>
  <si>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</si>
  <si>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</si>
  <si>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</si>
  <si>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</si>
  <si>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</si>
  <si>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</si>
  <si>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</si>
  <si>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</si>
  <si>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</si>
  <si>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</si>
  <si>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</si>
  <si>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</si>
  <si>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</si>
  <si>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</si>
  <si>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</si>
  <si>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</si>
  <si>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</si>
  <si>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</si>
  <si>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</si>
  <si>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</si>
  <si>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</si>
  <si>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</si>
  <si>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</si>
  <si>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</si>
  <si>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</si>
  <si>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</si>
  <si>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</si>
  <si>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</si>
  <si>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</si>
  <si>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</si>
  <si>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</si>
  <si>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</si>
  <si>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</si>
  <si>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</si>
  <si>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</si>
  <si>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</si>
  <si>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</si>
  <si>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</si>
  <si>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</si>
  <si>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</si>
  <si>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</si>
  <si>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</si>
  <si>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</si>
  <si>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</si>
  <si>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</si>
  <si>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</si>
  <si>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</si>
  <si>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</si>
  <si>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</si>
  <si>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</si>
  <si>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</si>
  <si>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</si>
  <si>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</si>
  <si>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</si>
  <si>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</si>
  <si>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</si>
  <si>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</si>
  <si>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</si>
  <si>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</si>
  <si>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</si>
  <si>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</si>
  <si>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</si>
  <si>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</si>
  <si>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</si>
  <si>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</si>
  <si>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</si>
  <si>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</si>
  <si>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</si>
  <si>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</si>
  <si>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</si>
  <si>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</si>
  <si>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</si>
  <si>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</si>
  <si>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</si>
  <si>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</si>
  <si>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</si>
  <si>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</si>
  <si>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</si>
  <si>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</si>
  <si>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</si>
  <si>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</si>
  <si>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</si>
  <si>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</si>
  <si>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</si>
  <si>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</si>
  <si>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</si>
  <si>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</si>
  <si>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</si>
  <si>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</si>
  <si>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</si>
  <si>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</si>
  <si>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</si>
  <si>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</si>
  <si>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</si>
  <si>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</si>
  <si>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</si>
  <si>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</si>
  <si>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</si>
  <si>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</si>
  <si>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</si>
  <si>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</si>
  <si>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</si>
  <si>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</si>
  <si>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</si>
  <si>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</si>
  <si>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</si>
  <si>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</si>
  <si>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</si>
  <si>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</si>
  <si>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</si>
  <si>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</si>
  <si>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</si>
  <si>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</si>
  <si>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</si>
  <si>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</si>
  <si>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</si>
  <si>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</si>
  <si>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</si>
  <si>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</si>
  <si>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</si>
  <si>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</si>
  <si>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</si>
  <si>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</si>
  <si>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</si>
  <si>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</si>
  <si>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</si>
  <si>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</si>
  <si>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</si>
  <si>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</si>
  <si>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</si>
  <si>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</si>
  <si>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</si>
  <si>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</si>
  <si>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</si>
  <si>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</si>
  <si>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</si>
  <si>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</si>
  <si>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</si>
  <si>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</si>
  <si>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</si>
  <si>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</si>
  <si>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</si>
  <si>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</si>
  <si>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</si>
  <si>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</si>
  <si>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</si>
  <si>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</si>
  <si>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</si>
  <si>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</si>
  <si>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</si>
  <si>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</si>
  <si>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</si>
  <si>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</si>
  <si>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</si>
  <si>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</si>
  <si>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</si>
  <si>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</si>
  <si>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</si>
  <si>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</si>
  <si>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</si>
  <si>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</si>
  <si>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</si>
  <si>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</si>
  <si>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</si>
  <si>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</si>
  <si>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</si>
  <si>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</si>
  <si>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</si>
  <si>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</si>
  <si>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</si>
  <si>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</si>
  <si>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</si>
  <si>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</si>
  <si>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</si>
  <si>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</si>
  <si>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</si>
  <si>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</si>
  <si>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</si>
  <si>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</si>
  <si>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</si>
  <si>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</si>
  <si>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</si>
  <si>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</si>
  <si>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</si>
  <si>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</si>
  <si>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</si>
  <si>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</si>
  <si>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</si>
  <si>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</si>
  <si>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</si>
  <si>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</si>
  <si>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</si>
  <si>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</si>
  <si>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</si>
  <si>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</si>
  <si>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</si>
  <si>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</si>
  <si>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</si>
  <si>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</si>
  <si>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</si>
  <si>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</si>
  <si>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</si>
  <si>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</si>
  <si>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</si>
  <si>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</si>
  <si>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</si>
  <si>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</si>
  <si>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</si>
  <si>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</si>
  <si>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</si>
  <si>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</si>
  <si>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</si>
  <si>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</si>
  <si>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</si>
  <si>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</si>
  <si>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</si>
  <si>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</si>
  <si>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</si>
  <si>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</si>
  <si>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</si>
  <si>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</si>
  <si>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</si>
  <si>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</si>
  <si>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</si>
  <si>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</si>
  <si>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</si>
  <si>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</si>
  <si>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</si>
  <si>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</si>
  <si>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</si>
  <si>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</si>
  <si>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</si>
  <si>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</si>
  <si>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</si>
  <si>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</si>
  <si>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</si>
  <si>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</si>
  <si>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</si>
  <si>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</si>
  <si>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</si>
  <si>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</si>
  <si>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</si>
  <si>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</si>
  <si>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</si>
  <si>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</si>
  <si>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</si>
  <si>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</si>
  <si>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</si>
  <si>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</si>
  <si>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</si>
  <si>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</si>
  <si>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</si>
  <si>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</si>
  <si>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</si>
  <si>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</si>
  <si>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</si>
  <si>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</si>
  <si>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</si>
  <si>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</si>
  <si>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</si>
  <si>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</si>
  <si>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</si>
  <si>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</si>
  <si>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</si>
  <si>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</si>
  <si>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</si>
  <si>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</si>
  <si>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</si>
  <si>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</si>
  <si>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</si>
  <si>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</si>
  <si>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</si>
  <si>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</si>
  <si>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</si>
  <si>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</si>
  <si>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</si>
  <si>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</si>
  <si>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</si>
  <si>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</si>
  <si>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</si>
  <si>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</si>
  <si>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</si>
  <si>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</si>
  <si>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</si>
  <si>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</si>
  <si>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</si>
  <si>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</si>
  <si>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</si>
  <si>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</si>
  <si>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</si>
  <si>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</si>
  <si>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</si>
  <si>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</si>
  <si>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</si>
  <si>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</si>
  <si>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</si>
  <si>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</si>
  <si>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</si>
  <si>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</si>
  <si>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</si>
  <si>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</si>
  <si>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</si>
  <si>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</si>
  <si>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</si>
  <si>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</si>
  <si>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</si>
  <si>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</si>
  <si>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</si>
  <si>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</si>
  <si>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</si>
  <si>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</si>
  <si>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</si>
  <si>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</si>
  <si>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</si>
  <si>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</si>
  <si>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</si>
  <si>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</si>
  <si>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</si>
  <si>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</si>
  <si>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</si>
  <si>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</si>
  <si>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</si>
  <si>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</si>
  <si>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</si>
  <si>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</si>
  <si>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</si>
  <si>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</si>
  <si>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</si>
  <si>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</si>
  <si>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</si>
  <si>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</si>
  <si>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</si>
  <si>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</si>
  <si>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</si>
  <si>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</si>
  <si>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</si>
  <si>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</si>
  <si>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</si>
  <si>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</si>
  <si>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</si>
  <si>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</si>
  <si>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</si>
  <si>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</si>
  <si>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</si>
  <si>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</si>
  <si>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</si>
  <si>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</si>
  <si>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</si>
  <si>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01.01.2020</t>
  </si>
  <si>
    <t>31.12.2021</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</si>
  <si>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</si>
  <si>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</si>
  <si>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</si>
  <si>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</si>
  <si>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</si>
  <si>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</si>
  <si>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</si>
  <si>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</si>
  <si>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</si>
  <si>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</si>
  <si>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</si>
  <si>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</si>
  <si>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</si>
  <si>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</si>
  <si>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</si>
  <si>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</si>
  <si>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</si>
  <si>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</si>
  <si>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</si>
  <si>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</si>
  <si>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</si>
  <si>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</si>
  <si>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</si>
  <si>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</si>
  <si>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</si>
  <si>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</si>
  <si>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</si>
  <si>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</si>
  <si>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</si>
  <si>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</si>
  <si>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</si>
  <si>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</si>
  <si>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</si>
  <si>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</si>
  <si>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</si>
  <si>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</si>
  <si>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</si>
  <si>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</si>
  <si>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</si>
  <si>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</si>
  <si>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</si>
  <si>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</si>
  <si>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</si>
  <si>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</si>
  <si>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</si>
  <si>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</si>
  <si>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</si>
  <si>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</si>
  <si>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</si>
  <si>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</si>
  <si>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</si>
  <si>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</si>
  <si>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</si>
  <si>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</si>
  <si>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</si>
  <si>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</si>
  <si>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</si>
  <si>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</si>
  <si>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</si>
  <si>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</si>
  <si>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</si>
  <si>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</si>
  <si>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</si>
  <si>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</si>
  <si>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</si>
  <si>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</si>
  <si>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</si>
  <si>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</si>
  <si>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</si>
  <si>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</si>
  <si>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</si>
  <si>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</si>
  <si>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</si>
  <si>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</si>
  <si>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</si>
  <si>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</si>
  <si>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</si>
  <si>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</si>
  <si>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</si>
  <si>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</si>
  <si>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</si>
  <si>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</si>
  <si>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</si>
  <si>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</si>
  <si>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</si>
  <si>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</si>
  <si>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</si>
  <si>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</si>
  <si>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</si>
  <si>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</si>
  <si>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</si>
  <si>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</si>
  <si>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</si>
  <si>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</si>
  <si>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</si>
  <si>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</si>
  <si>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</si>
  <si>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</si>
  <si>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</si>
  <si>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</si>
  <si>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</si>
  <si>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</si>
  <si>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</si>
  <si>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</si>
  <si>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</si>
  <si>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</si>
  <si>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</si>
  <si>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</si>
  <si>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</si>
  <si>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</si>
  <si>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</si>
  <si>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</si>
  <si>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</si>
  <si>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</si>
  <si>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</si>
  <si>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</si>
  <si>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</si>
  <si>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</si>
  <si>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</si>
  <si>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</si>
  <si>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</si>
  <si>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</si>
  <si>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</si>
  <si>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</si>
  <si>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</si>
  <si>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</si>
  <si>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</si>
  <si>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</si>
  <si>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</si>
  <si>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</si>
  <si>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</si>
  <si>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</si>
  <si>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</si>
  <si>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</si>
  <si>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</si>
  <si>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</si>
  <si>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</si>
  <si>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</si>
  <si>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</si>
  <si>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</si>
  <si>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</si>
  <si>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</si>
  <si>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</si>
  <si>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</si>
  <si>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</si>
  <si>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</si>
  <si>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</si>
  <si>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</si>
  <si>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</si>
  <si>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</si>
  <si>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</si>
  <si>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</si>
  <si>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</si>
  <si>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</si>
  <si>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</si>
  <si>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</si>
  <si>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</si>
  <si>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</si>
  <si>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</si>
  <si>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</si>
  <si>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</si>
  <si>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</si>
  <si>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</si>
  <si>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</si>
  <si>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</si>
  <si>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</si>
  <si>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</si>
  <si>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</si>
  <si>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</si>
  <si>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</si>
  <si>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</si>
  <si>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</si>
  <si>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</si>
  <si>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</si>
  <si>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</si>
  <si>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</si>
  <si>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</si>
  <si>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</si>
  <si>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</si>
  <si>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</si>
  <si>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</si>
  <si>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</si>
  <si>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</si>
  <si>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</si>
  <si>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</si>
  <si>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</si>
  <si>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</si>
  <si>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</si>
  <si>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</si>
  <si>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</si>
  <si>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</si>
  <si>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</si>
  <si>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</si>
  <si>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</si>
  <si>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</si>
  <si>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</si>
  <si>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</si>
  <si>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</si>
  <si>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</si>
  <si>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</si>
  <si>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</si>
  <si>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</si>
  <si>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</si>
  <si>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</si>
  <si>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</si>
  <si>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</si>
  <si>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</si>
  <si>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</si>
  <si>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</si>
  <si>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</si>
  <si>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</si>
  <si>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</si>
  <si>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</si>
  <si>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</si>
  <si>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</si>
  <si>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</si>
  <si>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</si>
  <si>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</si>
  <si>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</si>
  <si>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</si>
  <si>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</si>
  <si>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</si>
  <si>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</si>
  <si>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</si>
  <si>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</si>
  <si>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</si>
  <si>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</si>
  <si>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</si>
  <si>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</si>
  <si>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</si>
  <si>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</si>
  <si>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</si>
  <si>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</si>
  <si>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</si>
  <si>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</si>
  <si>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</si>
  <si>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</si>
  <si>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</si>
  <si>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</si>
  <si>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</si>
  <si>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</si>
  <si>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</si>
  <si>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</si>
  <si>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</si>
  <si>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</si>
  <si>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</si>
  <si>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</si>
  <si>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</si>
  <si>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</si>
  <si>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</si>
  <si>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</si>
  <si>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</si>
  <si>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</si>
  <si>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</si>
  <si>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</si>
  <si>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</si>
  <si>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</si>
  <si>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</si>
  <si>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</si>
  <si>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</si>
  <si>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</si>
  <si>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</si>
  <si>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</si>
  <si>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</si>
  <si>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</si>
  <si>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</si>
  <si>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</si>
  <si>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</si>
  <si>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</si>
  <si>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</si>
  <si>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</si>
  <si>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</si>
  <si>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</si>
  <si>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</si>
  <si>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</si>
  <si>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</si>
  <si>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</si>
  <si>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</si>
  <si>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</si>
  <si>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</si>
  <si>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</si>
  <si>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</si>
  <si>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</si>
  <si>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</si>
  <si>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</si>
  <si>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</si>
  <si>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</si>
  <si>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</si>
  <si>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</si>
  <si>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</si>
  <si>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</si>
  <si>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</si>
  <si>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</si>
  <si>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</si>
  <si>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</si>
  <si>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</si>
  <si>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</si>
  <si>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</si>
  <si>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</si>
  <si>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</si>
  <si>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</si>
  <si>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</si>
  <si>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</si>
  <si>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</si>
  <si>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</si>
  <si>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</si>
  <si>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</si>
  <si>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</si>
  <si>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</si>
  <si>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</si>
  <si>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</si>
  <si>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</si>
  <si>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</si>
  <si>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</si>
  <si>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</si>
  <si>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</si>
  <si>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</si>
  <si>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</si>
  <si>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</si>
  <si>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28265533</t>
  </si>
  <si>
    <t>7455009842</t>
  </si>
  <si>
    <t>21-09-2012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</si>
  <si>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</si>
  <si>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</si>
  <si>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</si>
  <si>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</si>
  <si>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</si>
  <si>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</si>
  <si>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</si>
  <si>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</si>
  <si>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</si>
  <si>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</si>
  <si>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</si>
  <si>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</si>
  <si>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</si>
  <si>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</si>
  <si>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</si>
  <si>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</si>
  <si>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</si>
  <si>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</si>
  <si>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</si>
  <si>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</si>
  <si>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</si>
  <si>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</si>
  <si>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</si>
  <si>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</si>
  <si>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</si>
  <si>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</si>
  <si>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</si>
  <si>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</si>
  <si>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</si>
  <si>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</si>
  <si>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</si>
  <si>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</si>
  <si>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</si>
  <si>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</si>
  <si>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</si>
  <si>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</si>
  <si>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</si>
  <si>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</si>
  <si>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</si>
  <si>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</si>
  <si>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</si>
  <si>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</si>
  <si>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</si>
  <si>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</si>
  <si>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</si>
  <si>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</si>
  <si>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</si>
  <si>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</si>
  <si>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</si>
  <si>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</si>
  <si>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</si>
  <si>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</si>
  <si>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</si>
  <si>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</si>
  <si>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</si>
  <si>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</si>
  <si>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</si>
  <si>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</si>
  <si>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</si>
  <si>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</si>
  <si>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</si>
  <si>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</si>
  <si>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</si>
  <si>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</si>
  <si>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</si>
  <si>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</si>
  <si>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</si>
  <si>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</si>
  <si>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</si>
  <si>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</si>
  <si>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</si>
  <si>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</si>
  <si>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</si>
  <si>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</si>
  <si>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</si>
  <si>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</si>
  <si>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</si>
  <si>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</si>
  <si>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</si>
  <si>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</si>
  <si>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</si>
  <si>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</si>
  <si>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</si>
  <si>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</si>
  <si>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</si>
  <si>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</si>
  <si>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</si>
  <si>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</si>
  <si>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</si>
  <si>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</si>
  <si>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</si>
  <si>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</si>
  <si>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</si>
  <si>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</si>
  <si>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</si>
  <si>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</si>
  <si>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</si>
  <si>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</si>
  <si>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</si>
  <si>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</si>
  <si>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</si>
  <si>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</si>
  <si>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</si>
  <si>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</si>
  <si>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</si>
  <si>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</si>
  <si>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</si>
  <si>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</si>
  <si>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</si>
  <si>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</si>
  <si>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</si>
  <si>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</si>
  <si>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</si>
  <si>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</si>
  <si>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</si>
  <si>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</si>
  <si>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</si>
  <si>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</si>
  <si>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</si>
  <si>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</si>
  <si>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</si>
  <si>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</si>
  <si>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</si>
  <si>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</si>
  <si>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</si>
  <si>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</si>
  <si>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</si>
  <si>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</si>
  <si>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</si>
  <si>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</si>
  <si>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</si>
  <si>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</si>
  <si>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</si>
  <si>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</si>
  <si>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</si>
  <si>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</si>
  <si>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</si>
  <si>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</si>
  <si>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</si>
  <si>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</si>
  <si>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</si>
  <si>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</si>
  <si>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</si>
  <si>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</si>
  <si>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</si>
  <si>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</si>
  <si>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</si>
  <si>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</si>
  <si>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</si>
  <si>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</si>
  <si>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</si>
  <si>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</si>
  <si>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</si>
  <si>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</si>
  <si>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</si>
  <si>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</si>
  <si>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</si>
  <si>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</si>
  <si>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</si>
  <si>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</si>
  <si>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</si>
  <si>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</si>
  <si>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</si>
  <si>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</si>
  <si>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</si>
  <si>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</si>
  <si>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</si>
  <si>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</si>
  <si>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</si>
  <si>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</si>
  <si>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</si>
  <si>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</si>
  <si>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</si>
  <si>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</si>
  <si>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</si>
  <si>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</si>
  <si>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</si>
  <si>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</si>
  <si>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</si>
  <si>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</si>
  <si>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</si>
  <si>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</si>
  <si>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</si>
  <si>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</si>
  <si>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</si>
  <si>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</si>
  <si>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</si>
  <si>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</si>
  <si>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</si>
  <si>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</si>
  <si>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</si>
  <si>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</si>
  <si>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</si>
  <si>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</si>
  <si>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</si>
  <si>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</si>
  <si>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</si>
  <si>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</si>
  <si>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</si>
  <si>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</si>
  <si>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</si>
  <si>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</si>
  <si>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</si>
  <si>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</si>
  <si>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</si>
  <si>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</si>
  <si>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</si>
  <si>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</si>
  <si>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</si>
  <si>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</si>
  <si>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</si>
  <si>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</si>
  <si>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</si>
  <si>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</si>
  <si>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</si>
  <si>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</si>
  <si>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</si>
  <si>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</si>
  <si>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</si>
  <si>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</si>
  <si>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</si>
  <si>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</si>
  <si>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</si>
  <si>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</si>
  <si>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</si>
  <si>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</si>
  <si>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</si>
  <si>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</si>
  <si>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</si>
  <si>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</si>
  <si>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</si>
  <si>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</si>
  <si>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</si>
  <si>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</si>
  <si>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</si>
  <si>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</si>
  <si>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</si>
  <si>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</si>
  <si>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</si>
  <si>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</si>
  <si>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</si>
  <si>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</si>
  <si>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</si>
  <si>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</si>
  <si>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</si>
  <si>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</si>
  <si>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</si>
  <si>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</si>
  <si>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</si>
  <si>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</si>
  <si>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</si>
  <si>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</si>
  <si>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</si>
  <si>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</si>
  <si>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</si>
  <si>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</si>
  <si>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</si>
  <si>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</si>
  <si>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</si>
  <si>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</si>
  <si>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</si>
  <si>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</si>
  <si>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</si>
  <si>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</si>
  <si>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</si>
  <si>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</si>
  <si>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</si>
  <si>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</si>
  <si>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</si>
  <si>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</si>
  <si>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</si>
  <si>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</si>
  <si>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</si>
  <si>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</si>
  <si>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</si>
  <si>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</si>
  <si>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</si>
  <si>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</si>
  <si>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</si>
  <si>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</si>
  <si>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</si>
  <si>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</si>
  <si>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</si>
  <si>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</si>
  <si>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26489536</t>
  </si>
  <si>
    <t>7438022723</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</si>
  <si>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</si>
  <si>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</si>
  <si>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</si>
  <si>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</si>
  <si>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</si>
  <si>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</si>
  <si>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</si>
  <si>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</si>
  <si>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</si>
  <si>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</si>
  <si>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</si>
  <si>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</si>
  <si>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</si>
  <si>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</si>
  <si>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</si>
  <si>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</si>
  <si>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</si>
  <si>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</si>
  <si>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</si>
  <si>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</si>
  <si>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</si>
  <si>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</si>
  <si>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</si>
  <si>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</si>
  <si>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</si>
  <si>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</si>
  <si>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</si>
  <si>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</si>
  <si>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</si>
  <si>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</si>
  <si>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</si>
  <si>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</si>
  <si>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</si>
  <si>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</si>
  <si>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</si>
  <si>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</si>
  <si>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</si>
  <si>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</si>
  <si>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</si>
  <si>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</si>
  <si>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</si>
  <si>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</si>
  <si>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</si>
  <si>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</si>
  <si>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</si>
  <si>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</si>
  <si>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</si>
  <si>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</si>
  <si>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</si>
  <si>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</si>
  <si>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</si>
  <si>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</si>
  <si>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</si>
  <si>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</si>
  <si>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</si>
  <si>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</si>
  <si>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</si>
  <si>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</si>
  <si>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</si>
  <si>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</si>
  <si>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</si>
  <si>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</si>
  <si>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</si>
  <si>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</si>
  <si>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</si>
  <si>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</si>
  <si>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</si>
  <si>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</si>
  <si>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</si>
  <si>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</si>
  <si>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</si>
  <si>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</si>
  <si>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</si>
  <si>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</si>
  <si>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</si>
  <si>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</si>
  <si>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</si>
  <si>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</si>
  <si>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</si>
  <si>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</si>
  <si>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</si>
  <si>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</si>
  <si>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</si>
  <si>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</si>
  <si>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</si>
  <si>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</si>
  <si>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</si>
  <si>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</si>
  <si>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</si>
  <si>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</si>
  <si>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</si>
  <si>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</si>
  <si>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</si>
  <si>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</si>
  <si>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</si>
  <si>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</si>
  <si>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</si>
  <si>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</si>
  <si>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</si>
  <si>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</si>
  <si>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</si>
  <si>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</si>
  <si>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</si>
  <si>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</si>
  <si>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</si>
  <si>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</si>
  <si>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</si>
  <si>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</si>
  <si>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</si>
  <si>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</si>
  <si>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</si>
  <si>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</si>
  <si>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</si>
  <si>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</si>
  <si>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</si>
  <si>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</si>
  <si>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</si>
  <si>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</si>
  <si>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</si>
  <si>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</si>
  <si>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</si>
  <si>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</si>
  <si>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</si>
  <si>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</si>
  <si>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</si>
  <si>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</si>
  <si>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</si>
  <si>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</si>
  <si>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</si>
  <si>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</si>
  <si>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</si>
  <si>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</si>
  <si>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</si>
  <si>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</si>
  <si>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</si>
  <si>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</si>
  <si>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</si>
  <si>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</si>
  <si>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</si>
  <si>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</si>
  <si>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</si>
  <si>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</si>
  <si>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</si>
  <si>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</si>
  <si>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</si>
  <si>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</si>
  <si>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</si>
  <si>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</si>
  <si>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</si>
  <si>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</si>
  <si>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</si>
  <si>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</si>
  <si>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</si>
  <si>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</si>
  <si>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</si>
  <si>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</si>
  <si>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</si>
  <si>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</si>
  <si>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</si>
  <si>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</si>
  <si>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</si>
  <si>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</si>
  <si>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</si>
  <si>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</si>
  <si>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</si>
  <si>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</si>
  <si>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</si>
  <si>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</si>
  <si>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</si>
  <si>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</si>
  <si>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</si>
  <si>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</si>
  <si>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</si>
  <si>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</si>
  <si>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</si>
  <si>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</si>
  <si>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</si>
  <si>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</si>
  <si>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</si>
  <si>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</si>
  <si>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</si>
  <si>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</si>
  <si>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</si>
  <si>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</si>
  <si>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</si>
  <si>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</si>
  <si>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</si>
  <si>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</si>
  <si>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</si>
  <si>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</si>
  <si>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</si>
  <si>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</si>
  <si>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</si>
  <si>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</si>
  <si>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</si>
  <si>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</si>
  <si>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</si>
  <si>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</si>
  <si>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</si>
  <si>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</si>
  <si>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</si>
  <si>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</si>
  <si>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</si>
  <si>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</si>
  <si>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</si>
  <si>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</si>
  <si>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</si>
  <si>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</si>
  <si>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</si>
  <si>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</si>
  <si>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</si>
  <si>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</si>
  <si>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</si>
  <si>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</si>
  <si>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</si>
  <si>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</si>
  <si>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</si>
  <si>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</si>
  <si>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</si>
  <si>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</si>
  <si>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</si>
  <si>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</si>
  <si>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</si>
  <si>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</si>
  <si>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</si>
  <si>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</si>
  <si>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</si>
  <si>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</si>
  <si>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</si>
  <si>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</si>
  <si>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</si>
  <si>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</si>
  <si>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</si>
  <si>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</si>
  <si>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</si>
  <si>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</si>
  <si>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</si>
  <si>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</si>
  <si>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</si>
  <si>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</si>
  <si>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</si>
  <si>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</si>
  <si>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</si>
  <si>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</si>
  <si>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</si>
  <si>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</si>
  <si>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</si>
  <si>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</si>
  <si>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</si>
  <si>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</si>
  <si>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</si>
  <si>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</si>
  <si>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</si>
  <si>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</si>
  <si>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</si>
  <si>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</si>
  <si>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</si>
  <si>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</si>
  <si>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</si>
  <si>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</si>
  <si>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</si>
  <si>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</si>
  <si>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</si>
  <si>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</si>
  <si>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</si>
  <si>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</si>
  <si>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</si>
  <si>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</si>
  <si>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</si>
  <si>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</si>
  <si>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</si>
  <si>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</si>
  <si>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</si>
  <si>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</si>
  <si>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</si>
  <si>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</si>
  <si>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</si>
  <si>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</si>
  <si>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</si>
  <si>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</si>
  <si>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</si>
  <si>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</si>
  <si>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</si>
  <si>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</si>
  <si>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</si>
  <si>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</si>
  <si>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</si>
  <si>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</si>
  <si>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</si>
  <si>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</si>
  <si>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</si>
  <si>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</si>
  <si>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</si>
  <si>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</si>
  <si>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</si>
  <si>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</si>
  <si>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</si>
  <si>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</si>
  <si>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</si>
  <si>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</si>
  <si>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</si>
  <si>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</si>
  <si>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</si>
  <si>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</si>
  <si>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</si>
  <si>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</si>
  <si>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</si>
  <si>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</si>
  <si>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</si>
  <si>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</si>
  <si>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</si>
  <si>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</si>
  <si>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</si>
  <si>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</si>
  <si>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</si>
  <si>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</si>
  <si>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</si>
  <si>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</si>
  <si>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</si>
  <si>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</si>
  <si>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</si>
  <si>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</si>
  <si>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</si>
  <si>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</si>
  <si>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</si>
  <si>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</si>
  <si>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</si>
  <si>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</si>
  <si>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</si>
  <si>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</si>
  <si>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</si>
  <si>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</si>
  <si>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</si>
  <si>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</si>
  <si>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</si>
  <si>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</si>
  <si>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</si>
  <si>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</si>
  <si>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</si>
  <si>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</si>
  <si>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</si>
  <si>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</si>
  <si>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</si>
  <si>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</si>
  <si>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</si>
  <si>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</si>
  <si>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</si>
  <si>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</si>
  <si>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</si>
  <si>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</si>
  <si>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</si>
  <si>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</si>
  <si>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</si>
  <si>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</si>
  <si>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</si>
  <si>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</si>
  <si>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</si>
  <si>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</si>
  <si>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</si>
  <si>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</si>
  <si>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</si>
  <si>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</si>
  <si>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</si>
  <si>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</si>
  <si>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</si>
  <si>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</si>
  <si>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</si>
  <si>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</si>
  <si>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</si>
  <si>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</si>
  <si>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</si>
  <si>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</si>
  <si>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</si>
  <si>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</si>
  <si>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</si>
  <si>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</si>
  <si>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</si>
  <si>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</si>
  <si>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</si>
  <si>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</si>
  <si>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</si>
  <si>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</si>
  <si>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</si>
  <si>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</si>
  <si>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</si>
  <si>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</si>
  <si>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</si>
  <si>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</si>
  <si>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</si>
  <si>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</si>
  <si>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</si>
  <si>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</si>
  <si>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</si>
  <si>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</si>
  <si>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</si>
  <si>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</si>
  <si>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</si>
  <si>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</si>
  <si>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</si>
  <si>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</si>
  <si>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</si>
  <si>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</si>
  <si>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</si>
  <si>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</si>
  <si>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</si>
  <si>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</si>
  <si>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</si>
  <si>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</si>
  <si>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</si>
  <si>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</si>
  <si>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</si>
  <si>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</si>
  <si>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</si>
  <si>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</si>
  <si>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</si>
  <si>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</si>
  <si>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</si>
  <si>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</si>
  <si>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</si>
  <si>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</si>
  <si>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</si>
  <si>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</si>
  <si>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</si>
  <si>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</si>
  <si>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</si>
  <si>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</si>
  <si>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</si>
  <si>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</si>
  <si>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</si>
  <si>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</si>
  <si>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</si>
  <si>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</si>
  <si>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</si>
  <si>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</si>
  <si>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</si>
  <si>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</si>
  <si>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</si>
  <si>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</si>
  <si>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</si>
  <si>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</si>
  <si>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</si>
  <si>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</si>
  <si>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</si>
  <si>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</si>
  <si>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</si>
  <si>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</si>
  <si>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</si>
  <si>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</si>
  <si>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</si>
  <si>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</si>
  <si>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</si>
  <si>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</si>
  <si>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</si>
  <si>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</si>
  <si>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</si>
  <si>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</si>
  <si>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</si>
  <si>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</si>
  <si>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</si>
  <si>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</si>
  <si>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</si>
  <si>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</si>
  <si>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</si>
  <si>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</si>
  <si>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</si>
  <si>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</si>
  <si>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</si>
  <si>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</si>
  <si>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</si>
  <si>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</si>
  <si>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</si>
  <si>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</si>
  <si>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</si>
  <si>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</si>
  <si>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</si>
  <si>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</si>
  <si>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</si>
  <si>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</si>
  <si>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</si>
  <si>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</si>
  <si>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</si>
  <si>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</si>
  <si>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</si>
  <si>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</si>
  <si>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</si>
  <si>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</si>
  <si>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</si>
  <si>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</si>
  <si>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</si>
  <si>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</si>
  <si>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</si>
  <si>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</si>
  <si>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</si>
  <si>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</si>
  <si>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</si>
  <si>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</si>
  <si>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</si>
  <si>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</si>
  <si>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</si>
  <si>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</si>
  <si>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</si>
  <si>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</si>
  <si>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</si>
  <si>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</si>
  <si>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</si>
  <si>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</si>
  <si>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</si>
  <si>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</si>
  <si>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</si>
  <si>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</si>
  <si>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</si>
  <si>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</si>
  <si>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</si>
  <si>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</si>
  <si>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</si>
  <si>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</si>
  <si>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</si>
  <si>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</si>
  <si>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</si>
  <si>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</si>
  <si>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</si>
  <si>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</si>
  <si>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</si>
  <si>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</si>
  <si>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</si>
  <si>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</si>
  <si>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</si>
  <si>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</si>
  <si>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</si>
  <si>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</si>
  <si>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</si>
  <si>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</si>
  <si>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</si>
  <si>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</si>
  <si>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</si>
  <si>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</si>
  <si>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</si>
  <si>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</si>
  <si>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</si>
  <si>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</si>
  <si>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</si>
  <si>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</si>
  <si>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</si>
  <si>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</si>
  <si>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</si>
  <si>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</si>
  <si>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</si>
  <si>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</si>
  <si>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</si>
  <si>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</si>
  <si>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</si>
  <si>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</si>
  <si>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</si>
  <si>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</si>
  <si>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</si>
  <si>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</si>
  <si>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</si>
  <si>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</si>
  <si>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</si>
  <si>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</si>
  <si>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</si>
  <si>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</si>
  <si>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</si>
  <si>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</si>
  <si>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</si>
  <si>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</si>
  <si>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</si>
  <si>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</si>
  <si>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</si>
  <si>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</si>
  <si>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</si>
  <si>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</si>
  <si>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</si>
  <si>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</si>
  <si>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</si>
  <si>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</si>
  <si>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</si>
  <si>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</si>
  <si>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</si>
  <si>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</si>
  <si>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</si>
  <si>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</si>
  <si>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</si>
  <si>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</si>
  <si>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</si>
  <si>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</si>
  <si>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</si>
  <si>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</si>
  <si>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</si>
  <si>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</si>
  <si>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</si>
  <si>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</si>
  <si>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</si>
  <si>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</si>
  <si>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</si>
  <si>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</si>
  <si>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</si>
  <si>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</si>
  <si>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</si>
  <si>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</si>
  <si>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</si>
  <si>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</si>
  <si>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</si>
  <si>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</si>
  <si>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</si>
  <si>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</si>
  <si>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</si>
  <si>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</si>
  <si>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</si>
  <si>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</si>
  <si>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</si>
  <si>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</si>
  <si>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</si>
  <si>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</si>
  <si>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</si>
  <si>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</si>
  <si>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</si>
  <si>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</si>
  <si>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</si>
  <si>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</si>
  <si>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</si>
  <si>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</si>
  <si>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</si>
  <si>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</si>
  <si>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</si>
  <si>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</si>
  <si>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</si>
  <si>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</si>
  <si>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</si>
  <si>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</si>
  <si>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</si>
  <si>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</si>
  <si>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</si>
  <si>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</si>
  <si>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</si>
  <si>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</si>
  <si>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</si>
  <si>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</si>
  <si>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</si>
  <si>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</si>
  <si>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</si>
  <si>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</si>
  <si>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</si>
  <si>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</si>
  <si>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</si>
  <si>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</si>
  <si>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</si>
  <si>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</si>
  <si>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</si>
  <si>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</si>
  <si>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</si>
  <si>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</si>
  <si>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</si>
  <si>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</si>
  <si>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</si>
  <si>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</si>
  <si>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</si>
  <si>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</si>
  <si>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</si>
  <si>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</si>
  <si>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</si>
  <si>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</si>
  <si>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</si>
  <si>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</si>
  <si>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</si>
  <si>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</si>
  <si>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</si>
  <si>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</si>
  <si>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</si>
  <si>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</si>
  <si>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</si>
  <si>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</si>
  <si>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</si>
  <si>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</si>
  <si>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</si>
  <si>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</si>
  <si>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</si>
  <si>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</si>
  <si>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</si>
  <si>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</si>
  <si>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</si>
  <si>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</si>
  <si>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</si>
  <si>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</si>
  <si>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31235012</t>
  </si>
  <si>
    <t>7420003536</t>
  </si>
  <si>
    <t>20-12-2002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</si>
  <si>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</si>
  <si>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</si>
  <si>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</si>
  <si>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</si>
  <si>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</si>
  <si>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</si>
  <si>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</si>
  <si>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</si>
  <si>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</si>
  <si>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</si>
  <si>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</si>
  <si>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</si>
  <si>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</si>
  <si>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</si>
  <si>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</si>
  <si>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</si>
  <si>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</si>
  <si>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</si>
  <si>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</si>
  <si>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</si>
  <si>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</si>
  <si>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</si>
  <si>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</si>
  <si>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</si>
  <si>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</si>
  <si>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</si>
  <si>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</si>
  <si>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</si>
  <si>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</si>
  <si>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</si>
  <si>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</si>
  <si>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</si>
  <si>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</si>
  <si>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</si>
  <si>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</si>
  <si>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</si>
  <si>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</si>
  <si>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</si>
  <si>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</si>
  <si>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</si>
  <si>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</si>
  <si>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</si>
  <si>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</si>
  <si>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</si>
  <si>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</si>
  <si>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</si>
  <si>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</si>
  <si>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</si>
  <si>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</si>
  <si>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</si>
  <si>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</si>
  <si>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</si>
  <si>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</si>
  <si>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</si>
  <si>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</si>
  <si>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</si>
  <si>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</si>
  <si>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</si>
  <si>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</si>
  <si>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</si>
  <si>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</si>
  <si>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</si>
  <si>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</si>
  <si>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</si>
  <si>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</si>
  <si>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</si>
  <si>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</si>
  <si>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26.04.2019</t>
  </si>
  <si>
    <t>3444</t>
  </si>
  <si>
    <t>454080, Челябинская обл., г. Челябинск, ул. Энгельса, д. 3, каб. 410</t>
  </si>
  <si>
    <t>Рындин Игорь Николаевич</t>
  </si>
  <si>
    <t>Харлова Екатерина Олеговна</t>
  </si>
  <si>
    <t>Ведущий экономист</t>
  </si>
  <si>
    <t>+7 (351) 246-53-82</t>
  </si>
  <si>
    <t>kharlovaeo@ustekchel.ru</t>
  </si>
  <si>
    <t>О</t>
  </si>
  <si>
    <t>Город Челябинск, Город Челябинск (75701000);</t>
  </si>
  <si>
    <t>Зона теплоснабжения № 01</t>
  </si>
  <si>
    <t>31.12.2020</t>
  </si>
  <si>
    <t>01.01.2021</t>
  </si>
  <si>
    <t>Проект инвестиционной программы АО "УСТЭК-Челябинск" на 2020-2022 гг.</t>
  </si>
  <si>
    <t>https://portal.eias.ru/Portal/DownloadPage.aspx?type=12&amp;guid=78a92458-3ead-44de-b9ef-1d7ba9fbf036</t>
  </si>
  <si>
    <t>https://portal.eias.ru/Portal/DownloadPage.aspx?type=12&amp;guid=206a875d-dbdf-4cef-a306-2098411d94c7</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</si>
  <si>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</si>
  <si>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</si>
  <si>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</si>
  <si>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</si>
  <si>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</si>
  <si>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</si>
  <si>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</si>
  <si>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</si>
  <si>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</si>
  <si>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</si>
  <si>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</si>
  <si>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</si>
  <si>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</si>
  <si>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</si>
  <si>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</si>
  <si>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31311981</t>
  </si>
  <si>
    <t>МАУ "Управление Норкинского ЖКХ"</t>
  </si>
  <si>
    <t>7460042517</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</si>
  <si>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</si>
  <si>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</si>
  <si>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</si>
  <si>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</si>
  <si>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</si>
  <si>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</si>
  <si>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</si>
  <si>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</si>
  <si>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</si>
  <si>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</si>
  <si>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</si>
  <si>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</si>
  <si>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</si>
  <si>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</si>
  <si>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</si>
  <si>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</si>
  <si>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</si>
  <si>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</si>
  <si>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</si>
  <si>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15-07-2020 00:00:00</t>
  </si>
  <si>
    <t>01-02-2024 00:00:00</t>
  </si>
  <si>
    <t>31342287</t>
  </si>
  <si>
    <t>МУП "КОММЕТ"</t>
  </si>
  <si>
    <t>7450015440</t>
  </si>
  <si>
    <t>17-08-1998 00:00:00</t>
  </si>
  <si>
    <t>29-02-2024 00:00:00</t>
  </si>
  <si>
    <t>31097760</t>
  </si>
  <si>
    <t>МУП "Коммет"</t>
  </si>
  <si>
    <t>26-11-2021 00:00:00</t>
  </si>
  <si>
    <t>МУП "На Торговой"</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</si>
  <si>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</si>
  <si>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</si>
  <si>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</si>
  <si>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</si>
  <si>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</si>
  <si>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</si>
  <si>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</si>
  <si>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</si>
  <si>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</si>
  <si>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</si>
  <si>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</si>
  <si>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31356566</t>
  </si>
  <si>
    <t>МУП "ЧРКС"</t>
  </si>
  <si>
    <t>7420008132</t>
  </si>
  <si>
    <t>09-02-2004 00:00:00</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</si>
  <si>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</si>
  <si>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</si>
  <si>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</si>
  <si>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</si>
  <si>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</si>
  <si>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</si>
  <si>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</si>
  <si>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</si>
  <si>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</si>
  <si>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</si>
  <si>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</si>
  <si>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</si>
  <si>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</si>
  <si>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</si>
  <si>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</si>
  <si>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</si>
  <si>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</si>
  <si>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</si>
  <si>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</si>
  <si>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</si>
  <si>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</si>
  <si>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</si>
  <si>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</si>
  <si>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</si>
  <si>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</si>
  <si>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</si>
  <si>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</si>
  <si>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</si>
  <si>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</si>
  <si>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ООО "ВЕЛЛ-КОМ"</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</si>
  <si>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</si>
  <si>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</si>
  <si>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</si>
  <si>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</si>
  <si>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</si>
  <si>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</si>
  <si>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</si>
  <si>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</si>
  <si>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</si>
  <si>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</si>
  <si>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</si>
  <si>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</si>
  <si>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</si>
  <si>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</si>
  <si>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</si>
  <si>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31370390</t>
  </si>
  <si>
    <t>ООО "Домовой-Тепло"</t>
  </si>
  <si>
    <t>7455026541</t>
  </si>
  <si>
    <t>09-01-2020 00:00:00</t>
  </si>
  <si>
    <t>09-02-2021 00:00:00</t>
  </si>
  <si>
    <t>23-12-2020 00:00:00</t>
  </si>
  <si>
    <t>31526604</t>
  </si>
  <si>
    <t>ООО "Илья"</t>
  </si>
  <si>
    <t>7412000323</t>
  </si>
  <si>
    <t>03-12-2002 00:00:00</t>
  </si>
  <si>
    <t>31432341</t>
  </si>
  <si>
    <t>ООО "Интерполис"</t>
  </si>
  <si>
    <t>7452115480</t>
  </si>
  <si>
    <t>05-08-2020 00:00:00</t>
  </si>
  <si>
    <t>01-01-2022 00:00:00</t>
  </si>
  <si>
    <t>31370396</t>
  </si>
  <si>
    <t>ООО "Метод"</t>
  </si>
  <si>
    <t>6678058369</t>
  </si>
  <si>
    <t>668601001</t>
  </si>
  <si>
    <t>31543531</t>
  </si>
  <si>
    <t>ООО "НЕФТЕХИМАВТОМАТИКА"</t>
  </si>
  <si>
    <t>5506176287</t>
  </si>
  <si>
    <t>550601001</t>
  </si>
  <si>
    <t>17-12-2020 00:00:00</t>
  </si>
  <si>
    <t>31324000</t>
  </si>
  <si>
    <t>ООО "Отделстрой"</t>
  </si>
  <si>
    <t>7452146216</t>
  </si>
  <si>
    <t>31529907</t>
  </si>
  <si>
    <t>ООО "Плаза-ЭнергоСервис"</t>
  </si>
  <si>
    <t>7453214589</t>
  </si>
  <si>
    <t>17-02-2010 00:00:00</t>
  </si>
  <si>
    <t>30359565</t>
  </si>
  <si>
    <t>ООО "Приморский водоканал"</t>
  </si>
  <si>
    <t>7451394329</t>
  </si>
  <si>
    <t>29-07-2015 00:00:00</t>
  </si>
  <si>
    <t>31526592</t>
  </si>
  <si>
    <t>ООО "СКГ-Тепло"</t>
  </si>
  <si>
    <t>7415107339</t>
  </si>
  <si>
    <t>24-05-2021 00:00:00</t>
  </si>
  <si>
    <t>31463793</t>
  </si>
  <si>
    <t>ООО "Сервисная Компания г. Нязепетровск"</t>
  </si>
  <si>
    <t>7459006440</t>
  </si>
  <si>
    <t>03-02-2020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</si>
  <si>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</si>
  <si>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</si>
  <si>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</si>
  <si>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</si>
  <si>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</si>
  <si>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</si>
  <si>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</si>
  <si>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</si>
  <si>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</si>
  <si>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</si>
  <si>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</si>
  <si>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</si>
  <si>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</si>
  <si>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</si>
  <si>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</si>
  <si>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</si>
  <si>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</si>
  <si>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</si>
  <si>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</si>
  <si>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</si>
  <si>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</si>
  <si>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</si>
  <si>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</si>
  <si>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</si>
  <si>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</si>
  <si>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</si>
  <si>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</si>
  <si>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</si>
  <si>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</si>
  <si>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</si>
  <si>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</si>
  <si>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</si>
  <si>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</si>
  <si>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31398175</t>
  </si>
  <si>
    <t>ООО "Фирма "Транзит-Экспресс"</t>
  </si>
  <si>
    <t>7449034801</t>
  </si>
  <si>
    <t>13-02-2020 00:00:00</t>
  </si>
  <si>
    <t>31320091</t>
  </si>
  <si>
    <t>ООО "ЧТСК"</t>
  </si>
  <si>
    <t>7447287074</t>
  </si>
  <si>
    <t>31632739</t>
  </si>
  <si>
    <t>ООО "ЭНКОМ"</t>
  </si>
  <si>
    <t>7451397136</t>
  </si>
  <si>
    <t>31640760</t>
  </si>
  <si>
    <t>ООО "ЭСТЭ ПСЦ"</t>
  </si>
  <si>
    <t>7452062968</t>
  </si>
  <si>
    <t>31490565</t>
  </si>
  <si>
    <t>ООО "Эффективные технологии"</t>
  </si>
  <si>
    <t>7447223761</t>
  </si>
  <si>
    <t>31350111</t>
  </si>
  <si>
    <t>ООО «Управляющий»</t>
  </si>
  <si>
    <t>7447261870</t>
  </si>
  <si>
    <t>18-05-2016 00:00:00</t>
  </si>
  <si>
    <t>31715600</t>
  </si>
  <si>
    <t>ООО АкваСтрой</t>
  </si>
  <si>
    <t>7413028459</t>
  </si>
  <si>
    <t>31666886</t>
  </si>
  <si>
    <t>ООО КомСистемы</t>
  </si>
  <si>
    <t>7451456470</t>
  </si>
  <si>
    <t>745101000</t>
  </si>
  <si>
    <t>31418613</t>
  </si>
  <si>
    <t>ООО Меридиан</t>
  </si>
  <si>
    <t>7451201746</t>
  </si>
  <si>
    <t>09-04-2020 00:00:00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</si>
  <si>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</si>
  <si>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</si>
  <si>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</si>
  <si>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</si>
  <si>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</si>
  <si>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</si>
  <si>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</si>
  <si>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</si>
  <si>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</si>
  <si>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</si>
  <si>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02-07-2020 00:00:00</t>
  </si>
  <si>
    <t>31349881</t>
  </si>
  <si>
    <t>ООО"СкладСервис 74"</t>
  </si>
  <si>
    <t>7448210660</t>
  </si>
  <si>
    <t>07-03-2018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</si>
  <si>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</si>
  <si>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</si>
  <si>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</si>
  <si>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</si>
  <si>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</si>
  <si>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</si>
  <si>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</si>
  <si>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</si>
  <si>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</si>
  <si>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</si>
  <si>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</si>
  <si>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Филиал "Санаторий "Чебаркульский" ФГБУ "СКК " Приволжский" МО РФ</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</si>
  <si>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</si>
  <si>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</si>
  <si>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</si>
  <si>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</si>
  <si>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</si>
  <si>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</si>
  <si>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</si>
  <si>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</si>
  <si>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</si>
  <si>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</si>
  <si>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</si>
  <si>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16:33:34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</si>
</sst>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21">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49" fontId="40" fillId="13" borderId="15" xfId="0" applyFont="1" applyFill="1" applyBorder="1" applyAlignment="1" applyProtection="1">
      <alignment horizontal="left" vertical="center" indent="2"/>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22" fontId="6" fillId="0" borderId="0" xfId="49" applyNumberFormat="1" applyFont="1" applyAlignment="1" applyProtection="1">
      <alignment horizontal="left" vertical="center" wrapText="1"/>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0" fontId="0" fillId="0" borderId="0" xfId="0" applyNumberFormat="1">
      <alignment vertical="top"/>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0" fillId="9" borderId="5" xfId="0" applyNumberFormat="1" applyFill="1" applyBorder="1" applyAlignment="1" applyProtection="1">
      <alignment horizontal="left" vertical="center" wrapText="1"/>
      <protection locked="0"/>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0" fontId="0" fillId="7" borderId="5" xfId="37"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78</xdr:row>
      <xdr:rowOff>177800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76</xdr:row>
      <xdr:rowOff>9525</xdr:rowOff>
    </xdr:from>
    <xdr:to>
      <xdr:col>3</xdr:col>
      <xdr:colOff>0</xdr:colOff>
      <xdr:row>78</xdr:row>
      <xdr:rowOff>177800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74</xdr:row>
      <xdr:rowOff>117475</xdr:rowOff>
    </xdr:from>
    <xdr:to>
      <xdr:col>3</xdr:col>
      <xdr:colOff>0</xdr:colOff>
      <xdr:row>76</xdr:row>
      <xdr:rowOff>9525</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73</xdr:row>
      <xdr:rowOff>34925</xdr:rowOff>
    </xdr:from>
    <xdr:to>
      <xdr:col>3</xdr:col>
      <xdr:colOff>0</xdr:colOff>
      <xdr:row>74</xdr:row>
      <xdr:rowOff>117475</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72</xdr:row>
      <xdr:rowOff>371475</xdr:rowOff>
    </xdr:from>
    <xdr:to>
      <xdr:col>3</xdr:col>
      <xdr:colOff>0</xdr:colOff>
      <xdr:row>73</xdr:row>
      <xdr:rowOff>34925</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71</xdr:row>
      <xdr:rowOff>422275</xdr:rowOff>
    </xdr:from>
    <xdr:to>
      <xdr:col>3</xdr:col>
      <xdr:colOff>0</xdr:colOff>
      <xdr:row>72</xdr:row>
      <xdr:rowOff>371475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70</xdr:row>
      <xdr:rowOff>149225</xdr:rowOff>
    </xdr:from>
    <xdr:to>
      <xdr:col>3</xdr:col>
      <xdr:colOff>0</xdr:colOff>
      <xdr:row>71</xdr:row>
      <xdr:rowOff>422275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70</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70</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70</xdr:row>
      <xdr:rowOff>180975</xdr:rowOff>
    </xdr:from>
    <xdr:to>
      <xdr:col>1</xdr:col>
      <xdr:colOff>428625</xdr:colOff>
      <xdr:row>71</xdr:row>
      <xdr:rowOff>381000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71</xdr:row>
      <xdr:rowOff>457200</xdr:rowOff>
    </xdr:from>
    <xdr:to>
      <xdr:col>1</xdr:col>
      <xdr:colOff>428625</xdr:colOff>
      <xdr:row>72</xdr:row>
      <xdr:rowOff>342900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72</xdr:row>
      <xdr:rowOff>419100</xdr:rowOff>
    </xdr:from>
    <xdr:to>
      <xdr:col>1</xdr:col>
      <xdr:colOff>428625</xdr:colOff>
      <xdr:row>73</xdr:row>
      <xdr:rowOff>19050</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73</xdr:row>
      <xdr:rowOff>85725</xdr:rowOff>
    </xdr:from>
    <xdr:to>
      <xdr:col>1</xdr:col>
      <xdr:colOff>428625</xdr:colOff>
      <xdr:row>74</xdr:row>
      <xdr:rowOff>85725</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74</xdr:row>
      <xdr:rowOff>180975</xdr:rowOff>
    </xdr:from>
    <xdr:to>
      <xdr:col>1</xdr:col>
      <xdr:colOff>447675</xdr:colOff>
      <xdr:row>75</xdr:row>
      <xdr:rowOff>180975</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76</xdr:row>
      <xdr:rowOff>85725</xdr:rowOff>
    </xdr:from>
    <xdr:to>
      <xdr:col>1</xdr:col>
      <xdr:colOff>457200</xdr:colOff>
      <xdr:row>78</xdr:row>
      <xdr:rowOff>152400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78</xdr:row>
      <xdr:rowOff>209550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hidden="1"/>
        <xdr:cNvGrpSpPr>
          <a:grpSpLocks/>
        </xdr:cNvGrpSpPr>
      </xdr:nvGrpSpPr>
      <xdr:grpSpPr bwMode="auto">
        <a:xfrm>
          <a:off x="11963400" y="31718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25</xdr:row>
      <xdr:rowOff>0</xdr:rowOff>
    </xdr:from>
    <xdr:ext cx="190500" cy="190500"/>
    <xdr:grpSp>
      <xdr:nvGrpSpPr>
        <xdr:cNvPr id="7" name="shCalendar"/>
        <xdr:cNvGrpSpPr>
          <a:grpSpLocks/>
        </xdr:cNvGrpSpPr>
      </xdr:nvGrpSpPr>
      <xdr:grpSpPr bwMode="auto">
        <a:xfrm>
          <a:off x="8010525" y="6791325"/>
          <a:ext cx="190500" cy="190500"/>
          <a:chOff x="13896191" y="1813753"/>
          <a:chExt cx="211023" cy="178845"/>
        </a:xfrm>
      </xdr:grpSpPr>
      <xdr:sp macro="[0]!modfrmDateChoose.CalendarShow" textlink="">
        <xdr:nvSpPr>
          <xdr:cNvPr id="8"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299" t="s">
        <v>718</v>
      </c>
      <c r="M5" s="1299"/>
      <c r="N5" s="1299"/>
      <c r="O5" s="1299"/>
      <c r="P5" s="1299"/>
      <c r="Q5" s="1299"/>
      <c r="R5" s="1299"/>
      <c r="S5" s="1299"/>
      <c r="T5" s="1299"/>
      <c r="U5" s="633"/>
    </row>
    <row r="6" spans="1:29" ht="3" customHeight="1">
      <c r="J6" s="499"/>
      <c r="K6" s="499"/>
      <c r="L6" s="494"/>
      <c r="M6" s="494"/>
      <c r="N6" s="494"/>
      <c r="O6" s="498"/>
      <c r="P6" s="498"/>
      <c r="Q6" s="498"/>
      <c r="R6" s="498"/>
      <c r="S6" s="498"/>
      <c r="T6" s="498"/>
      <c r="U6" s="498"/>
      <c r="V6" s="502"/>
    </row>
    <row r="7" spans="1:29" s="746" customFormat="1" ht="5.25" hidden="1">
      <c r="A7" s="1122"/>
      <c r="B7" s="1122"/>
      <c r="C7" s="1122"/>
      <c r="D7" s="1122"/>
      <c r="E7" s="1122"/>
      <c r="F7" s="1122"/>
      <c r="G7" s="1122"/>
      <c r="H7" s="1122"/>
      <c r="L7" s="1172"/>
      <c r="M7" s="1046"/>
      <c r="O7" s="1305"/>
      <c r="P7" s="1305"/>
      <c r="Q7" s="1305"/>
      <c r="R7" s="1305"/>
      <c r="S7" s="1305"/>
      <c r="T7" s="1305"/>
      <c r="U7" s="780"/>
      <c r="V7" s="780"/>
      <c r="X7" s="1122"/>
      <c r="Y7" s="1122"/>
      <c r="Z7" s="1122"/>
      <c r="AA7" s="1122"/>
      <c r="AB7" s="1122"/>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306" t="str">
        <f>IF(datePr_ch="",IF(datePr="","",datePr),datePr_ch)</f>
        <v>26.04.2019</v>
      </c>
      <c r="P8" s="1306"/>
      <c r="Q8" s="1306"/>
      <c r="R8" s="1306"/>
      <c r="S8" s="1306"/>
      <c r="T8" s="1306"/>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6"/>
      <c r="O9" s="1306" t="str">
        <f>IF(numberPr_ch="",IF(numberPr="","",numberPr),numberPr_ch)</f>
        <v>3444</v>
      </c>
      <c r="P9" s="1306"/>
      <c r="Q9" s="1306"/>
      <c r="R9" s="1306"/>
      <c r="S9" s="1306"/>
      <c r="T9" s="1306"/>
      <c r="U9" s="551"/>
      <c r="V9" s="551"/>
      <c r="W9" s="489"/>
      <c r="X9" s="559"/>
      <c r="Y9" s="559"/>
      <c r="Z9" s="559"/>
      <c r="AA9" s="559"/>
      <c r="AB9" s="559"/>
      <c r="AC9" s="559"/>
    </row>
    <row r="10" spans="1:29" s="746" customFormat="1" ht="5.25" hidden="1">
      <c r="A10" s="1122"/>
      <c r="B10" s="1122"/>
      <c r="C10" s="1122"/>
      <c r="D10" s="1122"/>
      <c r="E10" s="1122"/>
      <c r="F10" s="1122"/>
      <c r="G10" s="1122"/>
      <c r="H10" s="1122"/>
      <c r="L10" s="1172"/>
      <c r="M10" s="1046"/>
      <c r="O10" s="1305"/>
      <c r="P10" s="1305"/>
      <c r="Q10" s="1305"/>
      <c r="R10" s="1305"/>
      <c r="S10" s="1305"/>
      <c r="T10" s="1305"/>
      <c r="U10" s="780"/>
      <c r="V10" s="780"/>
      <c r="X10" s="1122"/>
      <c r="Y10" s="1122"/>
      <c r="Z10" s="1122"/>
      <c r="AA10" s="1122"/>
      <c r="AB10" s="1122"/>
    </row>
    <row r="11" spans="1:29" s="539" customFormat="1" ht="11.25" hidden="1">
      <c r="A11" s="559"/>
      <c r="B11" s="559"/>
      <c r="C11" s="559"/>
      <c r="D11" s="559"/>
      <c r="E11" s="559"/>
      <c r="F11" s="559"/>
      <c r="G11" s="559"/>
      <c r="H11" s="559"/>
      <c r="L11" s="1300"/>
      <c r="M11" s="1300"/>
      <c r="N11" s="536"/>
      <c r="O11" s="551"/>
      <c r="P11" s="551"/>
      <c r="Q11" s="551"/>
      <c r="R11" s="551"/>
      <c r="S11" s="551"/>
      <c r="T11" s="551"/>
      <c r="U11" s="557" t="s">
        <v>371</v>
      </c>
      <c r="X11" s="559"/>
      <c r="Y11" s="559"/>
      <c r="Z11" s="559"/>
      <c r="AA11" s="559"/>
      <c r="AB11" s="559"/>
      <c r="AC11" s="559"/>
    </row>
    <row r="12" spans="1:29">
      <c r="J12" s="499"/>
      <c r="K12" s="499"/>
      <c r="L12" s="494"/>
      <c r="M12" s="494"/>
      <c r="N12" s="472"/>
      <c r="O12" s="1307"/>
      <c r="P12" s="1307"/>
      <c r="Q12" s="1307"/>
      <c r="R12" s="1307"/>
      <c r="S12" s="1307"/>
      <c r="T12" s="1307"/>
      <c r="U12" s="1307"/>
    </row>
    <row r="13" spans="1:29">
      <c r="J13" s="499"/>
      <c r="K13" s="499"/>
      <c r="L13" s="1237" t="s">
        <v>445</v>
      </c>
      <c r="M13" s="1237"/>
      <c r="N13" s="1237"/>
      <c r="O13" s="1237"/>
      <c r="P13" s="1237"/>
      <c r="Q13" s="1237"/>
      <c r="R13" s="1237"/>
      <c r="S13" s="1237"/>
      <c r="T13" s="1237"/>
      <c r="U13" s="1237"/>
      <c r="V13" s="1237"/>
      <c r="W13" s="1237" t="s">
        <v>446</v>
      </c>
    </row>
    <row r="14" spans="1:29" ht="14.25" customHeight="1">
      <c r="J14" s="499"/>
      <c r="K14" s="499"/>
      <c r="L14" s="1313" t="s">
        <v>91</v>
      </c>
      <c r="M14" s="1313" t="s">
        <v>603</v>
      </c>
      <c r="N14" s="630"/>
      <c r="O14" s="1314" t="s">
        <v>605</v>
      </c>
      <c r="P14" s="1315"/>
      <c r="Q14" s="1315"/>
      <c r="R14" s="1315"/>
      <c r="S14" s="1315"/>
      <c r="T14" s="1316"/>
      <c r="U14" s="1296" t="s">
        <v>339</v>
      </c>
      <c r="V14" s="1310" t="s">
        <v>274</v>
      </c>
      <c r="W14" s="1237"/>
    </row>
    <row r="15" spans="1:29" ht="14.25" customHeight="1">
      <c r="J15" s="499"/>
      <c r="K15" s="499"/>
      <c r="L15" s="1313"/>
      <c r="M15" s="1313"/>
      <c r="N15" s="631"/>
      <c r="O15" s="1319" t="s">
        <v>579</v>
      </c>
      <c r="P15" s="1317" t="s">
        <v>270</v>
      </c>
      <c r="Q15" s="1318"/>
      <c r="R15" s="1293" t="s">
        <v>616</v>
      </c>
      <c r="S15" s="1294"/>
      <c r="T15" s="1295"/>
      <c r="U15" s="1297"/>
      <c r="V15" s="1311"/>
      <c r="W15" s="1237"/>
    </row>
    <row r="16" spans="1:29" ht="33.75" customHeight="1">
      <c r="J16" s="499"/>
      <c r="K16" s="499"/>
      <c r="L16" s="1313"/>
      <c r="M16" s="1313"/>
      <c r="N16" s="632"/>
      <c r="O16" s="1320"/>
      <c r="P16" s="505" t="s">
        <v>580</v>
      </c>
      <c r="Q16" s="505" t="s">
        <v>6</v>
      </c>
      <c r="R16" s="506" t="s">
        <v>273</v>
      </c>
      <c r="S16" s="1308" t="s">
        <v>272</v>
      </c>
      <c r="T16" s="1309"/>
      <c r="U16" s="1298"/>
      <c r="V16" s="1312"/>
      <c r="W16" s="1237"/>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01">
        <f ca="1">OFFSET(S17,0,-1)+1</f>
        <v>7</v>
      </c>
      <c r="T17" s="1301"/>
      <c r="U17" s="617">
        <f ca="1">OFFSET(U17,0,-2)+1</f>
        <v>8</v>
      </c>
      <c r="V17" s="618">
        <f ca="1">OFFSET(V17,0,-1)</f>
        <v>8</v>
      </c>
      <c r="W17" s="617">
        <f ca="1">OFFSET(W17,0,-1)+1</f>
        <v>9</v>
      </c>
    </row>
    <row r="18" spans="1:29" ht="22.5">
      <c r="A18" s="1284">
        <v>1</v>
      </c>
      <c r="B18" s="813"/>
      <c r="C18" s="813"/>
      <c r="D18" s="813"/>
      <c r="E18" s="814"/>
      <c r="F18" s="815"/>
      <c r="G18" s="815"/>
      <c r="H18" s="815"/>
      <c r="I18" s="816"/>
      <c r="J18" s="811"/>
      <c r="K18" s="818"/>
      <c r="L18" s="562">
        <f>mergeValue(A18)</f>
        <v>1</v>
      </c>
      <c r="M18" s="610" t="s">
        <v>19</v>
      </c>
      <c r="N18" s="615"/>
      <c r="O18" s="1285"/>
      <c r="P18" s="1285"/>
      <c r="Q18" s="1285"/>
      <c r="R18" s="1285"/>
      <c r="S18" s="1285"/>
      <c r="T18" s="1285"/>
      <c r="U18" s="1285"/>
      <c r="V18" s="1285"/>
      <c r="W18" s="1130" t="s">
        <v>719</v>
      </c>
      <c r="Y18" s="558"/>
      <c r="Z18" s="558" t="str">
        <f t="shared" ref="Z18:Z31" si="0">IF(M18="","",M18 )</f>
        <v>Наименование тарифа</v>
      </c>
      <c r="AA18" s="558"/>
      <c r="AB18" s="558"/>
      <c r="AC18" s="558"/>
    </row>
    <row r="19" spans="1:29" ht="22.5">
      <c r="A19" s="1284"/>
      <c r="B19" s="1284">
        <v>1</v>
      </c>
      <c r="C19" s="813"/>
      <c r="D19" s="813"/>
      <c r="E19" s="815"/>
      <c r="F19" s="815"/>
      <c r="G19" s="815"/>
      <c r="H19" s="815"/>
      <c r="I19" s="810"/>
      <c r="J19" s="809"/>
      <c r="K19" s="812"/>
      <c r="L19" s="562" t="str">
        <f>mergeValue(A19) &amp;"."&amp; mergeValue(B19)</f>
        <v>1.1</v>
      </c>
      <c r="M19" s="516" t="s">
        <v>15</v>
      </c>
      <c r="N19" s="615"/>
      <c r="O19" s="1285"/>
      <c r="P19" s="1285"/>
      <c r="Q19" s="1285"/>
      <c r="R19" s="1285"/>
      <c r="S19" s="1285"/>
      <c r="T19" s="1285"/>
      <c r="U19" s="1285"/>
      <c r="V19" s="1285"/>
      <c r="W19" s="1130" t="s">
        <v>460</v>
      </c>
      <c r="Y19" s="558"/>
      <c r="Z19" s="558" t="str">
        <f t="shared" si="0"/>
        <v>Территория действия тарифа</v>
      </c>
      <c r="AA19" s="558"/>
      <c r="AB19" s="558"/>
      <c r="AC19" s="558"/>
    </row>
    <row r="20" spans="1:29" ht="22.5">
      <c r="A20" s="1284"/>
      <c r="B20" s="1284"/>
      <c r="C20" s="1284">
        <v>1</v>
      </c>
      <c r="D20" s="813"/>
      <c r="E20" s="815"/>
      <c r="F20" s="815"/>
      <c r="G20" s="815"/>
      <c r="H20" s="815"/>
      <c r="I20" s="817"/>
      <c r="J20" s="809"/>
      <c r="K20" s="812"/>
      <c r="L20" s="562" t="str">
        <f>mergeValue(A20) &amp;"."&amp; mergeValue(B20)&amp;"."&amp; mergeValue(C20)</f>
        <v>1.1.1</v>
      </c>
      <c r="M20" s="517" t="s">
        <v>7</v>
      </c>
      <c r="N20" s="615"/>
      <c r="O20" s="1285"/>
      <c r="P20" s="1285"/>
      <c r="Q20" s="1285"/>
      <c r="R20" s="1285"/>
      <c r="S20" s="1285"/>
      <c r="T20" s="1285"/>
      <c r="U20" s="1285"/>
      <c r="V20" s="1285"/>
      <c r="W20" s="1130" t="s">
        <v>601</v>
      </c>
      <c r="Y20" s="558"/>
      <c r="Z20" s="558" t="str">
        <f t="shared" si="0"/>
        <v xml:space="preserve">Наименование системы теплоснабжения </v>
      </c>
      <c r="AA20" s="558"/>
      <c r="AB20" s="558"/>
      <c r="AC20" s="558"/>
    </row>
    <row r="21" spans="1:29" ht="22.5">
      <c r="A21" s="1284"/>
      <c r="B21" s="1284"/>
      <c r="C21" s="1284"/>
      <c r="D21" s="1284">
        <v>1</v>
      </c>
      <c r="E21" s="815"/>
      <c r="F21" s="815"/>
      <c r="G21" s="815"/>
      <c r="H21" s="815"/>
      <c r="I21" s="817"/>
      <c r="J21" s="809"/>
      <c r="K21" s="812"/>
      <c r="L21" s="562" t="str">
        <f>mergeValue(A21) &amp;"."&amp; mergeValue(B21)&amp;"."&amp; mergeValue(C21)&amp;"."&amp; mergeValue(D21)</f>
        <v>1.1.1.1</v>
      </c>
      <c r="M21" s="518" t="s">
        <v>21</v>
      </c>
      <c r="N21" s="615"/>
      <c r="O21" s="1285"/>
      <c r="P21" s="1285"/>
      <c r="Q21" s="1285"/>
      <c r="R21" s="1285"/>
      <c r="S21" s="1285"/>
      <c r="T21" s="1285"/>
      <c r="U21" s="1285"/>
      <c r="V21" s="1285"/>
      <c r="W21" s="1130" t="s">
        <v>602</v>
      </c>
      <c r="Y21" s="558"/>
      <c r="Z21" s="558" t="str">
        <f t="shared" si="0"/>
        <v xml:space="preserve">Источник тепловой энергии  </v>
      </c>
      <c r="AA21" s="558"/>
      <c r="AB21" s="558"/>
      <c r="AC21" s="558"/>
    </row>
    <row r="22" spans="1:29" ht="78.75">
      <c r="A22" s="1284"/>
      <c r="B22" s="1284"/>
      <c r="C22" s="1284"/>
      <c r="D22" s="1284"/>
      <c r="E22" s="1284">
        <v>1</v>
      </c>
      <c r="F22" s="815"/>
      <c r="G22" s="815"/>
      <c r="H22" s="813">
        <v>1</v>
      </c>
      <c r="I22" s="1284">
        <v>1</v>
      </c>
      <c r="J22" s="815"/>
      <c r="K22" s="820"/>
      <c r="L22" s="562" t="str">
        <f>mergeValue(A22) &amp;"."&amp; mergeValue(B22)&amp;"."&amp; mergeValue(C22)&amp;"."&amp; mergeValue(D22)&amp;"."&amp; mergeValue(E22)</f>
        <v>1.1.1.1.1</v>
      </c>
      <c r="M22" s="524" t="s">
        <v>8</v>
      </c>
      <c r="N22" s="615"/>
      <c r="O22" s="1286"/>
      <c r="P22" s="1286"/>
      <c r="Q22" s="1286"/>
      <c r="R22" s="1286"/>
      <c r="S22" s="1286"/>
      <c r="T22" s="1286"/>
      <c r="U22" s="1286"/>
      <c r="V22" s="1286"/>
      <c r="W22" s="1130" t="s">
        <v>720</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84"/>
      <c r="B23" s="1284"/>
      <c r="C23" s="1284"/>
      <c r="D23" s="1284"/>
      <c r="E23" s="1284"/>
      <c r="F23" s="1284">
        <v>1</v>
      </c>
      <c r="G23" s="813"/>
      <c r="H23" s="813"/>
      <c r="I23" s="1284"/>
      <c r="J23" s="1284">
        <v>1</v>
      </c>
      <c r="K23" s="821"/>
      <c r="L23" s="562" t="str">
        <f>mergeValue(A23) &amp;"."&amp; mergeValue(B23)&amp;"."&amp; mergeValue(C23)&amp;"."&amp; mergeValue(D23)&amp;"."&amp; mergeValue(E23)&amp;"."&amp; mergeValue(F23)</f>
        <v>1.1.1.1.1.1</v>
      </c>
      <c r="M23" s="525" t="s">
        <v>9</v>
      </c>
      <c r="N23" s="615"/>
      <c r="O23" s="1287"/>
      <c r="P23" s="1288"/>
      <c r="Q23" s="1288"/>
      <c r="R23" s="1288"/>
      <c r="S23" s="1288"/>
      <c r="T23" s="1288"/>
      <c r="U23" s="1288"/>
      <c r="V23" s="1289"/>
      <c r="W23" s="1130" t="s">
        <v>721</v>
      </c>
      <c r="Y23" s="558"/>
      <c r="Z23" s="558" t="str">
        <f t="shared" si="0"/>
        <v>Группа потребителей</v>
      </c>
      <c r="AA23" s="558"/>
      <c r="AB23" s="558"/>
      <c r="AC23" s="558"/>
    </row>
    <row r="24" spans="1:29" ht="122.1" customHeight="1">
      <c r="A24" s="1284"/>
      <c r="B24" s="1284"/>
      <c r="C24" s="1284"/>
      <c r="D24" s="1284"/>
      <c r="E24" s="1284"/>
      <c r="F24" s="1284"/>
      <c r="G24" s="813">
        <v>1</v>
      </c>
      <c r="H24" s="813"/>
      <c r="I24" s="1284"/>
      <c r="J24" s="1284"/>
      <c r="K24" s="821">
        <v>1</v>
      </c>
      <c r="L24" s="562" t="str">
        <f>mergeValue(A24) &amp;"."&amp; mergeValue(B24)&amp;"."&amp; mergeValue(C24)&amp;"."&amp; mergeValue(D24)&amp;"."&amp; mergeValue(E24)&amp;"."&amp; mergeValue(F24)&amp;"."&amp; mergeValue(G24)</f>
        <v>1.1.1.1.1.1.1</v>
      </c>
      <c r="M24" s="1089"/>
      <c r="N24" s="615"/>
      <c r="O24" s="532"/>
      <c r="P24" s="532"/>
      <c r="Q24" s="1040"/>
      <c r="R24" s="1291"/>
      <c r="S24" s="1292" t="s">
        <v>83</v>
      </c>
      <c r="T24" s="1291"/>
      <c r="U24" s="1292" t="s">
        <v>84</v>
      </c>
      <c r="V24" s="532"/>
      <c r="W24" s="1302" t="s">
        <v>722</v>
      </c>
      <c r="X24" s="554" t="str">
        <f>strCheckDate(O25:V25)</f>
        <v/>
      </c>
      <c r="Y24" s="558"/>
      <c r="Z24" s="558" t="str">
        <f t="shared" si="0"/>
        <v/>
      </c>
      <c r="AA24" s="558"/>
      <c r="AB24" s="558"/>
      <c r="AC24" s="558"/>
    </row>
    <row r="25" spans="1:29" ht="11.25" hidden="1">
      <c r="A25" s="1284"/>
      <c r="B25" s="1284"/>
      <c r="C25" s="1284"/>
      <c r="D25" s="1284"/>
      <c r="E25" s="1284"/>
      <c r="F25" s="1284"/>
      <c r="G25" s="813"/>
      <c r="H25" s="813"/>
      <c r="I25" s="1284"/>
      <c r="J25" s="1284"/>
      <c r="K25" s="821"/>
      <c r="L25" s="569"/>
      <c r="M25" s="615"/>
      <c r="N25" s="615"/>
      <c r="O25" s="532"/>
      <c r="P25" s="532"/>
      <c r="Q25" s="553" t="str">
        <f>R24 &amp; "-" &amp; T24</f>
        <v>-</v>
      </c>
      <c r="R25" s="1291"/>
      <c r="S25" s="1292"/>
      <c r="T25" s="1291"/>
      <c r="U25" s="1292"/>
      <c r="V25" s="532"/>
      <c r="W25" s="1303"/>
      <c r="Y25" s="558"/>
      <c r="Z25" s="558" t="str">
        <f t="shared" si="0"/>
        <v/>
      </c>
      <c r="AA25" s="558"/>
      <c r="AB25" s="558"/>
      <c r="AC25" s="558"/>
    </row>
    <row r="26" spans="1:29" ht="15" customHeight="1">
      <c r="A26" s="1284"/>
      <c r="B26" s="1284"/>
      <c r="C26" s="1284"/>
      <c r="D26" s="1284"/>
      <c r="E26" s="1284"/>
      <c r="F26" s="1284"/>
      <c r="G26" s="815"/>
      <c r="H26" s="813"/>
      <c r="I26" s="1284"/>
      <c r="J26" s="1284"/>
      <c r="K26" s="820"/>
      <c r="L26" s="508"/>
      <c r="M26" s="527" t="s">
        <v>24</v>
      </c>
      <c r="N26" s="534"/>
      <c r="O26" s="534"/>
      <c r="P26" s="534"/>
      <c r="Q26" s="534"/>
      <c r="R26" s="534"/>
      <c r="S26" s="534"/>
      <c r="T26" s="534"/>
      <c r="U26" s="534"/>
      <c r="V26" s="530"/>
      <c r="W26" s="1304"/>
      <c r="Y26" s="558"/>
      <c r="Z26" s="558" t="str">
        <f t="shared" si="0"/>
        <v>Добавить вид теплоносителя (параметры теплоносителя)</v>
      </c>
      <c r="AA26" s="558"/>
      <c r="AB26" s="558"/>
      <c r="AC26" s="558"/>
    </row>
    <row r="27" spans="1:29" ht="15" customHeight="1">
      <c r="A27" s="1284"/>
      <c r="B27" s="1284"/>
      <c r="C27" s="1284"/>
      <c r="D27" s="1284"/>
      <c r="E27" s="1284"/>
      <c r="F27" s="815"/>
      <c r="G27" s="815"/>
      <c r="H27" s="813"/>
      <c r="I27" s="1284"/>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84"/>
      <c r="B28" s="1284"/>
      <c r="C28" s="1284"/>
      <c r="D28" s="1284"/>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84"/>
      <c r="B29" s="1284"/>
      <c r="C29" s="1284"/>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84"/>
      <c r="B30" s="1284"/>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84"/>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7" t="s">
        <v>723</v>
      </c>
      <c r="N34" s="1277"/>
      <c r="O34" s="1277"/>
      <c r="P34" s="1277"/>
      <c r="Q34" s="1277"/>
      <c r="R34" s="1277"/>
      <c r="S34" s="1277"/>
      <c r="T34" s="1277"/>
      <c r="U34" s="1277"/>
      <c r="V34" s="1277"/>
      <c r="W34" s="1277"/>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8" t="s">
        <v>471</v>
      </c>
      <c r="G2" s="1279"/>
      <c r="H2" s="1280"/>
      <c r="I2" s="757"/>
    </row>
    <row r="3" spans="1:20" ht="3" customHeight="1"/>
    <row r="4" spans="1:20" s="955" customFormat="1" ht="11.25">
      <c r="A4" s="961"/>
      <c r="B4" s="961"/>
      <c r="C4" s="961"/>
      <c r="D4" s="961"/>
      <c r="F4" s="1237" t="s">
        <v>445</v>
      </c>
      <c r="G4" s="1237"/>
      <c r="H4" s="1237"/>
      <c r="I4" s="1281"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81"/>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472</v>
      </c>
      <c r="H7" s="975" t="str">
        <f>IF(dateCh="","",dateCh)</f>
        <v>06.05.2019</v>
      </c>
      <c r="I7" s="767" t="s">
        <v>473</v>
      </c>
      <c r="J7" s="584"/>
      <c r="K7" s="961"/>
      <c r="L7" s="961"/>
      <c r="M7" s="961"/>
      <c r="N7" s="961"/>
      <c r="O7" s="961"/>
      <c r="P7" s="961"/>
      <c r="Q7" s="961"/>
      <c r="R7" s="961"/>
      <c r="S7" s="961"/>
      <c r="T7" s="961"/>
    </row>
    <row r="8" spans="1:20" s="955" customFormat="1" ht="45">
      <c r="A8" s="1282">
        <v>1</v>
      </c>
      <c r="B8" s="961"/>
      <c r="C8" s="961"/>
      <c r="D8" s="961"/>
      <c r="F8" s="977" t="str">
        <f>"2." &amp;mergeValue(A8)</f>
        <v>2.1</v>
      </c>
      <c r="G8" s="766" t="s">
        <v>474</v>
      </c>
      <c r="H8" s="975"/>
      <c r="I8" s="767" t="s">
        <v>569</v>
      </c>
      <c r="J8" s="584"/>
      <c r="K8" s="961"/>
      <c r="L8" s="961"/>
      <c r="M8" s="961"/>
      <c r="N8" s="961"/>
      <c r="O8" s="961"/>
      <c r="P8" s="961"/>
      <c r="Q8" s="961"/>
      <c r="R8" s="961"/>
      <c r="S8" s="961"/>
      <c r="T8" s="961"/>
    </row>
    <row r="9" spans="1:20" s="955" customFormat="1" ht="22.5">
      <c r="A9" s="1282"/>
      <c r="B9" s="961"/>
      <c r="C9" s="961"/>
      <c r="D9" s="961"/>
      <c r="F9" s="977" t="str">
        <f>"3." &amp;mergeValue(A9)</f>
        <v>3.1</v>
      </c>
      <c r="G9" s="766" t="s">
        <v>475</v>
      </c>
      <c r="H9" s="975"/>
      <c r="I9" s="767" t="s">
        <v>567</v>
      </c>
      <c r="J9" s="584"/>
      <c r="K9" s="961"/>
      <c r="L9" s="961"/>
      <c r="M9" s="961"/>
      <c r="N9" s="961"/>
      <c r="O9" s="961"/>
      <c r="P9" s="961"/>
      <c r="Q9" s="961"/>
      <c r="R9" s="961"/>
      <c r="S9" s="961"/>
      <c r="T9" s="961"/>
    </row>
    <row r="10" spans="1:20" s="955" customFormat="1" ht="22.5">
      <c r="A10" s="1282"/>
      <c r="B10" s="961"/>
      <c r="C10" s="961"/>
      <c r="D10" s="961"/>
      <c r="F10" s="977" t="str">
        <f>"4."&amp;mergeValue(A10)</f>
        <v>4.1</v>
      </c>
      <c r="G10" s="766" t="s">
        <v>476</v>
      </c>
      <c r="H10" s="979" t="s">
        <v>449</v>
      </c>
      <c r="I10" s="767"/>
      <c r="J10" s="584"/>
      <c r="K10" s="961"/>
      <c r="L10" s="961"/>
      <c r="M10" s="961"/>
      <c r="N10" s="961"/>
      <c r="O10" s="961"/>
      <c r="P10" s="961"/>
      <c r="Q10" s="961"/>
      <c r="R10" s="961"/>
      <c r="S10" s="961"/>
      <c r="T10" s="961"/>
    </row>
    <row r="11" spans="1:20" s="955" customFormat="1" ht="18.75">
      <c r="A11" s="1282"/>
      <c r="B11" s="1282">
        <v>1</v>
      </c>
      <c r="C11" s="971"/>
      <c r="D11" s="971"/>
      <c r="F11" s="977" t="str">
        <f>"4."&amp;mergeValue(A11) &amp;"."&amp;mergeValue(B11)</f>
        <v>4.1.1</v>
      </c>
      <c r="G11" s="778" t="s">
        <v>571</v>
      </c>
      <c r="H11" s="975" t="str">
        <f>IF(region_name="","",region_name)</f>
        <v>Челябинская область</v>
      </c>
      <c r="I11" s="767" t="s">
        <v>479</v>
      </c>
      <c r="J11" s="584"/>
      <c r="K11" s="961"/>
      <c r="L11" s="961"/>
      <c r="M11" s="961"/>
      <c r="N11" s="961"/>
      <c r="O11" s="961"/>
      <c r="P11" s="961"/>
      <c r="Q11" s="961"/>
      <c r="R11" s="961"/>
      <c r="S11" s="961"/>
      <c r="T11" s="961"/>
    </row>
    <row r="12" spans="1:20" s="955" customFormat="1" ht="22.5">
      <c r="A12" s="1282"/>
      <c r="B12" s="1282"/>
      <c r="C12" s="1282">
        <v>1</v>
      </c>
      <c r="D12" s="971"/>
      <c r="F12" s="977" t="str">
        <f>"4."&amp;mergeValue(A12) &amp;"."&amp;mergeValue(B12)&amp;"."&amp;mergeValue(C12)</f>
        <v>4.1.1.1</v>
      </c>
      <c r="G12" s="768" t="s">
        <v>477</v>
      </c>
      <c r="H12" s="975"/>
      <c r="I12" s="767" t="s">
        <v>480</v>
      </c>
      <c r="J12" s="584"/>
      <c r="K12" s="961"/>
      <c r="L12" s="961"/>
      <c r="M12" s="961"/>
      <c r="N12" s="961"/>
      <c r="O12" s="961"/>
      <c r="P12" s="961"/>
      <c r="Q12" s="961"/>
      <c r="R12" s="961"/>
      <c r="S12" s="961"/>
      <c r="T12" s="961"/>
    </row>
    <row r="13" spans="1:20" s="955" customFormat="1" ht="39" customHeight="1">
      <c r="A13" s="1282"/>
      <c r="B13" s="1282"/>
      <c r="C13" s="1282"/>
      <c r="D13" s="971">
        <v>1</v>
      </c>
      <c r="F13" s="977" t="str">
        <f>"4."&amp;mergeValue(A13) &amp;"."&amp;mergeValue(B13)&amp;"."&amp;mergeValue(C13)&amp;"."&amp;mergeValue(D13)</f>
        <v>4.1.1.1.1</v>
      </c>
      <c r="G13" s="769" t="s">
        <v>478</v>
      </c>
      <c r="H13" s="975"/>
      <c r="I13" s="1283" t="s">
        <v>570</v>
      </c>
      <c r="J13" s="584"/>
      <c r="K13" s="961"/>
      <c r="L13" s="961"/>
      <c r="M13" s="961"/>
      <c r="N13" s="961"/>
      <c r="O13" s="961"/>
      <c r="P13" s="961"/>
      <c r="Q13" s="961"/>
      <c r="R13" s="961"/>
      <c r="S13" s="961"/>
      <c r="T13" s="961"/>
    </row>
    <row r="14" spans="1:20" s="955" customFormat="1" ht="18.75">
      <c r="A14" s="1282"/>
      <c r="B14" s="1282"/>
      <c r="C14" s="1282"/>
      <c r="D14" s="971"/>
      <c r="F14" s="770"/>
      <c r="G14" s="948" t="s">
        <v>4</v>
      </c>
      <c r="H14" s="593"/>
      <c r="I14" s="1283"/>
      <c r="J14" s="584"/>
      <c r="K14" s="961"/>
      <c r="L14" s="961"/>
      <c r="M14" s="961"/>
      <c r="N14" s="961"/>
      <c r="O14" s="961"/>
      <c r="P14" s="961"/>
      <c r="Q14" s="961"/>
      <c r="R14" s="961"/>
      <c r="S14" s="961"/>
      <c r="T14" s="961"/>
    </row>
    <row r="15" spans="1:20" s="955" customFormat="1" ht="18.75">
      <c r="A15" s="1282"/>
      <c r="B15" s="1282"/>
      <c r="C15" s="971"/>
      <c r="D15" s="971"/>
      <c r="F15" s="603"/>
      <c r="G15" s="546" t="s">
        <v>401</v>
      </c>
      <c r="H15" s="604"/>
      <c r="I15" s="605"/>
      <c r="J15" s="584"/>
      <c r="K15" s="961"/>
      <c r="L15" s="961"/>
      <c r="M15" s="961"/>
      <c r="N15" s="961"/>
      <c r="O15" s="961"/>
      <c r="P15" s="961"/>
      <c r="Q15" s="961"/>
      <c r="R15" s="961"/>
      <c r="S15" s="961"/>
      <c r="T15" s="961"/>
    </row>
    <row r="16" spans="1:20" s="955" customFormat="1" ht="18.75">
      <c r="A16" s="1282"/>
      <c r="B16" s="961"/>
      <c r="C16" s="961"/>
      <c r="D16" s="961"/>
      <c r="F16" s="770"/>
      <c r="G16" s="696" t="s">
        <v>484</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483</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7" t="s">
        <v>572</v>
      </c>
      <c r="H19" s="1277"/>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299" t="s">
        <v>718</v>
      </c>
      <c r="M5" s="1299"/>
      <c r="N5" s="1299"/>
      <c r="O5" s="1299"/>
      <c r="P5" s="1299"/>
      <c r="Q5" s="1299"/>
      <c r="R5" s="1299"/>
      <c r="S5" s="1299"/>
      <c r="T5" s="1299"/>
      <c r="U5" s="633"/>
    </row>
    <row r="6" spans="1:34" ht="3" customHeight="1">
      <c r="J6" s="943"/>
      <c r="K6" s="943"/>
      <c r="L6" s="939"/>
      <c r="M6" s="939"/>
      <c r="N6" s="939"/>
      <c r="O6" s="718"/>
      <c r="P6" s="718"/>
      <c r="Q6" s="718"/>
      <c r="R6" s="718"/>
      <c r="S6" s="718"/>
      <c r="T6" s="718"/>
      <c r="U6" s="718"/>
      <c r="V6" s="946"/>
    </row>
    <row r="7" spans="1:34" s="746" customFormat="1" ht="5.25" hidden="1">
      <c r="A7" s="1122"/>
      <c r="B7" s="1122"/>
      <c r="C7" s="1122"/>
      <c r="D7" s="1122"/>
      <c r="E7" s="1122"/>
      <c r="F7" s="1122"/>
      <c r="G7" s="1122"/>
      <c r="H7" s="1122"/>
      <c r="L7" s="1172"/>
      <c r="M7" s="1046"/>
      <c r="O7" s="1305"/>
      <c r="P7" s="1305"/>
      <c r="Q7" s="1305"/>
      <c r="R7" s="1305"/>
      <c r="S7" s="1305"/>
      <c r="T7" s="1305"/>
      <c r="U7" s="780"/>
      <c r="V7" s="780"/>
      <c r="X7" s="1122"/>
      <c r="Y7" s="1122"/>
      <c r="Z7" s="1122"/>
      <c r="AA7" s="1122"/>
      <c r="AB7" s="1122"/>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6"/>
      <c r="O8" s="1306" t="str">
        <f>IF(datePr_ch="",IF(datePr="","",datePr),datePr_ch)</f>
        <v>26.04.2019</v>
      </c>
      <c r="P8" s="1306"/>
      <c r="Q8" s="1306"/>
      <c r="R8" s="1306"/>
      <c r="S8" s="1306"/>
      <c r="T8" s="1306"/>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6"/>
      <c r="O9" s="1306" t="str">
        <f>IF(numberPr_ch="",IF(numberPr="","",numberPr),numberPr_ch)</f>
        <v>3444</v>
      </c>
      <c r="P9" s="1306"/>
      <c r="Q9" s="1306"/>
      <c r="R9" s="1306"/>
      <c r="S9" s="1306"/>
      <c r="T9" s="1306"/>
      <c r="U9" s="730"/>
      <c r="V9" s="730"/>
      <c r="W9" s="489"/>
      <c r="X9" s="961"/>
      <c r="Y9" s="961"/>
      <c r="Z9" s="961"/>
      <c r="AA9" s="961"/>
      <c r="AB9" s="961"/>
      <c r="AC9" s="961"/>
      <c r="AD9" s="961"/>
      <c r="AE9" s="961"/>
      <c r="AF9" s="961"/>
      <c r="AG9" s="961"/>
      <c r="AH9" s="961"/>
    </row>
    <row r="10" spans="1:34" s="746" customFormat="1" ht="5.25" hidden="1">
      <c r="A10" s="1122"/>
      <c r="B10" s="1122"/>
      <c r="C10" s="1122"/>
      <c r="D10" s="1122"/>
      <c r="E10" s="1122"/>
      <c r="F10" s="1122"/>
      <c r="G10" s="1122"/>
      <c r="H10" s="1122"/>
      <c r="L10" s="1172"/>
      <c r="M10" s="1046"/>
      <c r="O10" s="1305"/>
      <c r="P10" s="1305"/>
      <c r="Q10" s="1305"/>
      <c r="R10" s="1305"/>
      <c r="S10" s="1305"/>
      <c r="T10" s="1305"/>
      <c r="U10" s="780"/>
      <c r="V10" s="780"/>
      <c r="X10" s="1122"/>
      <c r="Y10" s="1122"/>
      <c r="Z10" s="1122"/>
      <c r="AA10" s="1122"/>
      <c r="AB10" s="1122"/>
    </row>
    <row r="11" spans="1:34" s="955" customFormat="1" ht="11.25" hidden="1">
      <c r="A11" s="961"/>
      <c r="B11" s="961"/>
      <c r="C11" s="961"/>
      <c r="D11" s="961"/>
      <c r="E11" s="961"/>
      <c r="F11" s="961"/>
      <c r="G11" s="961"/>
      <c r="H11" s="961"/>
      <c r="L11" s="1300"/>
      <c r="M11" s="1300"/>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307"/>
      <c r="P12" s="1307"/>
      <c r="Q12" s="1307"/>
      <c r="R12" s="1307"/>
      <c r="S12" s="1307"/>
      <c r="T12" s="1307"/>
      <c r="U12" s="1307"/>
    </row>
    <row r="13" spans="1:34">
      <c r="J13" s="943"/>
      <c r="K13" s="943"/>
      <c r="L13" s="1237" t="s">
        <v>445</v>
      </c>
      <c r="M13" s="1237"/>
      <c r="N13" s="1237"/>
      <c r="O13" s="1237"/>
      <c r="P13" s="1237"/>
      <c r="Q13" s="1237"/>
      <c r="R13" s="1237"/>
      <c r="S13" s="1237"/>
      <c r="T13" s="1237"/>
      <c r="U13" s="1237"/>
      <c r="V13" s="1237"/>
      <c r="W13" s="1237" t="s">
        <v>446</v>
      </c>
    </row>
    <row r="14" spans="1:34" ht="14.25" customHeight="1">
      <c r="J14" s="943"/>
      <c r="K14" s="943"/>
      <c r="L14" s="1313" t="s">
        <v>91</v>
      </c>
      <c r="M14" s="1313" t="s">
        <v>603</v>
      </c>
      <c r="N14" s="630"/>
      <c r="O14" s="1314" t="s">
        <v>605</v>
      </c>
      <c r="P14" s="1315"/>
      <c r="Q14" s="1315"/>
      <c r="R14" s="1315"/>
      <c r="S14" s="1315"/>
      <c r="T14" s="1316"/>
      <c r="U14" s="1296" t="s">
        <v>339</v>
      </c>
      <c r="V14" s="1310" t="s">
        <v>274</v>
      </c>
      <c r="W14" s="1237"/>
    </row>
    <row r="15" spans="1:34" ht="14.25" customHeight="1">
      <c r="J15" s="943"/>
      <c r="K15" s="943"/>
      <c r="L15" s="1313"/>
      <c r="M15" s="1313"/>
      <c r="N15" s="631"/>
      <c r="O15" s="1319" t="s">
        <v>579</v>
      </c>
      <c r="P15" s="1317" t="s">
        <v>270</v>
      </c>
      <c r="Q15" s="1318"/>
      <c r="R15" s="1293" t="s">
        <v>616</v>
      </c>
      <c r="S15" s="1294"/>
      <c r="T15" s="1295"/>
      <c r="U15" s="1297"/>
      <c r="V15" s="1311"/>
      <c r="W15" s="1237"/>
    </row>
    <row r="16" spans="1:34" ht="33.75" customHeight="1">
      <c r="J16" s="943"/>
      <c r="K16" s="943"/>
      <c r="L16" s="1313"/>
      <c r="M16" s="1313"/>
      <c r="N16" s="632"/>
      <c r="O16" s="1320"/>
      <c r="P16" s="719" t="s">
        <v>580</v>
      </c>
      <c r="Q16" s="719" t="s">
        <v>6</v>
      </c>
      <c r="R16" s="976" t="s">
        <v>273</v>
      </c>
      <c r="S16" s="1308" t="s">
        <v>272</v>
      </c>
      <c r="T16" s="1309"/>
      <c r="U16" s="1298"/>
      <c r="V16" s="1312"/>
      <c r="W16" s="1237"/>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301">
        <f ca="1">OFFSET(S17,0,-1)+1</f>
        <v>7</v>
      </c>
      <c r="T17" s="1301"/>
      <c r="U17" s="973">
        <f ca="1">OFFSET(U17,0,-2)+1</f>
        <v>8</v>
      </c>
      <c r="V17" s="618">
        <f ca="1">OFFSET(V17,0,-1)</f>
        <v>8</v>
      </c>
      <c r="W17" s="973">
        <f ca="1">OFFSET(W17,0,-1)+1</f>
        <v>9</v>
      </c>
    </row>
    <row r="18" spans="1:36" ht="22.5">
      <c r="A18" s="1284">
        <v>1</v>
      </c>
      <c r="B18" s="963"/>
      <c r="C18" s="963"/>
      <c r="D18" s="963"/>
      <c r="E18" s="929"/>
      <c r="F18" s="974"/>
      <c r="G18" s="974"/>
      <c r="H18" s="974"/>
      <c r="I18" s="931"/>
      <c r="J18" s="927"/>
      <c r="K18" s="911"/>
      <c r="L18" s="978">
        <f>mergeValue(A18)</f>
        <v>1</v>
      </c>
      <c r="M18" s="610" t="s">
        <v>19</v>
      </c>
      <c r="N18" s="615"/>
      <c r="O18" s="1285"/>
      <c r="P18" s="1285"/>
      <c r="Q18" s="1285"/>
      <c r="R18" s="1285"/>
      <c r="S18" s="1285"/>
      <c r="T18" s="1285"/>
      <c r="U18" s="1285"/>
      <c r="V18" s="1285"/>
      <c r="W18" s="1130" t="s">
        <v>719</v>
      </c>
      <c r="Y18" s="777"/>
      <c r="Z18" s="777" t="str">
        <f t="shared" ref="Z18:Z31" si="0">IF(M18="","",M18 )</f>
        <v>Наименование тарифа</v>
      </c>
      <c r="AA18" s="777"/>
      <c r="AB18" s="777"/>
      <c r="AC18" s="777"/>
      <c r="AI18" s="956"/>
      <c r="AJ18" s="956"/>
    </row>
    <row r="19" spans="1:36" ht="22.5">
      <c r="A19" s="1284"/>
      <c r="B19" s="1284">
        <v>1</v>
      </c>
      <c r="C19" s="963"/>
      <c r="D19" s="963"/>
      <c r="E19" s="974"/>
      <c r="F19" s="974"/>
      <c r="G19" s="974"/>
      <c r="H19" s="974"/>
      <c r="I19" s="969"/>
      <c r="J19" s="902"/>
      <c r="K19" s="905"/>
      <c r="L19" s="978" t="str">
        <f>mergeValue(A19) &amp;"."&amp; mergeValue(B19)</f>
        <v>1.1</v>
      </c>
      <c r="M19" s="658" t="s">
        <v>15</v>
      </c>
      <c r="N19" s="615"/>
      <c r="O19" s="1285"/>
      <c r="P19" s="1285"/>
      <c r="Q19" s="1285"/>
      <c r="R19" s="1285"/>
      <c r="S19" s="1285"/>
      <c r="T19" s="1285"/>
      <c r="U19" s="1285"/>
      <c r="V19" s="1285"/>
      <c r="W19" s="1130" t="s">
        <v>460</v>
      </c>
      <c r="Y19" s="777"/>
      <c r="Z19" s="777" t="str">
        <f t="shared" si="0"/>
        <v>Территория действия тарифа</v>
      </c>
      <c r="AA19" s="777"/>
      <c r="AB19" s="777"/>
      <c r="AC19" s="777"/>
      <c r="AI19" s="956"/>
      <c r="AJ19" s="956"/>
    </row>
    <row r="20" spans="1:36" ht="22.5">
      <c r="A20" s="1284"/>
      <c r="B20" s="1284"/>
      <c r="C20" s="1284">
        <v>1</v>
      </c>
      <c r="D20" s="963"/>
      <c r="E20" s="974"/>
      <c r="F20" s="974"/>
      <c r="G20" s="974"/>
      <c r="H20" s="974"/>
      <c r="I20" s="910"/>
      <c r="J20" s="902"/>
      <c r="K20" s="905"/>
      <c r="L20" s="978" t="str">
        <f>mergeValue(A20) &amp;"."&amp; mergeValue(B20)&amp;"."&amp; mergeValue(C20)</f>
        <v>1.1.1</v>
      </c>
      <c r="M20" s="659" t="s">
        <v>7</v>
      </c>
      <c r="N20" s="615"/>
      <c r="O20" s="1285"/>
      <c r="P20" s="1285"/>
      <c r="Q20" s="1285"/>
      <c r="R20" s="1285"/>
      <c r="S20" s="1285"/>
      <c r="T20" s="1285"/>
      <c r="U20" s="1285"/>
      <c r="V20" s="1285"/>
      <c r="W20" s="1130" t="s">
        <v>601</v>
      </c>
      <c r="Y20" s="777"/>
      <c r="Z20" s="777" t="str">
        <f t="shared" si="0"/>
        <v xml:space="preserve">Наименование системы теплоснабжения </v>
      </c>
      <c r="AA20" s="777"/>
      <c r="AB20" s="777"/>
      <c r="AC20" s="777"/>
      <c r="AI20" s="956"/>
      <c r="AJ20" s="956"/>
    </row>
    <row r="21" spans="1:36" ht="22.5">
      <c r="A21" s="1284"/>
      <c r="B21" s="1284"/>
      <c r="C21" s="1284"/>
      <c r="D21" s="1284">
        <v>1</v>
      </c>
      <c r="E21" s="974"/>
      <c r="F21" s="974"/>
      <c r="G21" s="974"/>
      <c r="H21" s="974"/>
      <c r="I21" s="910"/>
      <c r="J21" s="902"/>
      <c r="K21" s="905"/>
      <c r="L21" s="978" t="str">
        <f>mergeValue(A21) &amp;"."&amp; mergeValue(B21)&amp;"."&amp; mergeValue(C21)&amp;"."&amp; mergeValue(D21)</f>
        <v>1.1.1.1</v>
      </c>
      <c r="M21" s="660" t="s">
        <v>21</v>
      </c>
      <c r="N21" s="615"/>
      <c r="O21" s="1285"/>
      <c r="P21" s="1285"/>
      <c r="Q21" s="1285"/>
      <c r="R21" s="1285"/>
      <c r="S21" s="1285"/>
      <c r="T21" s="1285"/>
      <c r="U21" s="1285"/>
      <c r="V21" s="1285"/>
      <c r="W21" s="1130" t="s">
        <v>602</v>
      </c>
      <c r="Y21" s="777"/>
      <c r="Z21" s="777" t="str">
        <f t="shared" si="0"/>
        <v xml:space="preserve">Источник тепловой энергии  </v>
      </c>
      <c r="AA21" s="777"/>
      <c r="AB21" s="777"/>
      <c r="AC21" s="777"/>
      <c r="AI21" s="956"/>
      <c r="AJ21" s="956"/>
    </row>
    <row r="22" spans="1:36" ht="78.75">
      <c r="A22" s="1284"/>
      <c r="B22" s="1284"/>
      <c r="C22" s="1284"/>
      <c r="D22" s="1284"/>
      <c r="E22" s="1284">
        <v>1</v>
      </c>
      <c r="F22" s="974"/>
      <c r="G22" s="974"/>
      <c r="H22" s="963">
        <v>1</v>
      </c>
      <c r="I22" s="1284">
        <v>1</v>
      </c>
      <c r="J22" s="974"/>
      <c r="K22" s="913"/>
      <c r="L22" s="978" t="str">
        <f>mergeValue(A22) &amp;"."&amp; mergeValue(B22)&amp;"."&amp; mergeValue(C22)&amp;"."&amp; mergeValue(D22)&amp;"."&amp; mergeValue(E22)</f>
        <v>1.1.1.1.1</v>
      </c>
      <c r="M22" s="524" t="s">
        <v>8</v>
      </c>
      <c r="N22" s="615"/>
      <c r="O22" s="1286"/>
      <c r="P22" s="1286"/>
      <c r="Q22" s="1286"/>
      <c r="R22" s="1286"/>
      <c r="S22" s="1286"/>
      <c r="T22" s="1286"/>
      <c r="U22" s="1286"/>
      <c r="V22" s="1286"/>
      <c r="W22" s="1130" t="s">
        <v>720</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284"/>
      <c r="B23" s="1284"/>
      <c r="C23" s="1284"/>
      <c r="D23" s="1284"/>
      <c r="E23" s="1284"/>
      <c r="F23" s="1284">
        <v>1</v>
      </c>
      <c r="G23" s="963"/>
      <c r="H23" s="963"/>
      <c r="I23" s="1284"/>
      <c r="J23" s="1284">
        <v>1</v>
      </c>
      <c r="K23" s="914"/>
      <c r="L23" s="978" t="str">
        <f>mergeValue(A23) &amp;"."&amp; mergeValue(B23)&amp;"."&amp; mergeValue(C23)&amp;"."&amp; mergeValue(D23)&amp;"."&amp; mergeValue(E23)&amp;"."&amp; mergeValue(F23)</f>
        <v>1.1.1.1.1.1</v>
      </c>
      <c r="M23" s="525" t="s">
        <v>9</v>
      </c>
      <c r="N23" s="615"/>
      <c r="O23" s="1287"/>
      <c r="P23" s="1288"/>
      <c r="Q23" s="1288"/>
      <c r="R23" s="1288"/>
      <c r="S23" s="1288"/>
      <c r="T23" s="1288"/>
      <c r="U23" s="1288"/>
      <c r="V23" s="1289"/>
      <c r="W23" s="1130" t="s">
        <v>721</v>
      </c>
      <c r="Y23" s="777"/>
      <c r="Z23" s="777" t="str">
        <f t="shared" si="0"/>
        <v>Группа потребителей</v>
      </c>
      <c r="AA23" s="777"/>
      <c r="AB23" s="777"/>
      <c r="AC23" s="777"/>
      <c r="AI23" s="956"/>
      <c r="AJ23" s="956"/>
    </row>
    <row r="24" spans="1:36" ht="122.1" customHeight="1">
      <c r="A24" s="1284"/>
      <c r="B24" s="1284"/>
      <c r="C24" s="1284"/>
      <c r="D24" s="1284"/>
      <c r="E24" s="1284"/>
      <c r="F24" s="1284"/>
      <c r="G24" s="963">
        <v>1</v>
      </c>
      <c r="H24" s="963"/>
      <c r="I24" s="1284"/>
      <c r="J24" s="1284"/>
      <c r="K24" s="914">
        <v>1</v>
      </c>
      <c r="L24" s="978" t="str">
        <f>mergeValue(A24) &amp;"."&amp; mergeValue(B24)&amp;"."&amp; mergeValue(C24)&amp;"."&amp; mergeValue(D24)&amp;"."&amp; mergeValue(E24)&amp;"."&amp; mergeValue(F24)&amp;"."&amp; mergeValue(G24)</f>
        <v>1.1.1.1.1.1.1</v>
      </c>
      <c r="M24" s="1089"/>
      <c r="N24" s="615"/>
      <c r="O24" s="726"/>
      <c r="P24" s="726"/>
      <c r="Q24" s="1040"/>
      <c r="R24" s="1291"/>
      <c r="S24" s="1292" t="s">
        <v>83</v>
      </c>
      <c r="T24" s="1291"/>
      <c r="U24" s="1292" t="s">
        <v>84</v>
      </c>
      <c r="V24" s="726"/>
      <c r="W24" s="1302" t="s">
        <v>722</v>
      </c>
      <c r="X24" s="956" t="str">
        <f>strCheckDate(O25:V25)</f>
        <v/>
      </c>
      <c r="Y24" s="777"/>
      <c r="Z24" s="777" t="str">
        <f t="shared" si="0"/>
        <v/>
      </c>
      <c r="AA24" s="777"/>
      <c r="AB24" s="777"/>
      <c r="AC24" s="777"/>
      <c r="AI24" s="956"/>
      <c r="AJ24" s="956"/>
    </row>
    <row r="25" spans="1:36" ht="11.25" hidden="1">
      <c r="A25" s="1284"/>
      <c r="B25" s="1284"/>
      <c r="C25" s="1284"/>
      <c r="D25" s="1284"/>
      <c r="E25" s="1284"/>
      <c r="F25" s="1284"/>
      <c r="G25" s="963"/>
      <c r="H25" s="963"/>
      <c r="I25" s="1284"/>
      <c r="J25" s="1284"/>
      <c r="K25" s="914"/>
      <c r="L25" s="752"/>
      <c r="M25" s="615"/>
      <c r="N25" s="615"/>
      <c r="O25" s="726"/>
      <c r="P25" s="726"/>
      <c r="Q25" s="732" t="str">
        <f>R24 &amp; "-" &amp; T24</f>
        <v>-</v>
      </c>
      <c r="R25" s="1291"/>
      <c r="S25" s="1292"/>
      <c r="T25" s="1291"/>
      <c r="U25" s="1292"/>
      <c r="V25" s="726"/>
      <c r="W25" s="1303"/>
      <c r="Y25" s="777"/>
      <c r="Z25" s="777" t="str">
        <f t="shared" si="0"/>
        <v/>
      </c>
      <c r="AA25" s="777"/>
      <c r="AB25" s="777"/>
      <c r="AC25" s="777"/>
      <c r="AI25" s="956"/>
      <c r="AJ25" s="956"/>
    </row>
    <row r="26" spans="1:36" ht="15" customHeight="1">
      <c r="A26" s="1284"/>
      <c r="B26" s="1284"/>
      <c r="C26" s="1284"/>
      <c r="D26" s="1284"/>
      <c r="E26" s="1284"/>
      <c r="F26" s="1284"/>
      <c r="G26" s="974"/>
      <c r="H26" s="963"/>
      <c r="I26" s="1284"/>
      <c r="J26" s="1284"/>
      <c r="K26" s="913"/>
      <c r="L26" s="654"/>
      <c r="M26" s="527" t="s">
        <v>24</v>
      </c>
      <c r="N26" s="954"/>
      <c r="O26" s="954"/>
      <c r="P26" s="954"/>
      <c r="Q26" s="954"/>
      <c r="R26" s="954"/>
      <c r="S26" s="954"/>
      <c r="T26" s="954"/>
      <c r="U26" s="954"/>
      <c r="V26" s="725"/>
      <c r="W26" s="1304"/>
      <c r="Y26" s="777"/>
      <c r="Z26" s="777" t="str">
        <f t="shared" si="0"/>
        <v>Добавить вид теплоносителя (параметры теплоносителя)</v>
      </c>
      <c r="AA26" s="777"/>
      <c r="AB26" s="777"/>
      <c r="AC26" s="777"/>
      <c r="AI26" s="956"/>
      <c r="AJ26" s="956"/>
    </row>
    <row r="27" spans="1:36" ht="15" customHeight="1">
      <c r="A27" s="1284"/>
      <c r="B27" s="1284"/>
      <c r="C27" s="1284"/>
      <c r="D27" s="1284"/>
      <c r="E27" s="1284"/>
      <c r="F27" s="974"/>
      <c r="G27" s="974"/>
      <c r="H27" s="963"/>
      <c r="I27" s="1284"/>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284"/>
      <c r="B28" s="1284"/>
      <c r="C28" s="1284"/>
      <c r="D28" s="1284"/>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284"/>
      <c r="B29" s="1284"/>
      <c r="C29" s="1284"/>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284"/>
      <c r="B30" s="1284"/>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284"/>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7" t="s">
        <v>723</v>
      </c>
      <c r="N34" s="1277"/>
      <c r="O34" s="1277"/>
      <c r="P34" s="1277"/>
      <c r="Q34" s="1277"/>
      <c r="R34" s="1277"/>
      <c r="S34" s="1277"/>
      <c r="T34" s="1277"/>
      <c r="U34" s="1277"/>
      <c r="V34" s="1277"/>
      <c r="W34" s="1277"/>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8" t="s">
        <v>471</v>
      </c>
      <c r="G2" s="1279"/>
      <c r="H2" s="1280"/>
      <c r="I2" s="609"/>
    </row>
    <row r="3" spans="1:20" ht="3" customHeight="1"/>
    <row r="4" spans="1:20" s="539" customFormat="1" ht="11.25">
      <c r="A4" s="559"/>
      <c r="B4" s="559"/>
      <c r="C4" s="559"/>
      <c r="D4" s="559"/>
      <c r="F4" s="1237" t="s">
        <v>445</v>
      </c>
      <c r="G4" s="1237"/>
      <c r="H4" s="1237"/>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82">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82"/>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82"/>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282"/>
      <c r="B12" s="1282"/>
      <c r="C12" s="1282">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82"/>
      <c r="B13" s="1282"/>
      <c r="C13" s="1282"/>
      <c r="D13" s="592">
        <v>1</v>
      </c>
      <c r="F13" s="585" t="str">
        <f>"4."&amp;mergeValue(A13) &amp;"."&amp;mergeValue(B13)&amp;"."&amp;mergeValue(C13)&amp;"."&amp;mergeValue(D13)</f>
        <v>4.1.1.1.1</v>
      </c>
      <c r="G13" s="602" t="s">
        <v>478</v>
      </c>
      <c r="H13" s="573"/>
      <c r="I13" s="1283" t="s">
        <v>570</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572</v>
      </c>
      <c r="H19" s="127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9" t="s">
        <v>718</v>
      </c>
      <c r="M5" s="1299"/>
      <c r="N5" s="1299"/>
      <c r="O5" s="1299"/>
      <c r="P5" s="1299"/>
      <c r="Q5" s="1299"/>
      <c r="R5" s="1299"/>
      <c r="S5" s="1299"/>
      <c r="T5" s="1299"/>
      <c r="U5" s="633"/>
    </row>
    <row r="6" spans="1:34" ht="3" customHeight="1">
      <c r="J6" s="499"/>
      <c r="K6" s="499"/>
      <c r="L6" s="494"/>
      <c r="M6" s="494"/>
      <c r="N6" s="494"/>
      <c r="O6" s="498"/>
      <c r="P6" s="498"/>
      <c r="Q6" s="498"/>
      <c r="R6" s="498"/>
      <c r="S6" s="498"/>
      <c r="T6" s="498"/>
      <c r="U6" s="498"/>
      <c r="V6" s="502"/>
    </row>
    <row r="7" spans="1:34" s="776" customFormat="1" ht="5.25" hidden="1">
      <c r="A7" s="1100"/>
      <c r="B7" s="1100"/>
      <c r="C7" s="1100"/>
      <c r="D7" s="1100"/>
      <c r="E7" s="1100"/>
      <c r="F7" s="1100"/>
      <c r="G7" s="1103"/>
      <c r="H7" s="1103"/>
      <c r="I7" s="747"/>
      <c r="J7" s="748"/>
      <c r="K7" s="748"/>
      <c r="L7" s="749"/>
      <c r="M7" s="1169"/>
      <c r="N7" s="749"/>
      <c r="O7" s="1321"/>
      <c r="P7" s="1321"/>
      <c r="Q7" s="779"/>
      <c r="R7" s="779"/>
      <c r="S7" s="779"/>
      <c r="T7" s="779"/>
      <c r="U7" s="780"/>
      <c r="V7" s="781"/>
      <c r="X7" s="1100"/>
      <c r="Y7" s="1100"/>
      <c r="Z7" s="1100"/>
      <c r="AA7" s="1100"/>
      <c r="AB7" s="1100"/>
      <c r="AC7" s="1100"/>
      <c r="AD7" s="1100"/>
      <c r="AE7" s="1100"/>
      <c r="AF7" s="1100"/>
      <c r="AG7" s="1100"/>
      <c r="AH7" s="1100"/>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2"/>
      <c r="B9" s="1122"/>
      <c r="C9" s="1122"/>
      <c r="D9" s="1122"/>
      <c r="E9" s="1122"/>
      <c r="F9" s="1122"/>
      <c r="G9" s="1122"/>
      <c r="H9" s="1122"/>
      <c r="L9" s="1172"/>
      <c r="M9" s="1046"/>
      <c r="O9" s="1305"/>
      <c r="P9" s="1305"/>
      <c r="Q9" s="1305"/>
      <c r="R9" s="1305"/>
      <c r="S9" s="1305"/>
      <c r="T9" s="1305"/>
      <c r="U9" s="780"/>
      <c r="V9" s="780"/>
      <c r="X9" s="1122"/>
      <c r="Y9" s="1122"/>
      <c r="Z9" s="1122"/>
      <c r="AA9" s="1122"/>
      <c r="AB9" s="1122"/>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6"/>
      <c r="O10" s="1306" t="str">
        <f>IF(datePr_ch="",IF(datePr="","",datePr),datePr_ch)</f>
        <v>26.04.2019</v>
      </c>
      <c r="P10" s="1306"/>
      <c r="Q10" s="1306"/>
      <c r="R10" s="1306"/>
      <c r="S10" s="1306"/>
      <c r="T10" s="1306"/>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6"/>
      <c r="O11" s="1306" t="str">
        <f>IF(numberPr_ch="",IF(numberPr="","",numberPr),numberPr_ch)</f>
        <v>3444</v>
      </c>
      <c r="P11" s="1306"/>
      <c r="Q11" s="1306"/>
      <c r="R11" s="1306"/>
      <c r="S11" s="1306"/>
      <c r="T11" s="1306"/>
      <c r="U11" s="551"/>
      <c r="V11" s="551"/>
      <c r="W11" s="489"/>
      <c r="X11" s="559"/>
      <c r="Y11" s="559"/>
      <c r="Z11" s="559"/>
      <c r="AA11" s="559"/>
      <c r="AB11" s="559"/>
      <c r="AC11" s="559"/>
      <c r="AD11" s="559"/>
      <c r="AE11" s="559"/>
      <c r="AF11" s="559"/>
      <c r="AG11" s="559"/>
      <c r="AH11" s="559"/>
    </row>
    <row r="12" spans="1:34" s="746" customFormat="1" ht="5.25" hidden="1">
      <c r="A12" s="1122"/>
      <c r="B12" s="1122"/>
      <c r="C12" s="1122"/>
      <c r="D12" s="1122"/>
      <c r="E12" s="1122"/>
      <c r="F12" s="1122"/>
      <c r="G12" s="1122"/>
      <c r="H12" s="1122"/>
      <c r="L12" s="1172"/>
      <c r="M12" s="1046"/>
      <c r="O12" s="1305"/>
      <c r="P12" s="1305"/>
      <c r="Q12" s="1305"/>
      <c r="R12" s="1305"/>
      <c r="S12" s="1305"/>
      <c r="T12" s="1305"/>
      <c r="U12" s="780"/>
      <c r="V12" s="780"/>
      <c r="X12" s="1122"/>
      <c r="Y12" s="1122"/>
      <c r="Z12" s="1122"/>
      <c r="AA12" s="1122"/>
      <c r="AB12" s="1122"/>
    </row>
    <row r="13" spans="1:34" s="539" customFormat="1" ht="11.25" hidden="1">
      <c r="A13" s="559"/>
      <c r="B13" s="559"/>
      <c r="C13" s="559"/>
      <c r="D13" s="559"/>
      <c r="E13" s="559"/>
      <c r="F13" s="559"/>
      <c r="G13" s="559"/>
      <c r="H13" s="559"/>
      <c r="L13" s="1300"/>
      <c r="M13" s="1300"/>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7"/>
      <c r="P14" s="1307"/>
      <c r="Q14" s="1307"/>
      <c r="R14" s="1307"/>
      <c r="S14" s="1307"/>
      <c r="T14" s="1307"/>
      <c r="U14" s="1307"/>
    </row>
    <row r="15" spans="1:34">
      <c r="J15" s="499"/>
      <c r="K15" s="499"/>
      <c r="L15" s="1237" t="s">
        <v>445</v>
      </c>
      <c r="M15" s="1237"/>
      <c r="N15" s="1237"/>
      <c r="O15" s="1237"/>
      <c r="P15" s="1237"/>
      <c r="Q15" s="1237"/>
      <c r="R15" s="1237"/>
      <c r="S15" s="1237"/>
      <c r="T15" s="1237"/>
      <c r="U15" s="1237"/>
      <c r="V15" s="1237"/>
      <c r="W15" s="1237" t="s">
        <v>446</v>
      </c>
    </row>
    <row r="16" spans="1:34" ht="14.25" customHeight="1">
      <c r="J16" s="499"/>
      <c r="K16" s="499"/>
      <c r="L16" s="1313" t="s">
        <v>91</v>
      </c>
      <c r="M16" s="1313" t="s">
        <v>603</v>
      </c>
      <c r="N16" s="630"/>
      <c r="O16" s="1314" t="s">
        <v>605</v>
      </c>
      <c r="P16" s="1315"/>
      <c r="Q16" s="1315"/>
      <c r="R16" s="1315"/>
      <c r="S16" s="1315"/>
      <c r="T16" s="1316"/>
      <c r="U16" s="1296" t="s">
        <v>339</v>
      </c>
      <c r="V16" s="1310" t="s">
        <v>274</v>
      </c>
      <c r="W16" s="1237"/>
    </row>
    <row r="17" spans="1:36" ht="14.25" customHeight="1">
      <c r="J17" s="499"/>
      <c r="K17" s="499"/>
      <c r="L17" s="1313"/>
      <c r="M17" s="1313"/>
      <c r="N17" s="631"/>
      <c r="O17" s="1319" t="s">
        <v>579</v>
      </c>
      <c r="P17" s="1317" t="s">
        <v>270</v>
      </c>
      <c r="Q17" s="1318"/>
      <c r="R17" s="1293" t="s">
        <v>616</v>
      </c>
      <c r="S17" s="1294"/>
      <c r="T17" s="1295"/>
      <c r="U17" s="1297"/>
      <c r="V17" s="1311"/>
      <c r="W17" s="1237"/>
    </row>
    <row r="18" spans="1:36" ht="33.75" customHeight="1">
      <c r="J18" s="499"/>
      <c r="K18" s="499"/>
      <c r="L18" s="1313"/>
      <c r="M18" s="1313"/>
      <c r="N18" s="632"/>
      <c r="O18" s="1320"/>
      <c r="P18" s="505" t="s">
        <v>580</v>
      </c>
      <c r="Q18" s="505" t="s">
        <v>6</v>
      </c>
      <c r="R18" s="506" t="s">
        <v>273</v>
      </c>
      <c r="S18" s="1308" t="s">
        <v>272</v>
      </c>
      <c r="T18" s="1309"/>
      <c r="U18" s="1298"/>
      <c r="V18" s="1312"/>
      <c r="W18" s="1237"/>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01">
        <f ca="1">OFFSET(S19,0,-1)+1</f>
        <v>7</v>
      </c>
      <c r="T19" s="1301"/>
      <c r="U19" s="617">
        <f ca="1">OFFSET(U19,0,-2)+1</f>
        <v>8</v>
      </c>
      <c r="V19" s="618">
        <f ca="1">OFFSET(V19,0,-1)</f>
        <v>8</v>
      </c>
      <c r="W19" s="617">
        <f ca="1">OFFSET(W19,0,-1)+1</f>
        <v>9</v>
      </c>
    </row>
    <row r="20" spans="1:36" ht="22.5">
      <c r="A20" s="1284">
        <v>1</v>
      </c>
      <c r="B20" s="831"/>
      <c r="C20" s="831"/>
      <c r="D20" s="831"/>
      <c r="E20" s="832"/>
      <c r="F20" s="833"/>
      <c r="G20" s="833"/>
      <c r="H20" s="833"/>
      <c r="I20" s="834"/>
      <c r="J20" s="829"/>
      <c r="K20" s="836"/>
      <c r="L20" s="562">
        <f>mergeValue(A20)</f>
        <v>1</v>
      </c>
      <c r="M20" s="610" t="s">
        <v>19</v>
      </c>
      <c r="N20" s="615"/>
      <c r="O20" s="1285"/>
      <c r="P20" s="1285"/>
      <c r="Q20" s="1285"/>
      <c r="R20" s="1285"/>
      <c r="S20" s="1285"/>
      <c r="T20" s="1285"/>
      <c r="U20" s="1285"/>
      <c r="V20" s="1285"/>
      <c r="W20" s="1130" t="s">
        <v>719</v>
      </c>
      <c r="Y20" s="558"/>
      <c r="Z20" s="558" t="str">
        <f t="shared" ref="Z20:Z33" si="0">IF(M20="","",M20 )</f>
        <v>Наименование тарифа</v>
      </c>
      <c r="AA20" s="558"/>
      <c r="AB20" s="558"/>
      <c r="AC20" s="558"/>
      <c r="AI20" s="554"/>
      <c r="AJ20" s="554"/>
    </row>
    <row r="21" spans="1:36" ht="22.5">
      <c r="A21" s="1284"/>
      <c r="B21" s="1284">
        <v>1</v>
      </c>
      <c r="C21" s="831"/>
      <c r="D21" s="831"/>
      <c r="E21" s="833"/>
      <c r="F21" s="833"/>
      <c r="G21" s="833"/>
      <c r="H21" s="833"/>
      <c r="I21" s="828"/>
      <c r="J21" s="827"/>
      <c r="K21" s="830"/>
      <c r="L21" s="562" t="str">
        <f>mergeValue(A21) &amp;"."&amp; mergeValue(B21)</f>
        <v>1.1</v>
      </c>
      <c r="M21" s="516" t="s">
        <v>15</v>
      </c>
      <c r="N21" s="615"/>
      <c r="O21" s="1285"/>
      <c r="P21" s="1285"/>
      <c r="Q21" s="1285"/>
      <c r="R21" s="1285"/>
      <c r="S21" s="1285"/>
      <c r="T21" s="1285"/>
      <c r="U21" s="1285"/>
      <c r="V21" s="1285"/>
      <c r="W21" s="1130" t="s">
        <v>460</v>
      </c>
      <c r="Y21" s="558"/>
      <c r="Z21" s="558" t="str">
        <f t="shared" si="0"/>
        <v>Территория действия тарифа</v>
      </c>
      <c r="AA21" s="558"/>
      <c r="AB21" s="558"/>
      <c r="AC21" s="558"/>
      <c r="AI21" s="554"/>
      <c r="AJ21" s="554"/>
    </row>
    <row r="22" spans="1:36" ht="22.5">
      <c r="A22" s="1284"/>
      <c r="B22" s="1284"/>
      <c r="C22" s="1284">
        <v>1</v>
      </c>
      <c r="D22" s="831"/>
      <c r="E22" s="833"/>
      <c r="F22" s="833"/>
      <c r="G22" s="833"/>
      <c r="H22" s="833"/>
      <c r="I22" s="835"/>
      <c r="J22" s="827"/>
      <c r="K22" s="830"/>
      <c r="L22" s="562" t="str">
        <f>mergeValue(A22) &amp;"."&amp; mergeValue(B22)&amp;"."&amp; mergeValue(C22)</f>
        <v>1.1.1</v>
      </c>
      <c r="M22" s="517" t="s">
        <v>7</v>
      </c>
      <c r="N22" s="615"/>
      <c r="O22" s="1285"/>
      <c r="P22" s="1285"/>
      <c r="Q22" s="1285"/>
      <c r="R22" s="1285"/>
      <c r="S22" s="1285"/>
      <c r="T22" s="1285"/>
      <c r="U22" s="1285"/>
      <c r="V22" s="1285"/>
      <c r="W22" s="1130" t="s">
        <v>601</v>
      </c>
      <c r="Y22" s="558"/>
      <c r="Z22" s="558" t="str">
        <f t="shared" si="0"/>
        <v xml:space="preserve">Наименование системы теплоснабжения </v>
      </c>
      <c r="AA22" s="558"/>
      <c r="AB22" s="558"/>
      <c r="AC22" s="558"/>
      <c r="AI22" s="554"/>
      <c r="AJ22" s="554"/>
    </row>
    <row r="23" spans="1:36" ht="22.5">
      <c r="A23" s="1284"/>
      <c r="B23" s="1284"/>
      <c r="C23" s="1284"/>
      <c r="D23" s="1284">
        <v>1</v>
      </c>
      <c r="E23" s="833"/>
      <c r="F23" s="833"/>
      <c r="G23" s="833"/>
      <c r="H23" s="833"/>
      <c r="I23" s="835"/>
      <c r="J23" s="827"/>
      <c r="K23" s="830"/>
      <c r="L23" s="562" t="str">
        <f>mergeValue(A23) &amp;"."&amp; mergeValue(B23)&amp;"."&amp; mergeValue(C23)&amp;"."&amp; mergeValue(D23)</f>
        <v>1.1.1.1</v>
      </c>
      <c r="M23" s="518" t="s">
        <v>21</v>
      </c>
      <c r="N23" s="615"/>
      <c r="O23" s="1285"/>
      <c r="P23" s="1285"/>
      <c r="Q23" s="1285"/>
      <c r="R23" s="1285"/>
      <c r="S23" s="1285"/>
      <c r="T23" s="1285"/>
      <c r="U23" s="1285"/>
      <c r="V23" s="1285"/>
      <c r="W23" s="1130" t="s">
        <v>602</v>
      </c>
      <c r="Y23" s="558"/>
      <c r="Z23" s="558" t="str">
        <f t="shared" si="0"/>
        <v xml:space="preserve">Источник тепловой энергии  </v>
      </c>
      <c r="AA23" s="558"/>
      <c r="AB23" s="558"/>
      <c r="AC23" s="558"/>
      <c r="AI23" s="554"/>
      <c r="AJ23" s="554"/>
    </row>
    <row r="24" spans="1:36" ht="78.75">
      <c r="A24" s="1284"/>
      <c r="B24" s="1284"/>
      <c r="C24" s="1284"/>
      <c r="D24" s="1284"/>
      <c r="E24" s="1284">
        <v>1</v>
      </c>
      <c r="F24" s="833"/>
      <c r="G24" s="833"/>
      <c r="H24" s="831">
        <v>1</v>
      </c>
      <c r="I24" s="1284">
        <v>1</v>
      </c>
      <c r="J24" s="833"/>
      <c r="K24" s="838"/>
      <c r="L24" s="562" t="str">
        <f>mergeValue(A24) &amp;"."&amp; mergeValue(B24)&amp;"."&amp; mergeValue(C24)&amp;"."&amp; mergeValue(D24)&amp;"."&amp; mergeValue(E24)</f>
        <v>1.1.1.1.1</v>
      </c>
      <c r="M24" s="524" t="s">
        <v>8</v>
      </c>
      <c r="N24" s="615"/>
      <c r="O24" s="1286"/>
      <c r="P24" s="1286"/>
      <c r="Q24" s="1286"/>
      <c r="R24" s="1286"/>
      <c r="S24" s="1286"/>
      <c r="T24" s="1286"/>
      <c r="U24" s="1286"/>
      <c r="V24" s="1286"/>
      <c r="W24" s="1130" t="s">
        <v>720</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4"/>
      <c r="B25" s="1284"/>
      <c r="C25" s="1284"/>
      <c r="D25" s="1284"/>
      <c r="E25" s="1284"/>
      <c r="F25" s="1284">
        <v>1</v>
      </c>
      <c r="G25" s="831"/>
      <c r="H25" s="831"/>
      <c r="I25" s="1284"/>
      <c r="J25" s="1284">
        <v>1</v>
      </c>
      <c r="K25" s="839"/>
      <c r="L25" s="562" t="str">
        <f>mergeValue(A25) &amp;"."&amp; mergeValue(B25)&amp;"."&amp; mergeValue(C25)&amp;"."&amp; mergeValue(D25)&amp;"."&amp; mergeValue(E25)&amp;"."&amp; mergeValue(F25)</f>
        <v>1.1.1.1.1.1</v>
      </c>
      <c r="M25" s="525" t="s">
        <v>9</v>
      </c>
      <c r="N25" s="615"/>
      <c r="O25" s="1287"/>
      <c r="P25" s="1288"/>
      <c r="Q25" s="1288"/>
      <c r="R25" s="1288"/>
      <c r="S25" s="1288"/>
      <c r="T25" s="1288"/>
      <c r="U25" s="1288"/>
      <c r="V25" s="1289"/>
      <c r="W25" s="1130" t="s">
        <v>721</v>
      </c>
      <c r="Y25" s="558"/>
      <c r="Z25" s="558" t="str">
        <f t="shared" si="0"/>
        <v>Группа потребителей</v>
      </c>
      <c r="AA25" s="558"/>
      <c r="AB25" s="558"/>
      <c r="AC25" s="558"/>
      <c r="AI25" s="554"/>
      <c r="AJ25" s="554"/>
    </row>
    <row r="26" spans="1:36" ht="122.1" customHeight="1">
      <c r="A26" s="1284"/>
      <c r="B26" s="1284"/>
      <c r="C26" s="1284"/>
      <c r="D26" s="1284"/>
      <c r="E26" s="1284"/>
      <c r="F26" s="1284"/>
      <c r="G26" s="831">
        <v>1</v>
      </c>
      <c r="H26" s="831"/>
      <c r="I26" s="1284"/>
      <c r="J26" s="1284"/>
      <c r="K26" s="839">
        <v>1</v>
      </c>
      <c r="L26" s="562" t="str">
        <f>mergeValue(A26) &amp;"."&amp; mergeValue(B26)&amp;"."&amp; mergeValue(C26)&amp;"."&amp; mergeValue(D26)&amp;"."&amp; mergeValue(E26)&amp;"."&amp; mergeValue(F26)&amp;"."&amp; mergeValue(G26)</f>
        <v>1.1.1.1.1.1.1</v>
      </c>
      <c r="M26" s="1089"/>
      <c r="N26" s="615"/>
      <c r="O26" s="532"/>
      <c r="P26" s="532"/>
      <c r="Q26" s="1040"/>
      <c r="R26" s="1291"/>
      <c r="S26" s="1292" t="s">
        <v>83</v>
      </c>
      <c r="T26" s="1291"/>
      <c r="U26" s="1292" t="s">
        <v>84</v>
      </c>
      <c r="V26" s="532"/>
      <c r="W26" s="1302" t="s">
        <v>722</v>
      </c>
      <c r="X26" s="554" t="str">
        <f>strCheckDate(O27:V27)</f>
        <v/>
      </c>
      <c r="Y26" s="558"/>
      <c r="Z26" s="558" t="str">
        <f t="shared" si="0"/>
        <v/>
      </c>
      <c r="AA26" s="558"/>
      <c r="AB26" s="558"/>
      <c r="AC26" s="558"/>
      <c r="AI26" s="554"/>
      <c r="AJ26" s="554"/>
    </row>
    <row r="27" spans="1:36" ht="11.25" hidden="1">
      <c r="A27" s="1284"/>
      <c r="B27" s="1284"/>
      <c r="C27" s="1284"/>
      <c r="D27" s="1284"/>
      <c r="E27" s="1284"/>
      <c r="F27" s="1284"/>
      <c r="G27" s="831"/>
      <c r="H27" s="831"/>
      <c r="I27" s="1284"/>
      <c r="J27" s="1284"/>
      <c r="K27" s="839"/>
      <c r="L27" s="569"/>
      <c r="M27" s="615"/>
      <c r="N27" s="615"/>
      <c r="O27" s="532"/>
      <c r="P27" s="532"/>
      <c r="Q27" s="553" t="str">
        <f>R26 &amp; "-" &amp; T26</f>
        <v>-</v>
      </c>
      <c r="R27" s="1291"/>
      <c r="S27" s="1292"/>
      <c r="T27" s="1291"/>
      <c r="U27" s="1292"/>
      <c r="V27" s="532"/>
      <c r="W27" s="1303"/>
      <c r="Y27" s="558"/>
      <c r="Z27" s="558" t="str">
        <f t="shared" si="0"/>
        <v/>
      </c>
      <c r="AA27" s="558"/>
      <c r="AB27" s="558"/>
      <c r="AC27" s="558"/>
      <c r="AI27" s="554"/>
      <c r="AJ27" s="554"/>
    </row>
    <row r="28" spans="1:36" ht="15" customHeight="1">
      <c r="A28" s="1284"/>
      <c r="B28" s="1284"/>
      <c r="C28" s="1284"/>
      <c r="D28" s="1284"/>
      <c r="E28" s="1284"/>
      <c r="F28" s="1284"/>
      <c r="G28" s="833"/>
      <c r="H28" s="831"/>
      <c r="I28" s="1284"/>
      <c r="J28" s="1284"/>
      <c r="K28" s="838"/>
      <c r="L28" s="508"/>
      <c r="M28" s="527" t="s">
        <v>24</v>
      </c>
      <c r="N28" s="534"/>
      <c r="O28" s="534"/>
      <c r="P28" s="534"/>
      <c r="Q28" s="534"/>
      <c r="R28" s="534"/>
      <c r="S28" s="534"/>
      <c r="T28" s="534"/>
      <c r="U28" s="534"/>
      <c r="V28" s="530"/>
      <c r="W28" s="1304"/>
      <c r="Y28" s="558"/>
      <c r="Z28" s="558" t="str">
        <f t="shared" si="0"/>
        <v>Добавить вид теплоносителя (параметры теплоносителя)</v>
      </c>
      <c r="AA28" s="558"/>
      <c r="AB28" s="558"/>
      <c r="AC28" s="558"/>
      <c r="AI28" s="554"/>
      <c r="AJ28" s="554"/>
    </row>
    <row r="29" spans="1:36" ht="15" customHeight="1">
      <c r="A29" s="1284"/>
      <c r="B29" s="1284"/>
      <c r="C29" s="1284"/>
      <c r="D29" s="1284"/>
      <c r="E29" s="1284"/>
      <c r="F29" s="833"/>
      <c r="G29" s="833"/>
      <c r="H29" s="831"/>
      <c r="I29" s="1284"/>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4"/>
      <c r="B30" s="1284"/>
      <c r="C30" s="1284"/>
      <c r="D30" s="1284"/>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4"/>
      <c r="B31" s="1284"/>
      <c r="C31" s="1284"/>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4"/>
      <c r="B32" s="1284"/>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4"/>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7" t="s">
        <v>723</v>
      </c>
      <c r="N36" s="1277"/>
      <c r="O36" s="1277"/>
      <c r="P36" s="1277"/>
      <c r="Q36" s="1277"/>
      <c r="R36" s="1277"/>
      <c r="S36" s="1277"/>
      <c r="T36" s="1277"/>
      <c r="U36" s="1277"/>
      <c r="V36" s="1277"/>
      <c r="W36" s="1277"/>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8" t="s">
        <v>471</v>
      </c>
      <c r="G2" s="1279"/>
      <c r="H2" s="1280"/>
      <c r="I2" s="757"/>
    </row>
    <row r="3" spans="1:20" ht="3" customHeight="1"/>
    <row r="4" spans="1:20" s="539" customFormat="1" ht="11.25">
      <c r="A4" s="734"/>
      <c r="B4" s="734"/>
      <c r="C4" s="734"/>
      <c r="D4" s="734"/>
      <c r="F4" s="1237" t="s">
        <v>445</v>
      </c>
      <c r="G4" s="1237"/>
      <c r="H4" s="1237"/>
      <c r="I4" s="1281"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81"/>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472</v>
      </c>
      <c r="H7" s="756" t="str">
        <f>IF(dateCh="","",dateCh)</f>
        <v>06.05.2019</v>
      </c>
      <c r="I7" s="767" t="s">
        <v>473</v>
      </c>
      <c r="J7" s="584"/>
      <c r="K7" s="734"/>
      <c r="L7" s="734"/>
      <c r="M7" s="734"/>
      <c r="N7" s="734"/>
      <c r="O7" s="734"/>
      <c r="P7" s="734"/>
      <c r="Q7" s="734"/>
      <c r="R7" s="734"/>
      <c r="S7" s="734"/>
      <c r="T7" s="734"/>
    </row>
    <row r="8" spans="1:20" s="539" customFormat="1" ht="45">
      <c r="A8" s="1282">
        <v>1</v>
      </c>
      <c r="B8" s="734"/>
      <c r="C8" s="734"/>
      <c r="D8" s="734"/>
      <c r="F8" s="765" t="str">
        <f>"2." &amp;mergeValue(A8)</f>
        <v>2.1</v>
      </c>
      <c r="G8" s="766" t="s">
        <v>474</v>
      </c>
      <c r="H8" s="756"/>
      <c r="I8" s="767" t="s">
        <v>569</v>
      </c>
      <c r="J8" s="584"/>
      <c r="K8" s="734"/>
      <c r="L8" s="734"/>
      <c r="M8" s="734"/>
      <c r="N8" s="734"/>
      <c r="O8" s="734"/>
      <c r="P8" s="734"/>
      <c r="Q8" s="734"/>
      <c r="R8" s="734"/>
      <c r="S8" s="734"/>
      <c r="T8" s="734"/>
    </row>
    <row r="9" spans="1:20" s="539" customFormat="1" ht="22.5">
      <c r="A9" s="1282"/>
      <c r="B9" s="734"/>
      <c r="C9" s="734"/>
      <c r="D9" s="734"/>
      <c r="F9" s="765" t="str">
        <f>"3." &amp;mergeValue(A9)</f>
        <v>3.1</v>
      </c>
      <c r="G9" s="766" t="s">
        <v>475</v>
      </c>
      <c r="H9" s="756"/>
      <c r="I9" s="767" t="s">
        <v>567</v>
      </c>
      <c r="J9" s="584"/>
      <c r="K9" s="734"/>
      <c r="L9" s="734"/>
      <c r="M9" s="734"/>
      <c r="N9" s="734"/>
      <c r="O9" s="734"/>
      <c r="P9" s="734"/>
      <c r="Q9" s="734"/>
      <c r="R9" s="734"/>
      <c r="S9" s="734"/>
      <c r="T9" s="734"/>
    </row>
    <row r="10" spans="1:20" s="539" customFormat="1" ht="22.5">
      <c r="A10" s="1282"/>
      <c r="B10" s="734"/>
      <c r="C10" s="734"/>
      <c r="D10" s="734"/>
      <c r="F10" s="765" t="str">
        <f>"4."&amp;mergeValue(A10)</f>
        <v>4.1</v>
      </c>
      <c r="G10" s="766" t="s">
        <v>476</v>
      </c>
      <c r="H10" s="753" t="s">
        <v>449</v>
      </c>
      <c r="I10" s="767"/>
      <c r="J10" s="584"/>
      <c r="K10" s="734"/>
      <c r="L10" s="734"/>
      <c r="M10" s="734"/>
      <c r="N10" s="734"/>
      <c r="O10" s="734"/>
      <c r="P10" s="734"/>
      <c r="Q10" s="734"/>
      <c r="R10" s="734"/>
      <c r="S10" s="734"/>
      <c r="T10" s="734"/>
    </row>
    <row r="11" spans="1:20" s="539" customFormat="1" ht="18.75">
      <c r="A11" s="1282"/>
      <c r="B11" s="1282">
        <v>1</v>
      </c>
      <c r="C11" s="740"/>
      <c r="D11" s="740"/>
      <c r="F11" s="765" t="str">
        <f>"4."&amp;mergeValue(A11) &amp;"."&amp;mergeValue(B11)</f>
        <v>4.1.1</v>
      </c>
      <c r="G11" s="778" t="s">
        <v>571</v>
      </c>
      <c r="H11" s="756" t="str">
        <f>IF(region_name="","",region_name)</f>
        <v>Челябинская область</v>
      </c>
      <c r="I11" s="767" t="s">
        <v>479</v>
      </c>
      <c r="J11" s="584"/>
      <c r="K11" s="734"/>
      <c r="L11" s="734"/>
      <c r="M11" s="734"/>
      <c r="N11" s="734"/>
      <c r="O11" s="734"/>
      <c r="P11" s="734"/>
      <c r="Q11" s="734"/>
      <c r="R11" s="734"/>
      <c r="S11" s="734"/>
      <c r="T11" s="734"/>
    </row>
    <row r="12" spans="1:20" s="539" customFormat="1" ht="22.5">
      <c r="A12" s="1282"/>
      <c r="B12" s="1282"/>
      <c r="C12" s="1282">
        <v>1</v>
      </c>
      <c r="D12" s="740"/>
      <c r="F12" s="765" t="str">
        <f>"4."&amp;mergeValue(A12) &amp;"."&amp;mergeValue(B12)&amp;"."&amp;mergeValue(C12)</f>
        <v>4.1.1.1</v>
      </c>
      <c r="G12" s="768" t="s">
        <v>477</v>
      </c>
      <c r="H12" s="756"/>
      <c r="I12" s="767" t="s">
        <v>480</v>
      </c>
      <c r="J12" s="584"/>
      <c r="K12" s="734"/>
      <c r="L12" s="734"/>
      <c r="M12" s="734"/>
      <c r="N12" s="734"/>
      <c r="O12" s="734"/>
      <c r="P12" s="734"/>
      <c r="Q12" s="734"/>
      <c r="R12" s="734"/>
      <c r="S12" s="734"/>
      <c r="T12" s="734"/>
    </row>
    <row r="13" spans="1:20" s="539" customFormat="1" ht="39" customHeight="1">
      <c r="A13" s="1282"/>
      <c r="B13" s="1282"/>
      <c r="C13" s="1282"/>
      <c r="D13" s="740">
        <v>1</v>
      </c>
      <c r="F13" s="765" t="str">
        <f>"4."&amp;mergeValue(A13) &amp;"."&amp;mergeValue(B13)&amp;"."&amp;mergeValue(C13)&amp;"."&amp;mergeValue(D13)</f>
        <v>4.1.1.1.1</v>
      </c>
      <c r="G13" s="769" t="s">
        <v>478</v>
      </c>
      <c r="H13" s="756"/>
      <c r="I13" s="1283" t="s">
        <v>570</v>
      </c>
      <c r="J13" s="584"/>
      <c r="K13" s="734"/>
      <c r="L13" s="734"/>
      <c r="M13" s="734"/>
      <c r="N13" s="734"/>
      <c r="O13" s="734"/>
      <c r="P13" s="734"/>
      <c r="Q13" s="734"/>
      <c r="R13" s="734"/>
      <c r="S13" s="734"/>
      <c r="T13" s="734"/>
    </row>
    <row r="14" spans="1:20" s="539" customFormat="1" ht="18.75">
      <c r="A14" s="1282"/>
      <c r="B14" s="1282"/>
      <c r="C14" s="1282"/>
      <c r="D14" s="740"/>
      <c r="F14" s="770"/>
      <c r="G14" s="722" t="s">
        <v>4</v>
      </c>
      <c r="H14" s="593"/>
      <c r="I14" s="1283"/>
      <c r="J14" s="584"/>
      <c r="K14" s="734"/>
      <c r="L14" s="734"/>
      <c r="M14" s="734"/>
      <c r="N14" s="734"/>
      <c r="O14" s="734"/>
      <c r="P14" s="734"/>
      <c r="Q14" s="734"/>
      <c r="R14" s="734"/>
      <c r="S14" s="734"/>
      <c r="T14" s="734"/>
    </row>
    <row r="15" spans="1:20" s="539" customFormat="1" ht="18.75">
      <c r="A15" s="1282"/>
      <c r="B15" s="1282"/>
      <c r="C15" s="740"/>
      <c r="D15" s="740"/>
      <c r="F15" s="603"/>
      <c r="G15" s="546" t="s">
        <v>401</v>
      </c>
      <c r="H15" s="604"/>
      <c r="I15" s="605"/>
      <c r="J15" s="584"/>
      <c r="K15" s="734"/>
      <c r="L15" s="734"/>
      <c r="M15" s="734"/>
      <c r="N15" s="734"/>
      <c r="O15" s="734"/>
      <c r="P15" s="734"/>
      <c r="Q15" s="734"/>
      <c r="R15" s="734"/>
      <c r="S15" s="734"/>
      <c r="T15" s="734"/>
    </row>
    <row r="16" spans="1:20" s="539" customFormat="1" ht="18.75">
      <c r="A16" s="1282"/>
      <c r="B16" s="734"/>
      <c r="C16" s="734"/>
      <c r="D16" s="734"/>
      <c r="F16" s="770"/>
      <c r="G16" s="696" t="s">
        <v>484</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483</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7" t="s">
        <v>572</v>
      </c>
      <c r="H19" s="1277"/>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9" t="s">
        <v>718</v>
      </c>
      <c r="M5" s="1299"/>
      <c r="N5" s="1299"/>
      <c r="O5" s="1299"/>
      <c r="P5" s="1299"/>
      <c r="Q5" s="1299"/>
      <c r="R5" s="1299"/>
      <c r="S5" s="1299"/>
      <c r="T5" s="1299"/>
      <c r="U5" s="633"/>
    </row>
    <row r="6" spans="1:34" ht="3" customHeight="1">
      <c r="J6" s="652"/>
      <c r="K6" s="652"/>
      <c r="L6" s="717"/>
      <c r="M6" s="717"/>
      <c r="N6" s="717"/>
      <c r="O6" s="718"/>
      <c r="P6" s="718"/>
      <c r="Q6" s="718"/>
      <c r="R6" s="718"/>
      <c r="S6" s="718"/>
      <c r="T6" s="718"/>
      <c r="U6" s="718"/>
      <c r="V6" s="755"/>
    </row>
    <row r="7" spans="1:34" ht="33.75">
      <c r="J7" s="652"/>
      <c r="K7" s="652"/>
      <c r="L7" s="717"/>
      <c r="M7" s="586" t="s">
        <v>652</v>
      </c>
      <c r="N7" s="717"/>
      <c r="O7" s="1322"/>
      <c r="P7" s="1323"/>
      <c r="Q7" s="1323"/>
      <c r="R7" s="1323"/>
      <c r="S7" s="1323"/>
      <c r="T7" s="1324"/>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2"/>
      <c r="B9" s="1122"/>
      <c r="C9" s="1122"/>
      <c r="D9" s="1122"/>
      <c r="E9" s="1122"/>
      <c r="F9" s="1122"/>
      <c r="G9" s="1122"/>
      <c r="H9" s="1122"/>
      <c r="L9" s="1172"/>
      <c r="M9" s="1046"/>
      <c r="O9" s="1305"/>
      <c r="P9" s="1305"/>
      <c r="Q9" s="1305"/>
      <c r="R9" s="1305"/>
      <c r="S9" s="1305"/>
      <c r="T9" s="1305"/>
      <c r="U9" s="780"/>
      <c r="V9" s="780"/>
      <c r="X9" s="1122"/>
      <c r="Y9" s="1122"/>
      <c r="Z9" s="1122"/>
      <c r="AA9" s="1122"/>
      <c r="AB9" s="1122"/>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6"/>
      <c r="O10" s="1306" t="str">
        <f>IF(datePr_ch="",IF(datePr="","",datePr),datePr_ch)</f>
        <v>26.04.2019</v>
      </c>
      <c r="P10" s="1306"/>
      <c r="Q10" s="1306"/>
      <c r="R10" s="1306"/>
      <c r="S10" s="1306"/>
      <c r="T10" s="1306"/>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6"/>
      <c r="O11" s="1306" t="str">
        <f>IF(numberPr_ch="",IF(numberPr="","",numberPr),numberPr_ch)</f>
        <v>3444</v>
      </c>
      <c r="P11" s="1306"/>
      <c r="Q11" s="1306"/>
      <c r="R11" s="1306"/>
      <c r="S11" s="1306"/>
      <c r="T11" s="1306"/>
      <c r="U11" s="730"/>
      <c r="V11" s="730"/>
      <c r="W11" s="489"/>
      <c r="X11" s="734"/>
      <c r="Y11" s="734"/>
      <c r="Z11" s="734"/>
      <c r="AA11" s="734"/>
      <c r="AB11" s="734"/>
      <c r="AC11" s="734"/>
      <c r="AD11" s="734"/>
      <c r="AE11" s="734"/>
      <c r="AF11" s="734"/>
      <c r="AG11" s="734"/>
      <c r="AH11" s="734"/>
    </row>
    <row r="12" spans="1:34" s="746" customFormat="1" ht="5.25" hidden="1">
      <c r="A12" s="1122"/>
      <c r="B12" s="1122"/>
      <c r="C12" s="1122"/>
      <c r="D12" s="1122"/>
      <c r="E12" s="1122"/>
      <c r="F12" s="1122"/>
      <c r="G12" s="1122"/>
      <c r="H12" s="1122"/>
      <c r="L12" s="1172"/>
      <c r="M12" s="1046"/>
      <c r="O12" s="1305"/>
      <c r="P12" s="1305"/>
      <c r="Q12" s="1305"/>
      <c r="R12" s="1305"/>
      <c r="S12" s="1305"/>
      <c r="T12" s="1305"/>
      <c r="U12" s="780"/>
      <c r="V12" s="780"/>
      <c r="X12" s="1122"/>
      <c r="Y12" s="1122"/>
      <c r="Z12" s="1122"/>
      <c r="AA12" s="1122"/>
      <c r="AB12" s="1122"/>
    </row>
    <row r="13" spans="1:34" s="539" customFormat="1" ht="11.25">
      <c r="A13" s="734"/>
      <c r="B13" s="734"/>
      <c r="C13" s="734"/>
      <c r="D13" s="734"/>
      <c r="E13" s="734"/>
      <c r="F13" s="734"/>
      <c r="G13" s="734"/>
      <c r="H13" s="734"/>
      <c r="L13" s="1300"/>
      <c r="M13" s="1300"/>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7"/>
      <c r="P14" s="1307"/>
      <c r="Q14" s="1307"/>
      <c r="R14" s="1307"/>
      <c r="S14" s="1307"/>
      <c r="T14" s="1307"/>
      <c r="U14" s="1307"/>
    </row>
    <row r="15" spans="1:34">
      <c r="J15" s="652"/>
      <c r="K15" s="652"/>
      <c r="L15" s="1237" t="s">
        <v>445</v>
      </c>
      <c r="M15" s="1237"/>
      <c r="N15" s="1237"/>
      <c r="O15" s="1237"/>
      <c r="P15" s="1237"/>
      <c r="Q15" s="1237"/>
      <c r="R15" s="1237"/>
      <c r="S15" s="1237"/>
      <c r="T15" s="1237"/>
      <c r="U15" s="1237"/>
      <c r="V15" s="1237"/>
      <c r="W15" s="1237" t="s">
        <v>446</v>
      </c>
    </row>
    <row r="16" spans="1:34" ht="14.25" customHeight="1">
      <c r="J16" s="652"/>
      <c r="K16" s="652"/>
      <c r="L16" s="1313" t="s">
        <v>91</v>
      </c>
      <c r="M16" s="1313" t="s">
        <v>603</v>
      </c>
      <c r="N16" s="630"/>
      <c r="O16" s="1314" t="s">
        <v>605</v>
      </c>
      <c r="P16" s="1315"/>
      <c r="Q16" s="1315"/>
      <c r="R16" s="1315"/>
      <c r="S16" s="1315"/>
      <c r="T16" s="1316"/>
      <c r="U16" s="1296" t="s">
        <v>339</v>
      </c>
      <c r="V16" s="1310" t="s">
        <v>274</v>
      </c>
      <c r="W16" s="1237"/>
    </row>
    <row r="17" spans="1:36" ht="14.25" customHeight="1">
      <c r="J17" s="652"/>
      <c r="K17" s="652"/>
      <c r="L17" s="1313"/>
      <c r="M17" s="1313"/>
      <c r="N17" s="631"/>
      <c r="O17" s="1319" t="s">
        <v>579</v>
      </c>
      <c r="P17" s="1317" t="s">
        <v>270</v>
      </c>
      <c r="Q17" s="1318"/>
      <c r="R17" s="1293" t="s">
        <v>616</v>
      </c>
      <c r="S17" s="1294"/>
      <c r="T17" s="1295"/>
      <c r="U17" s="1297"/>
      <c r="V17" s="1311"/>
      <c r="W17" s="1237"/>
    </row>
    <row r="18" spans="1:36" ht="33.75" customHeight="1">
      <c r="J18" s="652"/>
      <c r="K18" s="652"/>
      <c r="L18" s="1313"/>
      <c r="M18" s="1313"/>
      <c r="N18" s="632"/>
      <c r="O18" s="1320"/>
      <c r="P18" s="719" t="s">
        <v>580</v>
      </c>
      <c r="Q18" s="719" t="s">
        <v>6</v>
      </c>
      <c r="R18" s="743" t="s">
        <v>273</v>
      </c>
      <c r="S18" s="1308" t="s">
        <v>272</v>
      </c>
      <c r="T18" s="1309"/>
      <c r="U18" s="1298"/>
      <c r="V18" s="1312"/>
      <c r="W18" s="1237"/>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01">
        <f ca="1">OFFSET(S19,0,-1)+1</f>
        <v>7</v>
      </c>
      <c r="T19" s="1301"/>
      <c r="U19" s="741">
        <f ca="1">OFFSET(U19,0,-2)+1</f>
        <v>8</v>
      </c>
      <c r="V19" s="618">
        <f ca="1">OFFSET(V19,0,-1)</f>
        <v>8</v>
      </c>
      <c r="W19" s="741">
        <f ca="1">OFFSET(W19,0,-1)+1</f>
        <v>9</v>
      </c>
    </row>
    <row r="20" spans="1:36" ht="22.5">
      <c r="A20" s="1284">
        <v>1</v>
      </c>
      <c r="B20" s="831"/>
      <c r="C20" s="831"/>
      <c r="D20" s="831"/>
      <c r="E20" s="832"/>
      <c r="F20" s="833"/>
      <c r="G20" s="833"/>
      <c r="H20" s="833"/>
      <c r="I20" s="834"/>
      <c r="J20" s="829"/>
      <c r="K20" s="836"/>
      <c r="L20" s="744">
        <f>mergeValue(A20)</f>
        <v>1</v>
      </c>
      <c r="M20" s="610" t="s">
        <v>19</v>
      </c>
      <c r="N20" s="615"/>
      <c r="O20" s="1285"/>
      <c r="P20" s="1285"/>
      <c r="Q20" s="1285"/>
      <c r="R20" s="1285"/>
      <c r="S20" s="1285"/>
      <c r="T20" s="1285"/>
      <c r="U20" s="1285"/>
      <c r="V20" s="1285"/>
      <c r="W20" s="1130" t="s">
        <v>719</v>
      </c>
      <c r="Y20" s="777"/>
      <c r="Z20" s="777" t="str">
        <f t="shared" ref="Z20:Z33" si="0">IF(M20="","",M20 )</f>
        <v>Наименование тарифа</v>
      </c>
      <c r="AA20" s="777"/>
      <c r="AB20" s="777"/>
      <c r="AC20" s="777"/>
      <c r="AI20" s="759"/>
      <c r="AJ20" s="759"/>
    </row>
    <row r="21" spans="1:36" ht="22.5">
      <c r="A21" s="1284"/>
      <c r="B21" s="1284">
        <v>1</v>
      </c>
      <c r="C21" s="831"/>
      <c r="D21" s="831"/>
      <c r="E21" s="833"/>
      <c r="F21" s="833"/>
      <c r="G21" s="833"/>
      <c r="H21" s="833"/>
      <c r="I21" s="828"/>
      <c r="J21" s="827"/>
      <c r="K21" s="830"/>
      <c r="L21" s="744" t="str">
        <f>mergeValue(A21) &amp;"."&amp; mergeValue(B21)</f>
        <v>1.1</v>
      </c>
      <c r="M21" s="658" t="s">
        <v>15</v>
      </c>
      <c r="N21" s="615"/>
      <c r="O21" s="1285"/>
      <c r="P21" s="1285"/>
      <c r="Q21" s="1285"/>
      <c r="R21" s="1285"/>
      <c r="S21" s="1285"/>
      <c r="T21" s="1285"/>
      <c r="U21" s="1285"/>
      <c r="V21" s="1285"/>
      <c r="W21" s="1130" t="s">
        <v>460</v>
      </c>
      <c r="Y21" s="777"/>
      <c r="Z21" s="777" t="str">
        <f t="shared" si="0"/>
        <v>Территория действия тарифа</v>
      </c>
      <c r="AA21" s="777"/>
      <c r="AB21" s="777"/>
      <c r="AC21" s="777"/>
      <c r="AI21" s="759"/>
      <c r="AJ21" s="759"/>
    </row>
    <row r="22" spans="1:36" ht="22.5">
      <c r="A22" s="1284"/>
      <c r="B22" s="1284"/>
      <c r="C22" s="1284">
        <v>1</v>
      </c>
      <c r="D22" s="831"/>
      <c r="E22" s="833"/>
      <c r="F22" s="833"/>
      <c r="G22" s="833"/>
      <c r="H22" s="833"/>
      <c r="I22" s="835"/>
      <c r="J22" s="827"/>
      <c r="K22" s="830"/>
      <c r="L22" s="744" t="str">
        <f>mergeValue(A22) &amp;"."&amp; mergeValue(B22)&amp;"."&amp; mergeValue(C22)</f>
        <v>1.1.1</v>
      </c>
      <c r="M22" s="659" t="s">
        <v>7</v>
      </c>
      <c r="N22" s="615"/>
      <c r="O22" s="1285"/>
      <c r="P22" s="1285"/>
      <c r="Q22" s="1285"/>
      <c r="R22" s="1285"/>
      <c r="S22" s="1285"/>
      <c r="T22" s="1285"/>
      <c r="U22" s="1285"/>
      <c r="V22" s="1285"/>
      <c r="W22" s="1130" t="s">
        <v>601</v>
      </c>
      <c r="Y22" s="777"/>
      <c r="Z22" s="777" t="str">
        <f t="shared" si="0"/>
        <v xml:space="preserve">Наименование системы теплоснабжения </v>
      </c>
      <c r="AA22" s="777"/>
      <c r="AB22" s="777"/>
      <c r="AC22" s="777"/>
      <c r="AI22" s="759"/>
      <c r="AJ22" s="759"/>
    </row>
    <row r="23" spans="1:36" ht="22.5">
      <c r="A23" s="1284"/>
      <c r="B23" s="1284"/>
      <c r="C23" s="1284"/>
      <c r="D23" s="1284">
        <v>1</v>
      </c>
      <c r="E23" s="833"/>
      <c r="F23" s="833"/>
      <c r="G23" s="833"/>
      <c r="H23" s="833"/>
      <c r="I23" s="835"/>
      <c r="J23" s="827"/>
      <c r="K23" s="830"/>
      <c r="L23" s="744" t="str">
        <f>mergeValue(A23) &amp;"."&amp; mergeValue(B23)&amp;"."&amp; mergeValue(C23)&amp;"."&amp; mergeValue(D23)</f>
        <v>1.1.1.1</v>
      </c>
      <c r="M23" s="660" t="s">
        <v>21</v>
      </c>
      <c r="N23" s="615"/>
      <c r="O23" s="1285"/>
      <c r="P23" s="1285"/>
      <c r="Q23" s="1285"/>
      <c r="R23" s="1285"/>
      <c r="S23" s="1285"/>
      <c r="T23" s="1285"/>
      <c r="U23" s="1285"/>
      <c r="V23" s="1285"/>
      <c r="W23" s="1130" t="s">
        <v>602</v>
      </c>
      <c r="Y23" s="777"/>
      <c r="Z23" s="777" t="str">
        <f t="shared" si="0"/>
        <v xml:space="preserve">Источник тепловой энергии  </v>
      </c>
      <c r="AA23" s="777"/>
      <c r="AB23" s="777"/>
      <c r="AC23" s="777"/>
      <c r="AI23" s="759"/>
      <c r="AJ23" s="759"/>
    </row>
    <row r="24" spans="1:36" ht="78.75">
      <c r="A24" s="1284"/>
      <c r="B24" s="1284"/>
      <c r="C24" s="1284"/>
      <c r="D24" s="1284"/>
      <c r="E24" s="1284">
        <v>1</v>
      </c>
      <c r="F24" s="833"/>
      <c r="G24" s="833"/>
      <c r="H24" s="831">
        <v>1</v>
      </c>
      <c r="I24" s="1284">
        <v>1</v>
      </c>
      <c r="J24" s="833"/>
      <c r="K24" s="838"/>
      <c r="L24" s="744" t="str">
        <f>mergeValue(A24) &amp;"."&amp; mergeValue(B24)&amp;"."&amp; mergeValue(C24)&amp;"."&amp; mergeValue(D24)&amp;"."&amp; mergeValue(E24)</f>
        <v>1.1.1.1.1</v>
      </c>
      <c r="M24" s="524" t="s">
        <v>8</v>
      </c>
      <c r="N24" s="615"/>
      <c r="O24" s="1286"/>
      <c r="P24" s="1286"/>
      <c r="Q24" s="1286"/>
      <c r="R24" s="1286"/>
      <c r="S24" s="1286"/>
      <c r="T24" s="1286"/>
      <c r="U24" s="1286"/>
      <c r="V24" s="1286"/>
      <c r="W24" s="1130" t="s">
        <v>720</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4"/>
      <c r="B25" s="1284"/>
      <c r="C25" s="1284"/>
      <c r="D25" s="1284"/>
      <c r="E25" s="1284"/>
      <c r="F25" s="1284">
        <v>1</v>
      </c>
      <c r="G25" s="831"/>
      <c r="H25" s="831"/>
      <c r="I25" s="1284"/>
      <c r="J25" s="1284">
        <v>1</v>
      </c>
      <c r="K25" s="839"/>
      <c r="L25" s="744" t="str">
        <f>mergeValue(A25) &amp;"."&amp; mergeValue(B25)&amp;"."&amp; mergeValue(C25)&amp;"."&amp; mergeValue(D25)&amp;"."&amp; mergeValue(E25)&amp;"."&amp; mergeValue(F25)</f>
        <v>1.1.1.1.1.1</v>
      </c>
      <c r="M25" s="525" t="s">
        <v>9</v>
      </c>
      <c r="N25" s="615"/>
      <c r="O25" s="1286"/>
      <c r="P25" s="1286"/>
      <c r="Q25" s="1286"/>
      <c r="R25" s="1286"/>
      <c r="S25" s="1286"/>
      <c r="T25" s="1286"/>
      <c r="U25" s="1286"/>
      <c r="V25" s="1286"/>
      <c r="W25" s="1130" t="s">
        <v>721</v>
      </c>
      <c r="Y25" s="777"/>
      <c r="Z25" s="777" t="str">
        <f t="shared" si="0"/>
        <v>Группа потребителей</v>
      </c>
      <c r="AA25" s="777"/>
      <c r="AB25" s="777"/>
      <c r="AC25" s="777"/>
      <c r="AI25" s="759"/>
      <c r="AJ25" s="759"/>
    </row>
    <row r="26" spans="1:36" ht="122.1" customHeight="1">
      <c r="A26" s="1284"/>
      <c r="B26" s="1284"/>
      <c r="C26" s="1284"/>
      <c r="D26" s="1284"/>
      <c r="E26" s="1284"/>
      <c r="F26" s="1284"/>
      <c r="G26" s="831">
        <v>1</v>
      </c>
      <c r="H26" s="831"/>
      <c r="I26" s="1284"/>
      <c r="J26" s="1284"/>
      <c r="K26" s="839">
        <v>1</v>
      </c>
      <c r="L26" s="744" t="str">
        <f>mergeValue(A26) &amp;"."&amp; mergeValue(B26)&amp;"."&amp; mergeValue(C26)&amp;"."&amp; mergeValue(D26)&amp;"."&amp; mergeValue(E26)&amp;"."&amp; mergeValue(F26)&amp;"."&amp; mergeValue(G26)</f>
        <v>1.1.1.1.1.1.1</v>
      </c>
      <c r="M26" s="1089"/>
      <c r="N26" s="615"/>
      <c r="O26" s="726"/>
      <c r="P26" s="726"/>
      <c r="Q26" s="1040"/>
      <c r="R26" s="1291"/>
      <c r="S26" s="1292" t="s">
        <v>83</v>
      </c>
      <c r="T26" s="1291"/>
      <c r="U26" s="1292" t="s">
        <v>84</v>
      </c>
      <c r="V26" s="726"/>
      <c r="W26" s="1302" t="s">
        <v>722</v>
      </c>
      <c r="X26" s="759" t="str">
        <f>strCheckDate(O27:V27)</f>
        <v/>
      </c>
      <c r="Y26" s="777"/>
      <c r="Z26" s="777" t="str">
        <f t="shared" si="0"/>
        <v/>
      </c>
      <c r="AA26" s="777"/>
      <c r="AB26" s="777"/>
      <c r="AC26" s="777"/>
      <c r="AI26" s="759"/>
      <c r="AJ26" s="759"/>
    </row>
    <row r="27" spans="1:36" ht="11.25" hidden="1">
      <c r="A27" s="1284"/>
      <c r="B27" s="1284"/>
      <c r="C27" s="1284"/>
      <c r="D27" s="1284"/>
      <c r="E27" s="1284"/>
      <c r="F27" s="1284"/>
      <c r="G27" s="831"/>
      <c r="H27" s="831"/>
      <c r="I27" s="1284"/>
      <c r="J27" s="1284"/>
      <c r="K27" s="839"/>
      <c r="L27" s="752"/>
      <c r="M27" s="615"/>
      <c r="N27" s="615"/>
      <c r="O27" s="726"/>
      <c r="P27" s="726"/>
      <c r="Q27" s="732" t="str">
        <f>R26 &amp; "-" &amp; T26</f>
        <v>-</v>
      </c>
      <c r="R27" s="1291"/>
      <c r="S27" s="1292"/>
      <c r="T27" s="1291"/>
      <c r="U27" s="1292"/>
      <c r="V27" s="726"/>
      <c r="W27" s="1303"/>
      <c r="Y27" s="777"/>
      <c r="Z27" s="777" t="str">
        <f t="shared" si="0"/>
        <v/>
      </c>
      <c r="AA27" s="777"/>
      <c r="AB27" s="777"/>
      <c r="AC27" s="777"/>
      <c r="AI27" s="759"/>
      <c r="AJ27" s="759"/>
    </row>
    <row r="28" spans="1:36" ht="15" customHeight="1">
      <c r="A28" s="1284"/>
      <c r="B28" s="1284"/>
      <c r="C28" s="1284"/>
      <c r="D28" s="1284"/>
      <c r="E28" s="1284"/>
      <c r="F28" s="1284"/>
      <c r="G28" s="833"/>
      <c r="H28" s="831"/>
      <c r="I28" s="1284"/>
      <c r="J28" s="1284"/>
      <c r="K28" s="838"/>
      <c r="L28" s="654"/>
      <c r="M28" s="527" t="s">
        <v>24</v>
      </c>
      <c r="N28" s="728"/>
      <c r="O28" s="728"/>
      <c r="P28" s="728"/>
      <c r="Q28" s="728"/>
      <c r="R28" s="728"/>
      <c r="S28" s="728"/>
      <c r="T28" s="728"/>
      <c r="U28" s="728"/>
      <c r="V28" s="725"/>
      <c r="W28" s="1304"/>
      <c r="Y28" s="777"/>
      <c r="Z28" s="777" t="str">
        <f t="shared" si="0"/>
        <v>Добавить вид теплоносителя (параметры теплоносителя)</v>
      </c>
      <c r="AA28" s="777"/>
      <c r="AB28" s="777"/>
      <c r="AC28" s="777"/>
      <c r="AI28" s="759"/>
      <c r="AJ28" s="759"/>
    </row>
    <row r="29" spans="1:36" ht="15" customHeight="1">
      <c r="A29" s="1284"/>
      <c r="B29" s="1284"/>
      <c r="C29" s="1284"/>
      <c r="D29" s="1284"/>
      <c r="E29" s="1284"/>
      <c r="F29" s="833"/>
      <c r="G29" s="833"/>
      <c r="H29" s="831"/>
      <c r="I29" s="1284"/>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4"/>
      <c r="B30" s="1284"/>
      <c r="C30" s="1284"/>
      <c r="D30" s="1284"/>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4"/>
      <c r="B31" s="1284"/>
      <c r="C31" s="1284"/>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4"/>
      <c r="B32" s="1284"/>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4"/>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7" t="s">
        <v>723</v>
      </c>
      <c r="N36" s="1277"/>
      <c r="O36" s="1277"/>
      <c r="P36" s="1277"/>
      <c r="Q36" s="1277"/>
      <c r="R36" s="1277"/>
      <c r="S36" s="1277"/>
      <c r="T36" s="1277"/>
      <c r="U36" s="1277"/>
      <c r="V36" s="1277"/>
      <c r="W36" s="1277"/>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8" t="s">
        <v>471</v>
      </c>
      <c r="G2" s="1279"/>
      <c r="H2" s="1280"/>
      <c r="I2" s="609"/>
    </row>
    <row r="3" spans="1:20" ht="3" customHeight="1"/>
    <row r="4" spans="1:20" s="539" customFormat="1" ht="11.25">
      <c r="A4" s="559"/>
      <c r="B4" s="559"/>
      <c r="C4" s="559"/>
      <c r="D4" s="559"/>
      <c r="F4" s="1237" t="s">
        <v>445</v>
      </c>
      <c r="G4" s="1237"/>
      <c r="H4" s="1237"/>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82">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82"/>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82"/>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282"/>
      <c r="B12" s="1282"/>
      <c r="C12" s="1282">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82"/>
      <c r="B13" s="1282"/>
      <c r="C13" s="1282"/>
      <c r="D13" s="592">
        <v>1</v>
      </c>
      <c r="F13" s="585" t="str">
        <f>"4."&amp;mergeValue(A13) &amp;"."&amp;mergeValue(B13)&amp;"."&amp;mergeValue(C13)&amp;"."&amp;mergeValue(D13)</f>
        <v>4.1.1.1.1</v>
      </c>
      <c r="G13" s="602" t="s">
        <v>478</v>
      </c>
      <c r="H13" s="573"/>
      <c r="I13" s="1283" t="s">
        <v>570</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572</v>
      </c>
      <c r="H19" s="127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9" t="s">
        <v>718</v>
      </c>
      <c r="M5" s="1299"/>
      <c r="N5" s="1299"/>
      <c r="O5" s="1299"/>
      <c r="P5" s="1299"/>
      <c r="Q5" s="1299"/>
      <c r="R5" s="1299"/>
      <c r="S5" s="1299"/>
      <c r="T5" s="1299"/>
      <c r="U5" s="467"/>
    </row>
    <row r="6" spans="1:33" ht="3" customHeight="1">
      <c r="J6" s="451"/>
      <c r="K6" s="451"/>
      <c r="L6" s="447"/>
      <c r="M6" s="447"/>
      <c r="N6" s="447"/>
      <c r="O6" s="450"/>
      <c r="P6" s="450"/>
      <c r="Q6" s="450"/>
      <c r="R6" s="450"/>
      <c r="S6" s="450"/>
      <c r="T6" s="450"/>
      <c r="U6" s="447"/>
    </row>
    <row r="7" spans="1:33" s="746" customFormat="1" ht="5.25" hidden="1">
      <c r="A7" s="1122"/>
      <c r="B7" s="1122"/>
      <c r="C7" s="1122"/>
      <c r="D7" s="1122"/>
      <c r="E7" s="1122"/>
      <c r="F7" s="1122"/>
      <c r="G7" s="1122"/>
      <c r="H7" s="1122"/>
      <c r="L7" s="1172"/>
      <c r="M7" s="1046"/>
      <c r="O7" s="1305"/>
      <c r="P7" s="1305"/>
      <c r="Q7" s="1305"/>
      <c r="R7" s="1305"/>
      <c r="S7" s="1305"/>
      <c r="T7" s="1305"/>
      <c r="U7" s="780"/>
      <c r="V7" s="780"/>
      <c r="X7" s="1122"/>
      <c r="Y7" s="1122"/>
      <c r="Z7" s="1122"/>
      <c r="AA7" s="1122"/>
      <c r="AB7" s="1122"/>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6"/>
      <c r="O8" s="1306" t="str">
        <f>IF(datePr_ch="",IF(datePr="","",datePr),datePr_ch)</f>
        <v>26.04.2019</v>
      </c>
      <c r="P8" s="1306"/>
      <c r="Q8" s="1306"/>
      <c r="R8" s="1306"/>
      <c r="S8" s="1306"/>
      <c r="T8" s="1306"/>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6"/>
      <c r="O9" s="1306" t="str">
        <f>IF(numberPr_ch="",IF(numberPr="","",numberPr),numberPr_ch)</f>
        <v>3444</v>
      </c>
      <c r="P9" s="1306"/>
      <c r="Q9" s="1306"/>
      <c r="R9" s="1306"/>
      <c r="S9" s="1306"/>
      <c r="T9" s="1306"/>
      <c r="U9" s="551"/>
      <c r="V9" s="551"/>
      <c r="W9" s="489"/>
      <c r="X9" s="475"/>
      <c r="Y9" s="475"/>
      <c r="Z9" s="475"/>
      <c r="AA9" s="475"/>
      <c r="AB9" s="475"/>
      <c r="AC9" s="475"/>
      <c r="AD9" s="475"/>
      <c r="AE9" s="475"/>
      <c r="AF9" s="475"/>
      <c r="AG9" s="475"/>
    </row>
    <row r="10" spans="1:33" s="746" customFormat="1" ht="5.25" hidden="1">
      <c r="A10" s="1122"/>
      <c r="B10" s="1122"/>
      <c r="C10" s="1122"/>
      <c r="D10" s="1122"/>
      <c r="E10" s="1122"/>
      <c r="F10" s="1122"/>
      <c r="G10" s="1122"/>
      <c r="H10" s="1122"/>
      <c r="L10" s="1172"/>
      <c r="M10" s="1046"/>
      <c r="O10" s="1305"/>
      <c r="P10" s="1305"/>
      <c r="Q10" s="1305"/>
      <c r="R10" s="1305"/>
      <c r="S10" s="1305"/>
      <c r="T10" s="1305"/>
      <c r="U10" s="780"/>
      <c r="V10" s="780"/>
      <c r="X10" s="1122"/>
      <c r="Y10" s="1122"/>
      <c r="Z10" s="1122"/>
      <c r="AA10" s="1122"/>
      <c r="AB10" s="1122"/>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6"/>
      <c r="P12" s="1326"/>
      <c r="Q12" s="1326"/>
      <c r="R12" s="1326"/>
      <c r="S12" s="1326"/>
      <c r="T12" s="1326"/>
      <c r="U12" s="1326"/>
    </row>
    <row r="13" spans="1:33">
      <c r="J13" s="451"/>
      <c r="K13" s="451"/>
      <c r="L13" s="1237" t="s">
        <v>445</v>
      </c>
      <c r="M13" s="1237"/>
      <c r="N13" s="1237"/>
      <c r="O13" s="1237"/>
      <c r="P13" s="1237"/>
      <c r="Q13" s="1237"/>
      <c r="R13" s="1237"/>
      <c r="S13" s="1237"/>
      <c r="T13" s="1237"/>
      <c r="U13" s="1237"/>
      <c r="V13" s="1237"/>
      <c r="W13" s="1237" t="s">
        <v>446</v>
      </c>
    </row>
    <row r="14" spans="1:33" ht="14.25" customHeight="1">
      <c r="J14" s="451"/>
      <c r="K14" s="451"/>
      <c r="L14" s="1313" t="s">
        <v>91</v>
      </c>
      <c r="M14" s="1313" t="s">
        <v>603</v>
      </c>
      <c r="N14" s="444"/>
      <c r="O14" s="1314" t="s">
        <v>605</v>
      </c>
      <c r="P14" s="1315"/>
      <c r="Q14" s="1315"/>
      <c r="R14" s="1315"/>
      <c r="S14" s="1315"/>
      <c r="T14" s="1316"/>
      <c r="U14" s="1296" t="s">
        <v>339</v>
      </c>
      <c r="V14" s="1325" t="s">
        <v>274</v>
      </c>
      <c r="W14" s="1237"/>
    </row>
    <row r="15" spans="1:33" ht="14.25" customHeight="1">
      <c r="J15" s="451"/>
      <c r="K15" s="451"/>
      <c r="L15" s="1313"/>
      <c r="M15" s="1313"/>
      <c r="N15" s="443"/>
      <c r="O15" s="1319" t="s">
        <v>604</v>
      </c>
      <c r="P15" s="624"/>
      <c r="Q15" s="624"/>
      <c r="R15" s="1294" t="s">
        <v>616</v>
      </c>
      <c r="S15" s="1294"/>
      <c r="T15" s="1295"/>
      <c r="U15" s="1297"/>
      <c r="V15" s="1325"/>
      <c r="W15" s="1237"/>
    </row>
    <row r="16" spans="1:33" ht="30.75" customHeight="1">
      <c r="J16" s="451"/>
      <c r="K16" s="451"/>
      <c r="L16" s="1313"/>
      <c r="M16" s="1313"/>
      <c r="N16" s="442"/>
      <c r="O16" s="1320"/>
      <c r="P16" s="622"/>
      <c r="Q16" s="623"/>
      <c r="R16" s="506" t="s">
        <v>273</v>
      </c>
      <c r="S16" s="1308" t="s">
        <v>272</v>
      </c>
      <c r="T16" s="1309"/>
      <c r="U16" s="1298"/>
      <c r="V16" s="1325"/>
      <c r="W16" s="1237"/>
    </row>
    <row r="17" spans="1:33">
      <c r="J17" s="451"/>
      <c r="K17" s="459">
        <v>1</v>
      </c>
      <c r="L17" s="606" t="s">
        <v>92</v>
      </c>
      <c r="M17" s="606" t="s">
        <v>48</v>
      </c>
      <c r="N17" s="479" t="s">
        <v>48</v>
      </c>
      <c r="O17" s="607">
        <f ca="1">OFFSET(O17,0,-1)+1</f>
        <v>3</v>
      </c>
      <c r="P17" s="608">
        <f ca="1">OFFSET(P17,0,-1)</f>
        <v>3</v>
      </c>
      <c r="Q17" s="608">
        <f ca="1">OFFSET(Q17,0,-1)</f>
        <v>3</v>
      </c>
      <c r="R17" s="607">
        <f ca="1">OFFSET(R17,0,-1)+1</f>
        <v>4</v>
      </c>
      <c r="S17" s="1328">
        <f ca="1">OFFSET(S17,0,-1)+1</f>
        <v>5</v>
      </c>
      <c r="T17" s="1328"/>
      <c r="U17" s="607">
        <f ca="1">OFFSET(U17,0,-2)+1</f>
        <v>6</v>
      </c>
      <c r="V17" s="608">
        <f ca="1">OFFSET(V17,0,-1)</f>
        <v>6</v>
      </c>
      <c r="W17" s="607">
        <f ca="1">OFFSET(W17,0,-1)+1</f>
        <v>7</v>
      </c>
    </row>
    <row r="18" spans="1:33" ht="22.5">
      <c r="A18" s="1284">
        <v>1</v>
      </c>
      <c r="B18" s="849"/>
      <c r="C18" s="849"/>
      <c r="D18" s="849"/>
      <c r="E18" s="850"/>
      <c r="F18" s="851"/>
      <c r="G18" s="851"/>
      <c r="H18" s="851"/>
      <c r="I18" s="852"/>
      <c r="J18" s="847"/>
      <c r="K18" s="854"/>
      <c r="L18" s="562">
        <f>mergeValue(A18)</f>
        <v>1</v>
      </c>
      <c r="M18" s="610" t="s">
        <v>19</v>
      </c>
      <c r="N18" s="549"/>
      <c r="O18" s="1327"/>
      <c r="P18" s="1327"/>
      <c r="Q18" s="1327"/>
      <c r="R18" s="1327"/>
      <c r="S18" s="1327"/>
      <c r="T18" s="1327"/>
      <c r="U18" s="1327"/>
      <c r="V18" s="1327"/>
      <c r="W18" s="1130" t="s">
        <v>719</v>
      </c>
    </row>
    <row r="19" spans="1:33" ht="22.5">
      <c r="A19" s="1284"/>
      <c r="B19" s="1284">
        <v>1</v>
      </c>
      <c r="C19" s="849"/>
      <c r="D19" s="849"/>
      <c r="E19" s="851"/>
      <c r="F19" s="851"/>
      <c r="G19" s="851"/>
      <c r="H19" s="851"/>
      <c r="I19" s="846"/>
      <c r="J19" s="845"/>
      <c r="K19" s="848"/>
      <c r="L19" s="562" t="str">
        <f>mergeValue(A19) &amp;"."&amp; mergeValue(B19)</f>
        <v>1.1</v>
      </c>
      <c r="M19" s="516" t="s">
        <v>15</v>
      </c>
      <c r="N19" s="549"/>
      <c r="O19" s="1327"/>
      <c r="P19" s="1327"/>
      <c r="Q19" s="1327"/>
      <c r="R19" s="1327"/>
      <c r="S19" s="1327"/>
      <c r="T19" s="1327"/>
      <c r="U19" s="1327"/>
      <c r="V19" s="1327"/>
      <c r="W19" s="1130" t="s">
        <v>460</v>
      </c>
    </row>
    <row r="20" spans="1:33" ht="22.5">
      <c r="A20" s="1284"/>
      <c r="B20" s="1284"/>
      <c r="C20" s="1284">
        <v>1</v>
      </c>
      <c r="D20" s="849"/>
      <c r="E20" s="851"/>
      <c r="F20" s="851"/>
      <c r="G20" s="851"/>
      <c r="H20" s="851"/>
      <c r="I20" s="853"/>
      <c r="J20" s="845"/>
      <c r="K20" s="848"/>
      <c r="L20" s="562" t="str">
        <f>mergeValue(A20) &amp;"."&amp; mergeValue(B20)&amp;"."&amp; mergeValue(C20)</f>
        <v>1.1.1</v>
      </c>
      <c r="M20" s="517" t="s">
        <v>7</v>
      </c>
      <c r="N20" s="549"/>
      <c r="O20" s="1327"/>
      <c r="P20" s="1327"/>
      <c r="Q20" s="1327"/>
      <c r="R20" s="1327"/>
      <c r="S20" s="1327"/>
      <c r="T20" s="1327"/>
      <c r="U20" s="1327"/>
      <c r="V20" s="1327"/>
      <c r="W20" s="1130" t="s">
        <v>601</v>
      </c>
    </row>
    <row r="21" spans="1:33" ht="22.5">
      <c r="A21" s="1284"/>
      <c r="B21" s="1284"/>
      <c r="C21" s="1284"/>
      <c r="D21" s="1284">
        <v>1</v>
      </c>
      <c r="E21" s="851"/>
      <c r="F21" s="851"/>
      <c r="G21" s="851"/>
      <c r="H21" s="851"/>
      <c r="I21" s="853"/>
      <c r="J21" s="845"/>
      <c r="K21" s="848"/>
      <c r="L21" s="562" t="str">
        <f>mergeValue(A21) &amp;"."&amp; mergeValue(B21)&amp;"."&amp; mergeValue(C21)&amp;"."&amp; mergeValue(D21)</f>
        <v>1.1.1.1</v>
      </c>
      <c r="M21" s="518" t="s">
        <v>21</v>
      </c>
      <c r="N21" s="549"/>
      <c r="O21" s="1327"/>
      <c r="P21" s="1327"/>
      <c r="Q21" s="1327"/>
      <c r="R21" s="1327"/>
      <c r="S21" s="1327"/>
      <c r="T21" s="1327"/>
      <c r="U21" s="1327"/>
      <c r="V21" s="1327"/>
      <c r="W21" s="1130" t="s">
        <v>602</v>
      </c>
    </row>
    <row r="22" spans="1:33" ht="78.75">
      <c r="A22" s="1284"/>
      <c r="B22" s="1284"/>
      <c r="C22" s="1284"/>
      <c r="D22" s="1284"/>
      <c r="E22" s="1284">
        <v>1</v>
      </c>
      <c r="F22" s="851"/>
      <c r="G22" s="851"/>
      <c r="H22" s="849">
        <v>1</v>
      </c>
      <c r="I22" s="1284">
        <v>1</v>
      </c>
      <c r="J22" s="851"/>
      <c r="K22" s="856"/>
      <c r="L22" s="562" t="str">
        <f>mergeValue(A22) &amp;"."&amp; mergeValue(B22)&amp;"."&amp; mergeValue(C22)&amp;"."&amp; mergeValue(D22)&amp;"."&amp; mergeValue(E22)</f>
        <v>1.1.1.1.1</v>
      </c>
      <c r="M22" s="524" t="s">
        <v>8</v>
      </c>
      <c r="N22" s="550"/>
      <c r="O22" s="1286"/>
      <c r="P22" s="1286"/>
      <c r="Q22" s="1286"/>
      <c r="R22" s="1286"/>
      <c r="S22" s="1286"/>
      <c r="T22" s="1286"/>
      <c r="U22" s="1286"/>
      <c r="V22" s="1286"/>
      <c r="W22" s="1130" t="s">
        <v>720</v>
      </c>
    </row>
    <row r="23" spans="1:33" ht="33.75">
      <c r="A23" s="1284"/>
      <c r="B23" s="1284"/>
      <c r="C23" s="1284"/>
      <c r="D23" s="1284"/>
      <c r="E23" s="1284"/>
      <c r="F23" s="1284">
        <v>1</v>
      </c>
      <c r="G23" s="849"/>
      <c r="H23" s="849"/>
      <c r="I23" s="1284"/>
      <c r="J23" s="1284">
        <v>1</v>
      </c>
      <c r="K23" s="857"/>
      <c r="L23" s="562" t="str">
        <f>mergeValue(A23) &amp;"."&amp; mergeValue(B23)&amp;"."&amp; mergeValue(C23)&amp;"."&amp; mergeValue(D23)&amp;"."&amp; mergeValue(E23)&amp;"."&amp; mergeValue(F23)</f>
        <v>1.1.1.1.1.1</v>
      </c>
      <c r="M23" s="525" t="s">
        <v>9</v>
      </c>
      <c r="N23" s="550"/>
      <c r="O23" s="1287"/>
      <c r="P23" s="1288"/>
      <c r="Q23" s="1288"/>
      <c r="R23" s="1288"/>
      <c r="S23" s="1288"/>
      <c r="T23" s="1288"/>
      <c r="U23" s="1288"/>
      <c r="V23" s="1289"/>
      <c r="W23" s="1130" t="s">
        <v>721</v>
      </c>
      <c r="Y23" s="474" t="str">
        <f>strCheckUnique(Z23:Z26)</f>
        <v/>
      </c>
      <c r="AA23" s="474" t="str">
        <f>IF(O23="","",O23 &amp; ":_")</f>
        <v/>
      </c>
    </row>
    <row r="24" spans="1:33" ht="122.1" customHeight="1">
      <c r="A24" s="1284"/>
      <c r="B24" s="1284"/>
      <c r="C24" s="1284"/>
      <c r="D24" s="1284"/>
      <c r="E24" s="1284"/>
      <c r="F24" s="1284"/>
      <c r="G24" s="849">
        <v>1</v>
      </c>
      <c r="H24" s="849"/>
      <c r="I24" s="1284"/>
      <c r="J24" s="1284"/>
      <c r="K24" s="857">
        <v>1</v>
      </c>
      <c r="L24" s="562" t="str">
        <f>mergeValue(A24) &amp;"."&amp; mergeValue(B24)&amp;"."&amp; mergeValue(C24)&amp;"."&amp; mergeValue(D24)&amp;"."&amp; mergeValue(E24)&amp;"."&amp; mergeValue(F24)&amp;"."&amp; mergeValue(G24)</f>
        <v>1.1.1.1.1.1.1</v>
      </c>
      <c r="M24" s="1089"/>
      <c r="N24" s="555"/>
      <c r="O24" s="1104"/>
      <c r="P24" s="532"/>
      <c r="Q24" s="532"/>
      <c r="R24" s="1290"/>
      <c r="S24" s="1292" t="s">
        <v>83</v>
      </c>
      <c r="T24" s="1290"/>
      <c r="U24" s="1292" t="s">
        <v>84</v>
      </c>
      <c r="V24" s="547"/>
      <c r="W24" s="1302" t="s">
        <v>722</v>
      </c>
      <c r="X24" s="470" t="str">
        <f>strCheckDate(O25:V25)</f>
        <v/>
      </c>
      <c r="Y24" s="474"/>
      <c r="Z24" s="474" t="str">
        <f>IF(M24="","",M24 )</f>
        <v/>
      </c>
      <c r="AA24" s="474"/>
      <c r="AB24" s="474"/>
      <c r="AC24" s="474"/>
    </row>
    <row r="25" spans="1:33" ht="11.25" hidden="1">
      <c r="A25" s="1284"/>
      <c r="B25" s="1284"/>
      <c r="C25" s="1284"/>
      <c r="D25" s="1284"/>
      <c r="E25" s="1284"/>
      <c r="F25" s="1284"/>
      <c r="G25" s="849"/>
      <c r="H25" s="849"/>
      <c r="I25" s="1284"/>
      <c r="J25" s="1284"/>
      <c r="K25" s="857"/>
      <c r="L25" s="569"/>
      <c r="M25" s="615"/>
      <c r="N25" s="555"/>
      <c r="O25" s="553"/>
      <c r="P25" s="532"/>
      <c r="Q25" s="553" t="str">
        <f>R24 &amp; "-" &amp; T24</f>
        <v>-</v>
      </c>
      <c r="R25" s="1291"/>
      <c r="S25" s="1292"/>
      <c r="T25" s="1291"/>
      <c r="U25" s="1292"/>
      <c r="V25" s="547"/>
      <c r="W25" s="1303"/>
    </row>
    <row r="26" spans="1:33" s="445" customFormat="1" ht="15" customHeight="1">
      <c r="A26" s="1284"/>
      <c r="B26" s="1284"/>
      <c r="C26" s="1284"/>
      <c r="D26" s="1284"/>
      <c r="E26" s="1284"/>
      <c r="F26" s="1284"/>
      <c r="G26" s="851"/>
      <c r="H26" s="849"/>
      <c r="I26" s="1284"/>
      <c r="J26" s="1284"/>
      <c r="K26" s="856"/>
      <c r="L26" s="508"/>
      <c r="M26" s="527" t="s">
        <v>24</v>
      </c>
      <c r="N26" s="521"/>
      <c r="O26" s="515"/>
      <c r="P26" s="515"/>
      <c r="Q26" s="515"/>
      <c r="R26" s="542"/>
      <c r="S26" s="534"/>
      <c r="T26" s="533"/>
      <c r="U26" s="521"/>
      <c r="V26" s="530"/>
      <c r="W26" s="1304"/>
      <c r="X26" s="471"/>
      <c r="Y26" s="471"/>
      <c r="Z26" s="471"/>
      <c r="AA26" s="471"/>
      <c r="AB26" s="471"/>
      <c r="AC26" s="471"/>
      <c r="AD26" s="471"/>
      <c r="AE26" s="471"/>
      <c r="AF26" s="471"/>
      <c r="AG26" s="471"/>
    </row>
    <row r="27" spans="1:33" s="445" customFormat="1" ht="15" customHeight="1">
      <c r="A27" s="1284"/>
      <c r="B27" s="1284"/>
      <c r="C27" s="1284"/>
      <c r="D27" s="1284"/>
      <c r="E27" s="1284"/>
      <c r="F27" s="851"/>
      <c r="G27" s="851"/>
      <c r="H27" s="849"/>
      <c r="I27" s="1284"/>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4"/>
      <c r="B28" s="1284"/>
      <c r="C28" s="1284"/>
      <c r="D28" s="1284"/>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4"/>
      <c r="B29" s="1284"/>
      <c r="C29" s="1284"/>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4"/>
      <c r="B30" s="1284"/>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4"/>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7" t="s">
        <v>723</v>
      </c>
      <c r="N34" s="1277"/>
      <c r="O34" s="1277"/>
      <c r="P34" s="1277"/>
      <c r="Q34" s="1277"/>
      <c r="R34" s="1277"/>
      <c r="S34" s="1277"/>
      <c r="T34" s="1277"/>
      <c r="U34" s="1277"/>
      <c r="V34" s="1277"/>
      <c r="W34" s="1277"/>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election activeCell="H34" sqref="H34"/>
    </sheetView>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8" t="s">
        <v>471</v>
      </c>
      <c r="G2" s="1279"/>
      <c r="H2" s="1280"/>
      <c r="I2" s="609"/>
    </row>
    <row r="3" spans="1:20" ht="3" customHeight="1"/>
    <row r="4" spans="1:20" s="539" customFormat="1" ht="11.25">
      <c r="A4" s="559"/>
      <c r="B4" s="559"/>
      <c r="C4" s="559"/>
      <c r="D4" s="559"/>
      <c r="F4" s="1237" t="s">
        <v>445</v>
      </c>
      <c r="G4" s="1237"/>
      <c r="H4" s="1237"/>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82">
        <v>1</v>
      </c>
      <c r="B8" s="559"/>
      <c r="C8" s="559"/>
      <c r="D8" s="559"/>
      <c r="F8" s="585" t="str">
        <f>"2." &amp;mergeValue(A8)</f>
        <v>2.1</v>
      </c>
      <c r="G8" s="601" t="s">
        <v>474</v>
      </c>
      <c r="H8" s="573" t="str">
        <f>IF('Перечень тарифов'!R21="","наименование отсутствует","" &amp; 'Перечень тарифов'!R21 &amp; "")</f>
        <v>Зона теплоснабжения № 01</v>
      </c>
      <c r="I8" s="550" t="s">
        <v>569</v>
      </c>
      <c r="J8" s="584"/>
      <c r="K8" s="559"/>
      <c r="L8" s="559"/>
      <c r="M8" s="559"/>
      <c r="N8" s="559"/>
      <c r="O8" s="559"/>
      <c r="P8" s="559"/>
      <c r="Q8" s="559"/>
      <c r="R8" s="559"/>
      <c r="S8" s="559"/>
      <c r="T8" s="559"/>
    </row>
    <row r="9" spans="1:20" s="539" customFormat="1" ht="22.5">
      <c r="A9" s="1282"/>
      <c r="B9" s="559"/>
      <c r="C9" s="559"/>
      <c r="D9" s="559"/>
      <c r="F9" s="585" t="str">
        <f>"3." &amp;mergeValue(A9)</f>
        <v>3.1</v>
      </c>
      <c r="G9" s="601" t="s">
        <v>475</v>
      </c>
      <c r="H9" s="573" t="str">
        <f>IF('Перечень тарифов'!F21="","наименование отсутствует","" &amp; 'Перечень тарифов'!F21 &amp; "")</f>
        <v>Сбыт. Теплоноситель</v>
      </c>
      <c r="I9" s="550" t="s">
        <v>567</v>
      </c>
      <c r="J9" s="584"/>
      <c r="K9" s="559"/>
      <c r="L9" s="559"/>
      <c r="M9" s="559"/>
      <c r="N9" s="559"/>
      <c r="O9" s="559"/>
      <c r="P9" s="559"/>
      <c r="Q9" s="559"/>
      <c r="R9" s="559"/>
      <c r="S9" s="559"/>
      <c r="T9" s="559"/>
    </row>
    <row r="10" spans="1:20" s="539" customFormat="1" ht="22.5">
      <c r="A10" s="1282"/>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282"/>
      <c r="B12" s="1282"/>
      <c r="C12" s="1282">
        <v>1</v>
      </c>
      <c r="D12" s="592"/>
      <c r="F12" s="585" t="str">
        <f>"4."&amp;mergeValue(A12) &amp;"."&amp;mergeValue(B12)&amp;"."&amp;mergeValue(C12)</f>
        <v>4.1.1.1</v>
      </c>
      <c r="G12" s="591" t="s">
        <v>477</v>
      </c>
      <c r="H12" s="573" t="str">
        <f>IF(Территории!H13="","","" &amp; Территории!H13 &amp; "")</f>
        <v>Город Челябинск</v>
      </c>
      <c r="I12" s="550" t="s">
        <v>480</v>
      </c>
      <c r="J12" s="584"/>
      <c r="K12" s="559"/>
      <c r="L12" s="559"/>
      <c r="M12" s="559"/>
      <c r="N12" s="559"/>
      <c r="O12" s="559"/>
      <c r="P12" s="559"/>
      <c r="Q12" s="559"/>
      <c r="R12" s="559"/>
      <c r="S12" s="559"/>
      <c r="T12" s="559"/>
    </row>
    <row r="13" spans="1:20" s="539" customFormat="1" ht="56.25">
      <c r="A13" s="1282"/>
      <c r="B13" s="1282"/>
      <c r="C13" s="1282"/>
      <c r="D13" s="592">
        <v>1</v>
      </c>
      <c r="F13" s="585" t="str">
        <f>"4."&amp;mergeValue(A13) &amp;"."&amp;mergeValue(B13)&amp;"."&amp;mergeValue(C13)&amp;"."&amp;mergeValue(D13)</f>
        <v>4.1.1.1.1</v>
      </c>
      <c r="G13" s="602" t="s">
        <v>478</v>
      </c>
      <c r="H13" s="573" t="str">
        <f>IF(Территории!R14="","","" &amp; Территории!R14 &amp; "")</f>
        <v>Город Челябинск (75701000)</v>
      </c>
      <c r="I13" s="1185" t="s">
        <v>570</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77" t="s">
        <v>572</v>
      </c>
      <c r="H15" s="1277"/>
      <c r="I15" s="563"/>
      <c r="J15" s="583"/>
      <c r="K15" s="583"/>
      <c r="L15" s="583"/>
      <c r="M15" s="583"/>
      <c r="N15" s="583"/>
      <c r="O15" s="583"/>
      <c r="P15" s="583"/>
      <c r="Q15" s="583"/>
      <c r="R15" s="583"/>
      <c r="S15" s="583"/>
      <c r="T15" s="583"/>
    </row>
  </sheetData>
  <sheetProtection algorithmName="SHA-512" hashValue="i/PC1OoNJ3S+rR/bvCRbjLQEtzDSXAf/sUtNFwcFdZhtZdn4gJEkUbiKsk0S+U3OZ5uIP37CnPpfIIuoGgHIzQ==" saltValue="7KqVPCSTii8IL4vLdlfOf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election activeCell="M118" sqref="M118"/>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3" t="str">
        <f>"Код отчёта: " &amp; GetCode()</f>
        <v>Код отчёта: FAS.JKH.OPEN.INFO.REQUEST.WARM</v>
      </c>
      <c r="C2" s="1213"/>
      <c r="D2" s="1213"/>
      <c r="E2" s="1213"/>
      <c r="F2" s="1213"/>
      <c r="G2" s="1213"/>
      <c r="Q2" s="223"/>
      <c r="R2" s="223"/>
      <c r="S2" s="223"/>
      <c r="T2" s="223"/>
      <c r="U2" s="223"/>
      <c r="V2" s="223"/>
      <c r="W2" s="223"/>
    </row>
    <row r="3" spans="1:27" ht="18" customHeight="1">
      <c r="B3" s="1214" t="str">
        <f>"Версия " &amp; GetVersion()</f>
        <v>Версия 1.0.1</v>
      </c>
      <c r="C3" s="1214"/>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7" t="s">
        <v>677</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hidden="1" customHeight="1">
      <c r="A7" s="40"/>
      <c r="B7" s="75"/>
      <c r="C7" s="74"/>
      <c r="D7" s="57"/>
      <c r="E7" s="1215" t="s">
        <v>568</v>
      </c>
      <c r="F7" s="1215"/>
      <c r="G7" s="1215"/>
      <c r="H7" s="1215"/>
      <c r="I7" s="1215"/>
      <c r="J7" s="1215"/>
      <c r="K7" s="1215"/>
      <c r="L7" s="1215"/>
      <c r="M7" s="1215"/>
      <c r="N7" s="1215"/>
      <c r="O7" s="1215"/>
      <c r="P7" s="1215"/>
      <c r="Q7" s="1215"/>
      <c r="R7" s="1215"/>
      <c r="S7" s="1215"/>
      <c r="T7" s="1215"/>
      <c r="U7" s="1215"/>
      <c r="V7" s="1215"/>
      <c r="W7" s="1215"/>
      <c r="X7" s="1215"/>
      <c r="Y7" s="56"/>
    </row>
    <row r="8" spans="1:27" ht="15" hidden="1" customHeight="1">
      <c r="A8" s="40"/>
      <c r="B8" s="75"/>
      <c r="C8" s="74"/>
      <c r="D8" s="57"/>
      <c r="E8" s="1215"/>
      <c r="F8" s="1215"/>
      <c r="G8" s="1215"/>
      <c r="H8" s="1215"/>
      <c r="I8" s="1215"/>
      <c r="J8" s="1215"/>
      <c r="K8" s="1215"/>
      <c r="L8" s="1215"/>
      <c r="M8" s="1215"/>
      <c r="N8" s="1215"/>
      <c r="O8" s="1215"/>
      <c r="P8" s="1215"/>
      <c r="Q8" s="1215"/>
      <c r="R8" s="1215"/>
      <c r="S8" s="1215"/>
      <c r="T8" s="1215"/>
      <c r="U8" s="1215"/>
      <c r="V8" s="1215"/>
      <c r="W8" s="1215"/>
      <c r="X8" s="1215"/>
      <c r="Y8" s="56"/>
    </row>
    <row r="9" spans="1:27" ht="15" hidden="1" customHeight="1">
      <c r="A9" s="40"/>
      <c r="B9" s="75"/>
      <c r="C9" s="74"/>
      <c r="D9" s="57"/>
      <c r="E9" s="1215"/>
      <c r="F9" s="1215"/>
      <c r="G9" s="1215"/>
      <c r="H9" s="1215"/>
      <c r="I9" s="1215"/>
      <c r="J9" s="1215"/>
      <c r="K9" s="1215"/>
      <c r="L9" s="1215"/>
      <c r="M9" s="1215"/>
      <c r="N9" s="1215"/>
      <c r="O9" s="1215"/>
      <c r="P9" s="1215"/>
      <c r="Q9" s="1215"/>
      <c r="R9" s="1215"/>
      <c r="S9" s="1215"/>
      <c r="T9" s="1215"/>
      <c r="U9" s="1215"/>
      <c r="V9" s="1215"/>
      <c r="W9" s="1215"/>
      <c r="X9" s="1215"/>
      <c r="Y9" s="56"/>
    </row>
    <row r="10" spans="1:27" ht="10.5" hidden="1" customHeight="1">
      <c r="A10" s="40"/>
      <c r="B10" s="75"/>
      <c r="C10" s="74"/>
      <c r="D10" s="57"/>
      <c r="E10" s="1215"/>
      <c r="F10" s="1215"/>
      <c r="G10" s="1215"/>
      <c r="H10" s="1215"/>
      <c r="I10" s="1215"/>
      <c r="J10" s="1215"/>
      <c r="K10" s="1215"/>
      <c r="L10" s="1215"/>
      <c r="M10" s="1215"/>
      <c r="N10" s="1215"/>
      <c r="O10" s="1215"/>
      <c r="P10" s="1215"/>
      <c r="Q10" s="1215"/>
      <c r="R10" s="1215"/>
      <c r="S10" s="1215"/>
      <c r="T10" s="1215"/>
      <c r="U10" s="1215"/>
      <c r="V10" s="1215"/>
      <c r="W10" s="1215"/>
      <c r="X10" s="1215"/>
      <c r="Y10" s="56"/>
    </row>
    <row r="11" spans="1:27" ht="27" hidden="1" customHeight="1">
      <c r="A11" s="40"/>
      <c r="B11" s="75"/>
      <c r="C11" s="74"/>
      <c r="D11" s="57"/>
      <c r="E11" s="1215"/>
      <c r="F11" s="1215"/>
      <c r="G11" s="1215"/>
      <c r="H11" s="1215"/>
      <c r="I11" s="1215"/>
      <c r="J11" s="1215"/>
      <c r="K11" s="1215"/>
      <c r="L11" s="1215"/>
      <c r="M11" s="1215"/>
      <c r="N11" s="1215"/>
      <c r="O11" s="1215"/>
      <c r="P11" s="1215"/>
      <c r="Q11" s="1215"/>
      <c r="R11" s="1215"/>
      <c r="S11" s="1215"/>
      <c r="T11" s="1215"/>
      <c r="U11" s="1215"/>
      <c r="V11" s="1215"/>
      <c r="W11" s="1215"/>
      <c r="X11" s="1215"/>
      <c r="Y11" s="56"/>
    </row>
    <row r="12" spans="1:27" ht="12" hidden="1" customHeight="1">
      <c r="A12" s="40"/>
      <c r="B12" s="75"/>
      <c r="C12" s="74"/>
      <c r="D12" s="57"/>
      <c r="E12" s="1215"/>
      <c r="F12" s="1215"/>
      <c r="G12" s="1215"/>
      <c r="H12" s="1215"/>
      <c r="I12" s="1215"/>
      <c r="J12" s="1215"/>
      <c r="K12" s="1215"/>
      <c r="L12" s="1215"/>
      <c r="M12" s="1215"/>
      <c r="N12" s="1215"/>
      <c r="O12" s="1215"/>
      <c r="P12" s="1215"/>
      <c r="Q12" s="1215"/>
      <c r="R12" s="1215"/>
      <c r="S12" s="1215"/>
      <c r="T12" s="1215"/>
      <c r="U12" s="1215"/>
      <c r="V12" s="1215"/>
      <c r="W12" s="1215"/>
      <c r="X12" s="1215"/>
      <c r="Y12" s="56"/>
    </row>
    <row r="13" spans="1:27" ht="38.25" hidden="1" customHeight="1">
      <c r="A13" s="40"/>
      <c r="B13" s="75"/>
      <c r="C13" s="74"/>
      <c r="D13" s="57"/>
      <c r="E13" s="1215"/>
      <c r="F13" s="1215"/>
      <c r="G13" s="1215"/>
      <c r="H13" s="1215"/>
      <c r="I13" s="1215"/>
      <c r="J13" s="1215"/>
      <c r="K13" s="1215"/>
      <c r="L13" s="1215"/>
      <c r="M13" s="1215"/>
      <c r="N13" s="1215"/>
      <c r="O13" s="1215"/>
      <c r="P13" s="1215"/>
      <c r="Q13" s="1215"/>
      <c r="R13" s="1215"/>
      <c r="S13" s="1215"/>
      <c r="T13" s="1215"/>
      <c r="U13" s="1215"/>
      <c r="V13" s="1215"/>
      <c r="W13" s="1215"/>
      <c r="X13" s="1215"/>
      <c r="Y13" s="70"/>
    </row>
    <row r="14" spans="1:27" ht="15" hidden="1" customHeight="1">
      <c r="A14" s="40"/>
      <c r="B14" s="75"/>
      <c r="C14" s="74"/>
      <c r="D14" s="57"/>
      <c r="E14" s="1215"/>
      <c r="F14" s="1215"/>
      <c r="G14" s="1215"/>
      <c r="H14" s="1215"/>
      <c r="I14" s="1215"/>
      <c r="J14" s="1215"/>
      <c r="K14" s="1215"/>
      <c r="L14" s="1215"/>
      <c r="M14" s="1215"/>
      <c r="N14" s="1215"/>
      <c r="O14" s="1215"/>
      <c r="P14" s="1215"/>
      <c r="Q14" s="1215"/>
      <c r="R14" s="1215"/>
      <c r="S14" s="1215"/>
      <c r="T14" s="1215"/>
      <c r="U14" s="1215"/>
      <c r="V14" s="1215"/>
      <c r="W14" s="1215"/>
      <c r="X14" s="1215"/>
      <c r="Y14" s="56"/>
    </row>
    <row r="15" spans="1:27" ht="15" hidden="1">
      <c r="A15" s="40"/>
      <c r="B15" s="75"/>
      <c r="C15" s="74"/>
      <c r="D15" s="57"/>
      <c r="E15" s="1215"/>
      <c r="F15" s="1215"/>
      <c r="G15" s="1215"/>
      <c r="H15" s="1215"/>
      <c r="I15" s="1215"/>
      <c r="J15" s="1215"/>
      <c r="K15" s="1215"/>
      <c r="L15" s="1215"/>
      <c r="M15" s="1215"/>
      <c r="N15" s="1215"/>
      <c r="O15" s="1215"/>
      <c r="P15" s="1215"/>
      <c r="Q15" s="1215"/>
      <c r="R15" s="1215"/>
      <c r="S15" s="1215"/>
      <c r="T15" s="1215"/>
      <c r="U15" s="1215"/>
      <c r="V15" s="1215"/>
      <c r="W15" s="1215"/>
      <c r="X15" s="1215"/>
      <c r="Y15" s="56"/>
    </row>
    <row r="16" spans="1:27" ht="15" hidden="1">
      <c r="A16" s="40"/>
      <c r="B16" s="75"/>
      <c r="C16" s="74"/>
      <c r="D16" s="57"/>
      <c r="E16" s="1215"/>
      <c r="F16" s="1215"/>
      <c r="G16" s="1215"/>
      <c r="H16" s="1215"/>
      <c r="I16" s="1215"/>
      <c r="J16" s="1215"/>
      <c r="K16" s="1215"/>
      <c r="L16" s="1215"/>
      <c r="M16" s="1215"/>
      <c r="N16" s="1215"/>
      <c r="O16" s="1215"/>
      <c r="P16" s="1215"/>
      <c r="Q16" s="1215"/>
      <c r="R16" s="1215"/>
      <c r="S16" s="1215"/>
      <c r="T16" s="1215"/>
      <c r="U16" s="1215"/>
      <c r="V16" s="1215"/>
      <c r="W16" s="1215"/>
      <c r="X16" s="1215"/>
      <c r="Y16" s="56"/>
    </row>
    <row r="17" spans="1:25" ht="15" hidden="1" customHeight="1">
      <c r="A17" s="40"/>
      <c r="B17" s="75"/>
      <c r="C17" s="74"/>
      <c r="D17" s="57"/>
      <c r="E17" s="1215"/>
      <c r="F17" s="1215"/>
      <c r="G17" s="1215"/>
      <c r="H17" s="1215"/>
      <c r="I17" s="1215"/>
      <c r="J17" s="1215"/>
      <c r="K17" s="1215"/>
      <c r="L17" s="1215"/>
      <c r="M17" s="1215"/>
      <c r="N17" s="1215"/>
      <c r="O17" s="1215"/>
      <c r="P17" s="1215"/>
      <c r="Q17" s="1215"/>
      <c r="R17" s="1215"/>
      <c r="S17" s="1215"/>
      <c r="T17" s="1215"/>
      <c r="U17" s="1215"/>
      <c r="V17" s="1215"/>
      <c r="W17" s="1215"/>
      <c r="X17" s="1215"/>
      <c r="Y17" s="56"/>
    </row>
    <row r="18" spans="1:25" ht="15" hidden="1">
      <c r="A18" s="40"/>
      <c r="B18" s="75"/>
      <c r="C18" s="74"/>
      <c r="D18" s="57"/>
      <c r="E18" s="1215"/>
      <c r="F18" s="1215"/>
      <c r="G18" s="1215"/>
      <c r="H18" s="1215"/>
      <c r="I18" s="1215"/>
      <c r="J18" s="1215"/>
      <c r="K18" s="1215"/>
      <c r="L18" s="1215"/>
      <c r="M18" s="1215"/>
      <c r="N18" s="1215"/>
      <c r="O18" s="1215"/>
      <c r="P18" s="1215"/>
      <c r="Q18" s="1215"/>
      <c r="R18" s="1215"/>
      <c r="S18" s="1215"/>
      <c r="T18" s="1215"/>
      <c r="U18" s="1215"/>
      <c r="V18" s="1215"/>
      <c r="W18" s="1215"/>
      <c r="X18" s="1215"/>
      <c r="Y18" s="56"/>
    </row>
    <row r="19" spans="1:25" ht="59.25" hidden="1" customHeight="1">
      <c r="A19" s="40"/>
      <c r="B19" s="75"/>
      <c r="C19" s="74"/>
      <c r="D19" s="63"/>
      <c r="E19" s="1215"/>
      <c r="F19" s="1215"/>
      <c r="G19" s="1215"/>
      <c r="H19" s="1215"/>
      <c r="I19" s="1215"/>
      <c r="J19" s="1215"/>
      <c r="K19" s="1215"/>
      <c r="L19" s="1215"/>
      <c r="M19" s="1215"/>
      <c r="N19" s="1215"/>
      <c r="O19" s="1215"/>
      <c r="P19" s="1215"/>
      <c r="Q19" s="1215"/>
      <c r="R19" s="1215"/>
      <c r="S19" s="1215"/>
      <c r="T19" s="1215"/>
      <c r="U19" s="1215"/>
      <c r="V19" s="1215"/>
      <c r="W19" s="1215"/>
      <c r="X19" s="1215"/>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20" t="s">
        <v>253</v>
      </c>
      <c r="G21" s="1221"/>
      <c r="H21" s="1221"/>
      <c r="I21" s="1221"/>
      <c r="J21" s="1221"/>
      <c r="K21" s="1221"/>
      <c r="L21" s="1221"/>
      <c r="M21" s="1221"/>
      <c r="N21" s="57"/>
      <c r="O21" s="68" t="s">
        <v>236</v>
      </c>
      <c r="P21" s="1222" t="s">
        <v>237</v>
      </c>
      <c r="Q21" s="1223"/>
      <c r="R21" s="1223"/>
      <c r="S21" s="1223"/>
      <c r="T21" s="1223"/>
      <c r="U21" s="1223"/>
      <c r="V21" s="1223"/>
      <c r="W21" s="1223"/>
      <c r="X21" s="1223"/>
      <c r="Y21" s="56"/>
    </row>
    <row r="22" spans="1:25" ht="14.25" hidden="1" customHeight="1">
      <c r="A22" s="40"/>
      <c r="B22" s="75"/>
      <c r="C22" s="74"/>
      <c r="D22" s="58"/>
      <c r="E22" s="89" t="s">
        <v>236</v>
      </c>
      <c r="F22" s="1220" t="s">
        <v>239</v>
      </c>
      <c r="G22" s="1221"/>
      <c r="H22" s="1221"/>
      <c r="I22" s="1221"/>
      <c r="J22" s="1221"/>
      <c r="K22" s="1221"/>
      <c r="L22" s="1221"/>
      <c r="M22" s="1221"/>
      <c r="N22" s="57"/>
      <c r="O22" s="71" t="s">
        <v>236</v>
      </c>
      <c r="P22" s="1222" t="s">
        <v>566</v>
      </c>
      <c r="Q22" s="1223"/>
      <c r="R22" s="1223"/>
      <c r="S22" s="1223"/>
      <c r="T22" s="1223"/>
      <c r="U22" s="1223"/>
      <c r="V22" s="1223"/>
      <c r="W22" s="1223"/>
      <c r="X22" s="1223"/>
      <c r="Y22" s="56"/>
    </row>
    <row r="23" spans="1:25" ht="27" hidden="1" customHeight="1">
      <c r="A23" s="40"/>
      <c r="B23" s="75"/>
      <c r="C23" s="74"/>
      <c r="D23" s="58"/>
      <c r="E23" s="57"/>
      <c r="F23" s="57"/>
      <c r="G23" s="57"/>
      <c r="H23" s="57"/>
      <c r="I23" s="57"/>
      <c r="J23" s="57"/>
      <c r="K23" s="57"/>
      <c r="L23" s="57"/>
      <c r="M23" s="57"/>
      <c r="N23" s="57"/>
      <c r="O23" s="57"/>
      <c r="P23" s="1216"/>
      <c r="Q23" s="1216"/>
      <c r="R23" s="1216"/>
      <c r="S23" s="1216"/>
      <c r="T23" s="1216"/>
      <c r="U23" s="1216"/>
      <c r="V23" s="1216"/>
      <c r="W23" s="1216"/>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9" t="s">
        <v>392</v>
      </c>
      <c r="F35" s="1219"/>
      <c r="G35" s="1219"/>
      <c r="H35" s="1219"/>
      <c r="I35" s="1219"/>
      <c r="J35" s="1219"/>
      <c r="K35" s="1219"/>
      <c r="L35" s="1219"/>
      <c r="M35" s="1219"/>
      <c r="N35" s="1219"/>
      <c r="O35" s="1219"/>
      <c r="P35" s="1219"/>
      <c r="Q35" s="1219"/>
      <c r="R35" s="1219"/>
      <c r="S35" s="1219"/>
      <c r="T35" s="1219"/>
      <c r="U35" s="1219"/>
      <c r="V35" s="1219"/>
      <c r="W35" s="1219"/>
      <c r="X35" s="1219"/>
      <c r="Y35" s="56"/>
    </row>
    <row r="36" spans="1:25" ht="38.25" hidden="1" customHeight="1">
      <c r="A36" s="40"/>
      <c r="B36" s="75"/>
      <c r="C36" s="74"/>
      <c r="D36" s="58"/>
      <c r="E36" s="1219"/>
      <c r="F36" s="1219"/>
      <c r="G36" s="1219"/>
      <c r="H36" s="1219"/>
      <c r="I36" s="1219"/>
      <c r="J36" s="1219"/>
      <c r="K36" s="1219"/>
      <c r="L36" s="1219"/>
      <c r="M36" s="1219"/>
      <c r="N36" s="1219"/>
      <c r="O36" s="1219"/>
      <c r="P36" s="1219"/>
      <c r="Q36" s="1219"/>
      <c r="R36" s="1219"/>
      <c r="S36" s="1219"/>
      <c r="T36" s="1219"/>
      <c r="U36" s="1219"/>
      <c r="V36" s="1219"/>
      <c r="W36" s="1219"/>
      <c r="X36" s="1219"/>
      <c r="Y36" s="56"/>
    </row>
    <row r="37" spans="1:25" ht="9.75" hidden="1" customHeight="1">
      <c r="A37" s="40"/>
      <c r="B37" s="75"/>
      <c r="C37" s="74"/>
      <c r="D37" s="58"/>
      <c r="E37" s="1219"/>
      <c r="F37" s="1219"/>
      <c r="G37" s="1219"/>
      <c r="H37" s="1219"/>
      <c r="I37" s="1219"/>
      <c r="J37" s="1219"/>
      <c r="K37" s="1219"/>
      <c r="L37" s="1219"/>
      <c r="M37" s="1219"/>
      <c r="N37" s="1219"/>
      <c r="O37" s="1219"/>
      <c r="P37" s="1219"/>
      <c r="Q37" s="1219"/>
      <c r="R37" s="1219"/>
      <c r="S37" s="1219"/>
      <c r="T37" s="1219"/>
      <c r="U37" s="1219"/>
      <c r="V37" s="1219"/>
      <c r="W37" s="1219"/>
      <c r="X37" s="1219"/>
      <c r="Y37" s="56"/>
    </row>
    <row r="38" spans="1:25" ht="51" hidden="1" customHeight="1">
      <c r="A38" s="40"/>
      <c r="B38" s="75"/>
      <c r="C38" s="74"/>
      <c r="D38" s="58"/>
      <c r="E38" s="1219"/>
      <c r="F38" s="1219"/>
      <c r="G38" s="1219"/>
      <c r="H38" s="1219"/>
      <c r="I38" s="1219"/>
      <c r="J38" s="1219"/>
      <c r="K38" s="1219"/>
      <c r="L38" s="1219"/>
      <c r="M38" s="1219"/>
      <c r="N38" s="1219"/>
      <c r="O38" s="1219"/>
      <c r="P38" s="1219"/>
      <c r="Q38" s="1219"/>
      <c r="R38" s="1219"/>
      <c r="S38" s="1219"/>
      <c r="T38" s="1219"/>
      <c r="U38" s="1219"/>
      <c r="V38" s="1219"/>
      <c r="W38" s="1219"/>
      <c r="X38" s="1219"/>
      <c r="Y38" s="56"/>
    </row>
    <row r="39" spans="1:25" ht="15" hidden="1" customHeight="1">
      <c r="A39" s="40"/>
      <c r="B39" s="75"/>
      <c r="C39" s="74"/>
      <c r="D39" s="58"/>
      <c r="E39" s="1219"/>
      <c r="F39" s="1219"/>
      <c r="G39" s="1219"/>
      <c r="H39" s="1219"/>
      <c r="I39" s="1219"/>
      <c r="J39" s="1219"/>
      <c r="K39" s="1219"/>
      <c r="L39" s="1219"/>
      <c r="M39" s="1219"/>
      <c r="N39" s="1219"/>
      <c r="O39" s="1219"/>
      <c r="P39" s="1219"/>
      <c r="Q39" s="1219"/>
      <c r="R39" s="1219"/>
      <c r="S39" s="1219"/>
      <c r="T39" s="1219"/>
      <c r="U39" s="1219"/>
      <c r="V39" s="1219"/>
      <c r="W39" s="1219"/>
      <c r="X39" s="1219"/>
      <c r="Y39" s="56"/>
    </row>
    <row r="40" spans="1:25" ht="12" hidden="1" customHeight="1">
      <c r="A40" s="40"/>
      <c r="B40" s="75"/>
      <c r="C40" s="74"/>
      <c r="D40" s="58"/>
      <c r="E40" s="1205"/>
      <c r="F40" s="1206"/>
      <c r="G40" s="1206"/>
      <c r="H40" s="1206"/>
      <c r="I40" s="1206"/>
      <c r="J40" s="1206"/>
      <c r="K40" s="1206"/>
      <c r="L40" s="1206"/>
      <c r="M40" s="1206"/>
      <c r="N40" s="1206"/>
      <c r="O40" s="1206"/>
      <c r="P40" s="1206"/>
      <c r="Q40" s="1206"/>
      <c r="R40" s="1206"/>
      <c r="S40" s="1206"/>
      <c r="T40" s="1206"/>
      <c r="U40" s="1206"/>
      <c r="V40" s="1206"/>
      <c r="W40" s="1206"/>
      <c r="X40" s="1206"/>
      <c r="Y40" s="56"/>
    </row>
    <row r="41" spans="1:25" ht="38.25" hidden="1" customHeight="1">
      <c r="A41" s="40"/>
      <c r="B41" s="75"/>
      <c r="C41" s="74"/>
      <c r="D41" s="58"/>
      <c r="E41" s="1219"/>
      <c r="F41" s="1219"/>
      <c r="G41" s="1219"/>
      <c r="H41" s="1219"/>
      <c r="I41" s="1219"/>
      <c r="J41" s="1219"/>
      <c r="K41" s="1219"/>
      <c r="L41" s="1219"/>
      <c r="M41" s="1219"/>
      <c r="N41" s="1219"/>
      <c r="O41" s="1219"/>
      <c r="P41" s="1219"/>
      <c r="Q41" s="1219"/>
      <c r="R41" s="1219"/>
      <c r="S41" s="1219"/>
      <c r="T41" s="1219"/>
      <c r="U41" s="1219"/>
      <c r="V41" s="1219"/>
      <c r="W41" s="1219"/>
      <c r="X41" s="1219"/>
      <c r="Y41" s="56"/>
    </row>
    <row r="42" spans="1:25" ht="15" hidden="1">
      <c r="A42" s="40"/>
      <c r="B42" s="75"/>
      <c r="C42" s="74"/>
      <c r="D42" s="58"/>
      <c r="E42" s="1219"/>
      <c r="F42" s="1219"/>
      <c r="G42" s="1219"/>
      <c r="H42" s="1219"/>
      <c r="I42" s="1219"/>
      <c r="J42" s="1219"/>
      <c r="K42" s="1219"/>
      <c r="L42" s="1219"/>
      <c r="M42" s="1219"/>
      <c r="N42" s="1219"/>
      <c r="O42" s="1219"/>
      <c r="P42" s="1219"/>
      <c r="Q42" s="1219"/>
      <c r="R42" s="1219"/>
      <c r="S42" s="1219"/>
      <c r="T42" s="1219"/>
      <c r="U42" s="1219"/>
      <c r="V42" s="1219"/>
      <c r="W42" s="1219"/>
      <c r="X42" s="1219"/>
      <c r="Y42" s="56"/>
    </row>
    <row r="43" spans="1:25" ht="15" hidden="1">
      <c r="A43" s="40"/>
      <c r="B43" s="75"/>
      <c r="C43" s="74"/>
      <c r="D43" s="58"/>
      <c r="E43" s="1219"/>
      <c r="F43" s="1219"/>
      <c r="G43" s="1219"/>
      <c r="H43" s="1219"/>
      <c r="I43" s="1219"/>
      <c r="J43" s="1219"/>
      <c r="K43" s="1219"/>
      <c r="L43" s="1219"/>
      <c r="M43" s="1219"/>
      <c r="N43" s="1219"/>
      <c r="O43" s="1219"/>
      <c r="P43" s="1219"/>
      <c r="Q43" s="1219"/>
      <c r="R43" s="1219"/>
      <c r="S43" s="1219"/>
      <c r="T43" s="1219"/>
      <c r="U43" s="1219"/>
      <c r="V43" s="1219"/>
      <c r="W43" s="1219"/>
      <c r="X43" s="1219"/>
      <c r="Y43" s="56"/>
    </row>
    <row r="44" spans="1:25" ht="33.75" hidden="1" customHeight="1">
      <c r="A44" s="40"/>
      <c r="B44" s="75"/>
      <c r="C44" s="74"/>
      <c r="D44" s="63"/>
      <c r="E44" s="1219"/>
      <c r="F44" s="1219"/>
      <c r="G44" s="1219"/>
      <c r="H44" s="1219"/>
      <c r="I44" s="1219"/>
      <c r="J44" s="1219"/>
      <c r="K44" s="1219"/>
      <c r="L44" s="1219"/>
      <c r="M44" s="1219"/>
      <c r="N44" s="1219"/>
      <c r="O44" s="1219"/>
      <c r="P44" s="1219"/>
      <c r="Q44" s="1219"/>
      <c r="R44" s="1219"/>
      <c r="S44" s="1219"/>
      <c r="T44" s="1219"/>
      <c r="U44" s="1219"/>
      <c r="V44" s="1219"/>
      <c r="W44" s="1219"/>
      <c r="X44" s="1219"/>
      <c r="Y44" s="56"/>
    </row>
    <row r="45" spans="1:25" ht="15" hidden="1">
      <c r="A45" s="40"/>
      <c r="B45" s="75"/>
      <c r="C45" s="74"/>
      <c r="D45" s="63"/>
      <c r="E45" s="1219"/>
      <c r="F45" s="1219"/>
      <c r="G45" s="1219"/>
      <c r="H45" s="1219"/>
      <c r="I45" s="1219"/>
      <c r="J45" s="1219"/>
      <c r="K45" s="1219"/>
      <c r="L45" s="1219"/>
      <c r="M45" s="1219"/>
      <c r="N45" s="1219"/>
      <c r="O45" s="1219"/>
      <c r="P45" s="1219"/>
      <c r="Q45" s="1219"/>
      <c r="R45" s="1219"/>
      <c r="S45" s="1219"/>
      <c r="T45" s="1219"/>
      <c r="U45" s="1219"/>
      <c r="V45" s="1219"/>
      <c r="W45" s="1219"/>
      <c r="X45" s="1219"/>
      <c r="Y45" s="56"/>
    </row>
    <row r="46" spans="1:25" ht="24" hidden="1" customHeight="1">
      <c r="A46" s="40"/>
      <c r="B46" s="75"/>
      <c r="C46" s="74"/>
      <c r="D46" s="58"/>
      <c r="E46" s="1207" t="s">
        <v>235</v>
      </c>
      <c r="F46" s="1207"/>
      <c r="G46" s="1207"/>
      <c r="H46" s="1207"/>
      <c r="I46" s="1207"/>
      <c r="J46" s="1207"/>
      <c r="K46" s="1207"/>
      <c r="L46" s="1207"/>
      <c r="M46" s="1207"/>
      <c r="N46" s="1207"/>
      <c r="O46" s="1207"/>
      <c r="P46" s="1207"/>
      <c r="Q46" s="1207"/>
      <c r="R46" s="1207"/>
      <c r="S46" s="1207"/>
      <c r="T46" s="1207"/>
      <c r="U46" s="1207"/>
      <c r="V46" s="1207"/>
      <c r="W46" s="1207"/>
      <c r="X46" s="1207"/>
      <c r="Y46" s="56"/>
    </row>
    <row r="47" spans="1:25" ht="37.5" hidden="1" customHeight="1">
      <c r="A47" s="40"/>
      <c r="B47" s="75"/>
      <c r="C47" s="74"/>
      <c r="D47" s="58"/>
      <c r="E47" s="1207"/>
      <c r="F47" s="1207"/>
      <c r="G47" s="1207"/>
      <c r="H47" s="1207"/>
      <c r="I47" s="1207"/>
      <c r="J47" s="1207"/>
      <c r="K47" s="1207"/>
      <c r="L47" s="1207"/>
      <c r="M47" s="1207"/>
      <c r="N47" s="1207"/>
      <c r="O47" s="1207"/>
      <c r="P47" s="1207"/>
      <c r="Q47" s="1207"/>
      <c r="R47" s="1207"/>
      <c r="S47" s="1207"/>
      <c r="T47" s="1207"/>
      <c r="U47" s="1207"/>
      <c r="V47" s="1207"/>
      <c r="W47" s="1207"/>
      <c r="X47" s="1207"/>
      <c r="Y47" s="56"/>
    </row>
    <row r="48" spans="1:25" ht="24" hidden="1" customHeight="1">
      <c r="A48" s="40"/>
      <c r="B48" s="75"/>
      <c r="C48" s="74"/>
      <c r="D48" s="58"/>
      <c r="E48" s="1207"/>
      <c r="F48" s="1207"/>
      <c r="G48" s="1207"/>
      <c r="H48" s="1207"/>
      <c r="I48" s="1207"/>
      <c r="J48" s="1207"/>
      <c r="K48" s="1207"/>
      <c r="L48" s="1207"/>
      <c r="M48" s="1207"/>
      <c r="N48" s="1207"/>
      <c r="O48" s="1207"/>
      <c r="P48" s="1207"/>
      <c r="Q48" s="1207"/>
      <c r="R48" s="1207"/>
      <c r="S48" s="1207"/>
      <c r="T48" s="1207"/>
      <c r="U48" s="1207"/>
      <c r="V48" s="1207"/>
      <c r="W48" s="1207"/>
      <c r="X48" s="1207"/>
      <c r="Y48" s="56"/>
    </row>
    <row r="49" spans="1:25" ht="51" hidden="1" customHeight="1">
      <c r="A49" s="40"/>
      <c r="B49" s="75"/>
      <c r="C49" s="74"/>
      <c r="D49" s="58"/>
      <c r="E49" s="1207"/>
      <c r="F49" s="1207"/>
      <c r="G49" s="1207"/>
      <c r="H49" s="1207"/>
      <c r="I49" s="1207"/>
      <c r="J49" s="1207"/>
      <c r="K49" s="1207"/>
      <c r="L49" s="1207"/>
      <c r="M49" s="1207"/>
      <c r="N49" s="1207"/>
      <c r="O49" s="1207"/>
      <c r="P49" s="1207"/>
      <c r="Q49" s="1207"/>
      <c r="R49" s="1207"/>
      <c r="S49" s="1207"/>
      <c r="T49" s="1207"/>
      <c r="U49" s="1207"/>
      <c r="V49" s="1207"/>
      <c r="W49" s="1207"/>
      <c r="X49" s="1207"/>
      <c r="Y49" s="56"/>
    </row>
    <row r="50" spans="1:25" ht="15" hidden="1">
      <c r="A50" s="40"/>
      <c r="B50" s="75"/>
      <c r="C50" s="74"/>
      <c r="D50" s="58"/>
      <c r="E50" s="1207"/>
      <c r="F50" s="1207"/>
      <c r="G50" s="1207"/>
      <c r="H50" s="1207"/>
      <c r="I50" s="1207"/>
      <c r="J50" s="1207"/>
      <c r="K50" s="1207"/>
      <c r="L50" s="1207"/>
      <c r="M50" s="1207"/>
      <c r="N50" s="1207"/>
      <c r="O50" s="1207"/>
      <c r="P50" s="1207"/>
      <c r="Q50" s="1207"/>
      <c r="R50" s="1207"/>
      <c r="S50" s="1207"/>
      <c r="T50" s="1207"/>
      <c r="U50" s="1207"/>
      <c r="V50" s="1207"/>
      <c r="W50" s="1207"/>
      <c r="X50" s="1207"/>
      <c r="Y50" s="56"/>
    </row>
    <row r="51" spans="1:25" ht="15" hidden="1">
      <c r="A51" s="40"/>
      <c r="B51" s="75"/>
      <c r="C51" s="74"/>
      <c r="D51" s="58"/>
      <c r="E51" s="1207"/>
      <c r="F51" s="1207"/>
      <c r="G51" s="1207"/>
      <c r="H51" s="1207"/>
      <c r="I51" s="1207"/>
      <c r="J51" s="1207"/>
      <c r="K51" s="1207"/>
      <c r="L51" s="1207"/>
      <c r="M51" s="1207"/>
      <c r="N51" s="1207"/>
      <c r="O51" s="1207"/>
      <c r="P51" s="1207"/>
      <c r="Q51" s="1207"/>
      <c r="R51" s="1207"/>
      <c r="S51" s="1207"/>
      <c r="T51" s="1207"/>
      <c r="U51" s="1207"/>
      <c r="V51" s="1207"/>
      <c r="W51" s="1207"/>
      <c r="X51" s="1207"/>
      <c r="Y51" s="56"/>
    </row>
    <row r="52" spans="1:25" ht="15" hidden="1">
      <c r="A52" s="40"/>
      <c r="B52" s="75"/>
      <c r="C52" s="74"/>
      <c r="D52" s="58"/>
      <c r="E52" s="1207"/>
      <c r="F52" s="1207"/>
      <c r="G52" s="1207"/>
      <c r="H52" s="1207"/>
      <c r="I52" s="1207"/>
      <c r="J52" s="1207"/>
      <c r="K52" s="1207"/>
      <c r="L52" s="1207"/>
      <c r="M52" s="1207"/>
      <c r="N52" s="1207"/>
      <c r="O52" s="1207"/>
      <c r="P52" s="1207"/>
      <c r="Q52" s="1207"/>
      <c r="R52" s="1207"/>
      <c r="S52" s="1207"/>
      <c r="T52" s="1207"/>
      <c r="U52" s="1207"/>
      <c r="V52" s="1207"/>
      <c r="W52" s="1207"/>
      <c r="X52" s="1207"/>
      <c r="Y52" s="56"/>
    </row>
    <row r="53" spans="1:25" ht="15" hidden="1">
      <c r="A53" s="40"/>
      <c r="B53" s="75"/>
      <c r="C53" s="74"/>
      <c r="D53" s="58"/>
      <c r="E53" s="1207"/>
      <c r="F53" s="1207"/>
      <c r="G53" s="1207"/>
      <c r="H53" s="1207"/>
      <c r="I53" s="1207"/>
      <c r="J53" s="1207"/>
      <c r="K53" s="1207"/>
      <c r="L53" s="1207"/>
      <c r="M53" s="1207"/>
      <c r="N53" s="1207"/>
      <c r="O53" s="1207"/>
      <c r="P53" s="1207"/>
      <c r="Q53" s="1207"/>
      <c r="R53" s="1207"/>
      <c r="S53" s="1207"/>
      <c r="T53" s="1207"/>
      <c r="U53" s="1207"/>
      <c r="V53" s="1207"/>
      <c r="W53" s="1207"/>
      <c r="X53" s="1207"/>
      <c r="Y53" s="56"/>
    </row>
    <row r="54" spans="1:25" ht="15" hidden="1">
      <c r="A54" s="40"/>
      <c r="B54" s="75"/>
      <c r="C54" s="74"/>
      <c r="D54" s="58"/>
      <c r="E54" s="1207"/>
      <c r="F54" s="1207"/>
      <c r="G54" s="1207"/>
      <c r="H54" s="1207"/>
      <c r="I54" s="1207"/>
      <c r="J54" s="1207"/>
      <c r="K54" s="1207"/>
      <c r="L54" s="1207"/>
      <c r="M54" s="1207"/>
      <c r="N54" s="1207"/>
      <c r="O54" s="1207"/>
      <c r="P54" s="1207"/>
      <c r="Q54" s="1207"/>
      <c r="R54" s="1207"/>
      <c r="S54" s="1207"/>
      <c r="T54" s="1207"/>
      <c r="U54" s="1207"/>
      <c r="V54" s="1207"/>
      <c r="W54" s="1207"/>
      <c r="X54" s="1207"/>
      <c r="Y54" s="56"/>
    </row>
    <row r="55" spans="1:25" ht="15" hidden="1">
      <c r="A55" s="40"/>
      <c r="B55" s="75"/>
      <c r="C55" s="74"/>
      <c r="D55" s="58"/>
      <c r="E55" s="1207"/>
      <c r="F55" s="1207"/>
      <c r="G55" s="1207"/>
      <c r="H55" s="1207"/>
      <c r="I55" s="1207"/>
      <c r="J55" s="1207"/>
      <c r="K55" s="1207"/>
      <c r="L55" s="1207"/>
      <c r="M55" s="1207"/>
      <c r="N55" s="1207"/>
      <c r="O55" s="1207"/>
      <c r="P55" s="1207"/>
      <c r="Q55" s="1207"/>
      <c r="R55" s="1207"/>
      <c r="S55" s="1207"/>
      <c r="T55" s="1207"/>
      <c r="U55" s="1207"/>
      <c r="V55" s="1207"/>
      <c r="W55" s="1207"/>
      <c r="X55" s="1207"/>
      <c r="Y55" s="56"/>
    </row>
    <row r="56" spans="1:25" ht="25.5" hidden="1" customHeight="1">
      <c r="A56" s="40"/>
      <c r="B56" s="75"/>
      <c r="C56" s="74"/>
      <c r="D56" s="63"/>
      <c r="E56" s="1207"/>
      <c r="F56" s="1207"/>
      <c r="G56" s="1207"/>
      <c r="H56" s="1207"/>
      <c r="I56" s="1207"/>
      <c r="J56" s="1207"/>
      <c r="K56" s="1207"/>
      <c r="L56" s="1207"/>
      <c r="M56" s="1207"/>
      <c r="N56" s="1207"/>
      <c r="O56" s="1207"/>
      <c r="P56" s="1207"/>
      <c r="Q56" s="1207"/>
      <c r="R56" s="1207"/>
      <c r="S56" s="1207"/>
      <c r="T56" s="1207"/>
      <c r="U56" s="1207"/>
      <c r="V56" s="1207"/>
      <c r="W56" s="1207"/>
      <c r="X56" s="1207"/>
      <c r="Y56" s="56"/>
    </row>
    <row r="57" spans="1:25" ht="15" hidden="1">
      <c r="A57" s="40"/>
      <c r="B57" s="75"/>
      <c r="C57" s="74"/>
      <c r="D57" s="63"/>
      <c r="E57" s="1207"/>
      <c r="F57" s="1207"/>
      <c r="G57" s="1207"/>
      <c r="H57" s="1207"/>
      <c r="I57" s="1207"/>
      <c r="J57" s="1207"/>
      <c r="K57" s="1207"/>
      <c r="L57" s="1207"/>
      <c r="M57" s="1207"/>
      <c r="N57" s="1207"/>
      <c r="O57" s="1207"/>
      <c r="P57" s="1207"/>
      <c r="Q57" s="1207"/>
      <c r="R57" s="1207"/>
      <c r="S57" s="1207"/>
      <c r="T57" s="1207"/>
      <c r="U57" s="1207"/>
      <c r="V57" s="1207"/>
      <c r="W57" s="1207"/>
      <c r="X57" s="1207"/>
      <c r="Y57" s="56"/>
    </row>
    <row r="58" spans="1:25" ht="15" hidden="1" customHeight="1">
      <c r="A58" s="40"/>
      <c r="B58" s="75"/>
      <c r="C58" s="74"/>
      <c r="D58" s="58"/>
      <c r="E58" s="1208" t="s">
        <v>393</v>
      </c>
      <c r="F58" s="1208"/>
      <c r="G58" s="1208"/>
      <c r="H58" s="1208"/>
      <c r="I58" s="1208"/>
      <c r="J58" s="1208"/>
      <c r="K58" s="1208"/>
      <c r="L58" s="1208"/>
      <c r="M58" s="1208"/>
      <c r="N58" s="1208"/>
      <c r="O58" s="1208"/>
      <c r="P58" s="1208"/>
      <c r="Q58" s="1208"/>
      <c r="R58" s="1208"/>
      <c r="S58" s="1208"/>
      <c r="T58" s="1208"/>
      <c r="U58" s="1208"/>
      <c r="V58" s="223"/>
      <c r="W58" s="223"/>
      <c r="X58" s="223"/>
      <c r="Y58" s="56"/>
    </row>
    <row r="59" spans="1:25" ht="15" hidden="1" customHeight="1">
      <c r="A59" s="40"/>
      <c r="B59" s="75"/>
      <c r="C59" s="74"/>
      <c r="D59" s="58"/>
      <c r="E59" s="1210"/>
      <c r="F59" s="1210"/>
      <c r="G59" s="1210"/>
      <c r="H59" s="1205"/>
      <c r="I59" s="1206"/>
      <c r="J59" s="1206"/>
      <c r="K59" s="1206"/>
      <c r="L59" s="1206"/>
      <c r="M59" s="1206"/>
      <c r="N59" s="1206"/>
      <c r="O59" s="1206"/>
      <c r="P59" s="1206"/>
      <c r="Q59" s="1206"/>
      <c r="R59" s="1206"/>
      <c r="S59" s="1206"/>
      <c r="T59" s="1206"/>
      <c r="U59" s="1206"/>
      <c r="V59" s="1206"/>
      <c r="W59" s="1206"/>
      <c r="X59" s="1206"/>
      <c r="Y59" s="56"/>
    </row>
    <row r="60" spans="1:25" ht="15" hidden="1" customHeight="1">
      <c r="A60" s="40"/>
      <c r="B60" s="75"/>
      <c r="C60" s="74"/>
      <c r="D60" s="58"/>
      <c r="E60" s="1209"/>
      <c r="F60" s="1209"/>
      <c r="G60" s="1209"/>
      <c r="H60" s="1204"/>
      <c r="I60" s="1204"/>
      <c r="J60" s="1204"/>
      <c r="K60" s="1204"/>
      <c r="L60" s="1204"/>
      <c r="M60" s="1204"/>
      <c r="N60" s="1204"/>
      <c r="O60" s="1204"/>
      <c r="P60" s="1204"/>
      <c r="Q60" s="1204"/>
      <c r="R60" s="1204"/>
      <c r="S60" s="1204"/>
      <c r="T60" s="1204"/>
      <c r="U60" s="1204"/>
      <c r="V60" s="1204"/>
      <c r="W60" s="1204"/>
      <c r="X60" s="1204"/>
      <c r="Y60" s="56"/>
    </row>
    <row r="61" spans="1:25" ht="15" hidden="1">
      <c r="A61" s="40"/>
      <c r="B61" s="75"/>
      <c r="C61" s="74"/>
      <c r="D61" s="58"/>
      <c r="E61" s="67"/>
      <c r="F61" s="65"/>
      <c r="G61" s="66"/>
      <c r="H61" s="1204"/>
      <c r="I61" s="1204"/>
      <c r="J61" s="1204"/>
      <c r="K61" s="1204"/>
      <c r="L61" s="1204"/>
      <c r="M61" s="1204"/>
      <c r="N61" s="1204"/>
      <c r="O61" s="1204"/>
      <c r="P61" s="1204"/>
      <c r="Q61" s="1204"/>
      <c r="R61" s="1204"/>
      <c r="S61" s="1204"/>
      <c r="T61" s="1204"/>
      <c r="U61" s="1204"/>
      <c r="V61" s="1204"/>
      <c r="W61" s="1204"/>
      <c r="X61" s="1204"/>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c r="A70" s="40"/>
      <c r="B70" s="75"/>
      <c r="C70" s="74"/>
      <c r="D70" s="58"/>
      <c r="E70" s="1208" t="s">
        <v>394</v>
      </c>
      <c r="F70" s="1208"/>
      <c r="G70" s="1208"/>
      <c r="H70" s="1208"/>
      <c r="I70" s="1208"/>
      <c r="J70" s="1208"/>
      <c r="K70" s="1208"/>
      <c r="L70" s="1208"/>
      <c r="M70" s="1208"/>
      <c r="N70" s="1208"/>
      <c r="O70" s="1208"/>
      <c r="P70" s="1208"/>
      <c r="Q70" s="1208"/>
      <c r="R70" s="1208"/>
      <c r="S70" s="1208"/>
      <c r="T70" s="1208"/>
      <c r="U70" s="418"/>
      <c r="V70" s="418"/>
      <c r="W70" s="418"/>
      <c r="X70" s="418"/>
      <c r="Y70" s="56"/>
    </row>
    <row r="71" spans="1:25" ht="15">
      <c r="A71" s="40"/>
      <c r="B71" s="75"/>
      <c r="C71" s="74"/>
      <c r="D71" s="58"/>
      <c r="E71" s="1208" t="s">
        <v>565</v>
      </c>
      <c r="F71" s="1208"/>
      <c r="G71" s="1208"/>
      <c r="H71" s="1208"/>
      <c r="I71" s="1208"/>
      <c r="J71" s="1208"/>
      <c r="K71" s="1208"/>
      <c r="L71" s="1208"/>
      <c r="M71" s="1208"/>
      <c r="N71" s="1208"/>
      <c r="O71" s="1208"/>
      <c r="P71" s="1208"/>
      <c r="Q71" s="1208"/>
      <c r="R71" s="1208"/>
      <c r="S71" s="1208"/>
      <c r="T71" s="1208"/>
      <c r="U71" s="419"/>
      <c r="V71" s="419"/>
      <c r="W71" s="419"/>
      <c r="X71" s="419"/>
      <c r="Y71" s="56"/>
    </row>
    <row r="72" spans="1:25" ht="40.5"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customHeight="1">
      <c r="A80" s="40"/>
      <c r="B80" s="75"/>
      <c r="C80" s="74"/>
      <c r="D80" s="58"/>
      <c r="E80" s="421"/>
      <c r="F80" s="421"/>
      <c r="G80" s="421"/>
      <c r="H80" s="421"/>
      <c r="Y80" s="56"/>
    </row>
    <row r="81" spans="1:25" ht="15" hidden="1">
      <c r="A81" s="40"/>
      <c r="B81" s="75"/>
      <c r="C81" s="74"/>
      <c r="D81" s="58"/>
      <c r="E81" s="1208" t="s">
        <v>393</v>
      </c>
      <c r="F81" s="1208"/>
      <c r="G81" s="1208"/>
      <c r="H81" s="1208"/>
      <c r="I81" s="1208"/>
      <c r="J81" s="1208"/>
      <c r="K81" s="1208"/>
      <c r="L81" s="1208"/>
      <c r="M81" s="1208"/>
      <c r="N81" s="1208"/>
      <c r="O81" s="1208"/>
      <c r="P81" s="1208"/>
      <c r="Q81" s="1208"/>
      <c r="R81" s="1208"/>
      <c r="S81" s="1208"/>
      <c r="T81" s="1208"/>
      <c r="U81" s="1208"/>
      <c r="V81" s="223"/>
      <c r="W81" s="223"/>
      <c r="X81" s="223"/>
      <c r="Y81" s="56"/>
    </row>
    <row r="82" spans="1:25" ht="15" hidden="1" customHeight="1">
      <c r="A82" s="40"/>
      <c r="B82" s="75"/>
      <c r="C82" s="74"/>
      <c r="D82" s="58"/>
      <c r="E82" s="1209"/>
      <c r="F82" s="1209"/>
      <c r="G82" s="1209"/>
      <c r="H82" s="1205"/>
      <c r="I82" s="1206"/>
      <c r="J82" s="1206"/>
      <c r="K82" s="1206"/>
      <c r="L82" s="1206"/>
      <c r="M82" s="1206"/>
      <c r="N82" s="1206"/>
      <c r="O82" s="1206"/>
      <c r="P82" s="1206"/>
      <c r="Q82" s="1206"/>
      <c r="R82" s="1206"/>
      <c r="S82" s="1206"/>
      <c r="T82" s="1206"/>
      <c r="U82" s="1206"/>
      <c r="V82" s="1206"/>
      <c r="W82" s="1206"/>
      <c r="X82" s="1206"/>
      <c r="Y82" s="56"/>
    </row>
    <row r="83" spans="1:25" ht="15" hidden="1" customHeight="1">
      <c r="A83" s="40"/>
      <c r="B83" s="75"/>
      <c r="C83" s="74"/>
      <c r="D83" s="58"/>
      <c r="Y83" s="56"/>
    </row>
    <row r="84" spans="1:25" ht="15" hidden="1" customHeight="1">
      <c r="A84" s="40"/>
      <c r="B84" s="75"/>
      <c r="C84" s="74"/>
      <c r="D84" s="58"/>
      <c r="E84" s="67"/>
      <c r="F84" s="65"/>
      <c r="G84" s="66"/>
      <c r="H84" s="1204"/>
      <c r="I84" s="1204"/>
      <c r="J84" s="1204"/>
      <c r="K84" s="1204"/>
      <c r="L84" s="1204"/>
      <c r="M84" s="1204"/>
      <c r="N84" s="1204"/>
      <c r="O84" s="1204"/>
      <c r="P84" s="1204"/>
      <c r="Q84" s="1204"/>
      <c r="R84" s="1204"/>
      <c r="S84" s="1204"/>
      <c r="T84" s="1204"/>
      <c r="U84" s="1204"/>
      <c r="V84" s="1204"/>
      <c r="W84" s="1204"/>
      <c r="X84" s="1204"/>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2" t="s">
        <v>234</v>
      </c>
      <c r="F98" s="1212"/>
      <c r="G98" s="1212"/>
      <c r="H98" s="1212"/>
      <c r="I98" s="1212"/>
      <c r="J98" s="1212"/>
      <c r="K98" s="1212"/>
      <c r="L98" s="1212"/>
      <c r="M98" s="1212"/>
      <c r="N98" s="1212"/>
      <c r="O98" s="1212"/>
      <c r="P98" s="1212"/>
      <c r="Q98" s="1212"/>
      <c r="R98" s="1212"/>
      <c r="S98" s="1212"/>
      <c r="T98" s="1212"/>
      <c r="U98" s="1212"/>
      <c r="V98" s="1212"/>
      <c r="W98" s="1212"/>
      <c r="X98" s="1212"/>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1" t="s">
        <v>233</v>
      </c>
      <c r="G100" s="1211"/>
      <c r="H100" s="1211"/>
      <c r="I100" s="1211"/>
      <c r="J100" s="1211"/>
      <c r="K100" s="1211"/>
      <c r="L100" s="1211"/>
      <c r="M100" s="1211"/>
      <c r="N100" s="1211"/>
      <c r="O100" s="1211"/>
      <c r="P100" s="1211"/>
      <c r="Q100" s="1211"/>
      <c r="R100" s="1211"/>
      <c r="S100" s="1211"/>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1" t="s">
        <v>232</v>
      </c>
      <c r="G102" s="1211"/>
      <c r="H102" s="1211"/>
      <c r="I102" s="1211"/>
      <c r="J102" s="1211"/>
      <c r="K102" s="1211"/>
      <c r="L102" s="1211"/>
      <c r="M102" s="1211"/>
      <c r="N102" s="1211"/>
      <c r="O102" s="1211"/>
      <c r="P102" s="1211"/>
      <c r="Q102" s="1211"/>
      <c r="R102" s="1211"/>
      <c r="S102" s="1211"/>
      <c r="T102" s="1211"/>
      <c r="U102" s="1211"/>
      <c r="V102" s="1211"/>
      <c r="W102" s="1211"/>
      <c r="X102" s="1211"/>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Q30"/>
  <sheetViews>
    <sheetView showGridLines="0" topLeftCell="I4" zoomScaleNormal="100" workbookViewId="0">
      <selection activeCell="T32" sqref="T32"/>
    </sheetView>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customWidth="1"/>
    <col min="22" max="22" width="23.7109375" style="1074" customWidth="1"/>
    <col min="23" max="24" width="1.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493" customWidth="1"/>
    <col min="30" max="30" width="115.7109375" style="493" customWidth="1"/>
    <col min="31" max="42" width="10.5703125" style="554"/>
    <col min="43" max="263" width="10.5703125" style="493"/>
    <col min="264" max="271" width="0" style="493" hidden="1" customWidth="1"/>
    <col min="272" max="274" width="3.7109375" style="493" customWidth="1"/>
    <col min="275" max="275" width="12.7109375" style="493" customWidth="1"/>
    <col min="276" max="276" width="47.42578125" style="493" customWidth="1"/>
    <col min="277" max="280" width="0" style="493" hidden="1" customWidth="1"/>
    <col min="281" max="281" width="11.7109375" style="493" customWidth="1"/>
    <col min="282" max="282" width="6.42578125" style="493" bestFit="1" customWidth="1"/>
    <col min="283" max="283" width="11.7109375" style="493" customWidth="1"/>
    <col min="284" max="284" width="0" style="493" hidden="1" customWidth="1"/>
    <col min="285" max="285" width="3.7109375" style="493" customWidth="1"/>
    <col min="286" max="286" width="11.140625" style="493" bestFit="1" customWidth="1"/>
    <col min="287" max="519" width="10.5703125" style="493"/>
    <col min="520" max="527" width="0" style="493" hidden="1" customWidth="1"/>
    <col min="528" max="530" width="3.7109375" style="493" customWidth="1"/>
    <col min="531" max="531" width="12.7109375" style="493" customWidth="1"/>
    <col min="532" max="532" width="47.42578125" style="493" customWidth="1"/>
    <col min="533" max="536" width="0" style="493" hidden="1" customWidth="1"/>
    <col min="537" max="537" width="11.7109375" style="493" customWidth="1"/>
    <col min="538" max="538" width="6.42578125" style="493" bestFit="1" customWidth="1"/>
    <col min="539" max="539" width="11.7109375" style="493" customWidth="1"/>
    <col min="540" max="540" width="0" style="493" hidden="1" customWidth="1"/>
    <col min="541" max="541" width="3.7109375" style="493" customWidth="1"/>
    <col min="542" max="542" width="11.140625" style="493" bestFit="1" customWidth="1"/>
    <col min="543" max="775" width="10.5703125" style="493"/>
    <col min="776" max="783" width="0" style="493" hidden="1" customWidth="1"/>
    <col min="784" max="786" width="3.7109375" style="493" customWidth="1"/>
    <col min="787" max="787" width="12.7109375" style="493" customWidth="1"/>
    <col min="788" max="788" width="47.42578125" style="493" customWidth="1"/>
    <col min="789" max="792" width="0" style="493" hidden="1" customWidth="1"/>
    <col min="793" max="793" width="11.7109375" style="493" customWidth="1"/>
    <col min="794" max="794" width="6.42578125" style="493" bestFit="1" customWidth="1"/>
    <col min="795" max="795" width="11.7109375" style="493" customWidth="1"/>
    <col min="796" max="796" width="0" style="493" hidden="1" customWidth="1"/>
    <col min="797" max="797" width="3.7109375" style="493" customWidth="1"/>
    <col min="798" max="798" width="11.140625" style="493" bestFit="1" customWidth="1"/>
    <col min="799" max="1031" width="10.5703125" style="493"/>
    <col min="1032" max="1039" width="0" style="493" hidden="1" customWidth="1"/>
    <col min="1040" max="1042" width="3.7109375" style="493" customWidth="1"/>
    <col min="1043" max="1043" width="12.7109375" style="493" customWidth="1"/>
    <col min="1044" max="1044" width="47.42578125" style="493" customWidth="1"/>
    <col min="1045" max="1048" width="0" style="493" hidden="1" customWidth="1"/>
    <col min="1049" max="1049" width="11.7109375" style="493" customWidth="1"/>
    <col min="1050" max="1050" width="6.42578125" style="493" bestFit="1" customWidth="1"/>
    <col min="1051" max="1051" width="11.7109375" style="493" customWidth="1"/>
    <col min="1052" max="1052" width="0" style="493" hidden="1" customWidth="1"/>
    <col min="1053" max="1053" width="3.7109375" style="493" customWidth="1"/>
    <col min="1054" max="1054" width="11.140625" style="493" bestFit="1" customWidth="1"/>
    <col min="1055" max="1287" width="10.5703125" style="493"/>
    <col min="1288" max="1295" width="0" style="493" hidden="1" customWidth="1"/>
    <col min="1296" max="1298" width="3.7109375" style="493" customWidth="1"/>
    <col min="1299" max="1299" width="12.7109375" style="493" customWidth="1"/>
    <col min="1300" max="1300" width="47.42578125" style="493" customWidth="1"/>
    <col min="1301" max="1304" width="0" style="493" hidden="1" customWidth="1"/>
    <col min="1305" max="1305" width="11.7109375" style="493" customWidth="1"/>
    <col min="1306" max="1306" width="6.42578125" style="493" bestFit="1" customWidth="1"/>
    <col min="1307" max="1307" width="11.7109375" style="493" customWidth="1"/>
    <col min="1308" max="1308" width="0" style="493" hidden="1" customWidth="1"/>
    <col min="1309" max="1309" width="3.7109375" style="493" customWidth="1"/>
    <col min="1310" max="1310" width="11.140625" style="493" bestFit="1" customWidth="1"/>
    <col min="1311" max="1543" width="10.5703125" style="493"/>
    <col min="1544" max="1551" width="0" style="493" hidden="1" customWidth="1"/>
    <col min="1552" max="1554" width="3.7109375" style="493" customWidth="1"/>
    <col min="1555" max="1555" width="12.7109375" style="493" customWidth="1"/>
    <col min="1556" max="1556" width="47.42578125" style="493" customWidth="1"/>
    <col min="1557" max="1560" width="0" style="493" hidden="1" customWidth="1"/>
    <col min="1561" max="1561" width="11.7109375" style="493" customWidth="1"/>
    <col min="1562" max="1562" width="6.42578125" style="493" bestFit="1" customWidth="1"/>
    <col min="1563" max="1563" width="11.7109375" style="493" customWidth="1"/>
    <col min="1564" max="1564" width="0" style="493" hidden="1" customWidth="1"/>
    <col min="1565" max="1565" width="3.7109375" style="493" customWidth="1"/>
    <col min="1566" max="1566" width="11.140625" style="493" bestFit="1" customWidth="1"/>
    <col min="1567" max="1799" width="10.5703125" style="493"/>
    <col min="1800" max="1807" width="0" style="493" hidden="1" customWidth="1"/>
    <col min="1808" max="1810" width="3.7109375" style="493" customWidth="1"/>
    <col min="1811" max="1811" width="12.7109375" style="493" customWidth="1"/>
    <col min="1812" max="1812" width="47.42578125" style="493" customWidth="1"/>
    <col min="1813" max="1816" width="0" style="493" hidden="1" customWidth="1"/>
    <col min="1817" max="1817" width="11.7109375" style="493" customWidth="1"/>
    <col min="1818" max="1818" width="6.42578125" style="493" bestFit="1" customWidth="1"/>
    <col min="1819" max="1819" width="11.7109375" style="493" customWidth="1"/>
    <col min="1820" max="1820" width="0" style="493" hidden="1" customWidth="1"/>
    <col min="1821" max="1821" width="3.7109375" style="493" customWidth="1"/>
    <col min="1822" max="1822" width="11.140625" style="493" bestFit="1" customWidth="1"/>
    <col min="1823" max="2055" width="10.5703125" style="493"/>
    <col min="2056" max="2063" width="0" style="493" hidden="1" customWidth="1"/>
    <col min="2064" max="2066" width="3.7109375" style="493" customWidth="1"/>
    <col min="2067" max="2067" width="12.7109375" style="493" customWidth="1"/>
    <col min="2068" max="2068" width="47.42578125" style="493" customWidth="1"/>
    <col min="2069" max="2072" width="0" style="493" hidden="1" customWidth="1"/>
    <col min="2073" max="2073" width="11.7109375" style="493" customWidth="1"/>
    <col min="2074" max="2074" width="6.42578125" style="493" bestFit="1" customWidth="1"/>
    <col min="2075" max="2075" width="11.7109375" style="493" customWidth="1"/>
    <col min="2076" max="2076" width="0" style="493" hidden="1" customWidth="1"/>
    <col min="2077" max="2077" width="3.7109375" style="493" customWidth="1"/>
    <col min="2078" max="2078" width="11.140625" style="493" bestFit="1" customWidth="1"/>
    <col min="2079" max="2311" width="10.5703125" style="493"/>
    <col min="2312" max="2319" width="0" style="493" hidden="1" customWidth="1"/>
    <col min="2320" max="2322" width="3.7109375" style="493" customWidth="1"/>
    <col min="2323" max="2323" width="12.7109375" style="493" customWidth="1"/>
    <col min="2324" max="2324" width="47.42578125" style="493" customWidth="1"/>
    <col min="2325" max="2328" width="0" style="493" hidden="1" customWidth="1"/>
    <col min="2329" max="2329" width="11.7109375" style="493" customWidth="1"/>
    <col min="2330" max="2330" width="6.42578125" style="493" bestFit="1" customWidth="1"/>
    <col min="2331" max="2331" width="11.7109375" style="493" customWidth="1"/>
    <col min="2332" max="2332" width="0" style="493" hidden="1" customWidth="1"/>
    <col min="2333" max="2333" width="3.7109375" style="493" customWidth="1"/>
    <col min="2334" max="2334" width="11.140625" style="493" bestFit="1" customWidth="1"/>
    <col min="2335" max="2567" width="10.5703125" style="493"/>
    <col min="2568" max="2575" width="0" style="493" hidden="1" customWidth="1"/>
    <col min="2576" max="2578" width="3.7109375" style="493" customWidth="1"/>
    <col min="2579" max="2579" width="12.7109375" style="493" customWidth="1"/>
    <col min="2580" max="2580" width="47.42578125" style="493" customWidth="1"/>
    <col min="2581" max="2584" width="0" style="493" hidden="1" customWidth="1"/>
    <col min="2585" max="2585" width="11.7109375" style="493" customWidth="1"/>
    <col min="2586" max="2586" width="6.42578125" style="493" bestFit="1" customWidth="1"/>
    <col min="2587" max="2587" width="11.7109375" style="493" customWidth="1"/>
    <col min="2588" max="2588" width="0" style="493" hidden="1" customWidth="1"/>
    <col min="2589" max="2589" width="3.7109375" style="493" customWidth="1"/>
    <col min="2590" max="2590" width="11.140625" style="493" bestFit="1" customWidth="1"/>
    <col min="2591" max="2823" width="10.5703125" style="493"/>
    <col min="2824" max="2831" width="0" style="493" hidden="1" customWidth="1"/>
    <col min="2832" max="2834" width="3.7109375" style="493" customWidth="1"/>
    <col min="2835" max="2835" width="12.7109375" style="493" customWidth="1"/>
    <col min="2836" max="2836" width="47.42578125" style="493" customWidth="1"/>
    <col min="2837" max="2840" width="0" style="493" hidden="1" customWidth="1"/>
    <col min="2841" max="2841" width="11.7109375" style="493" customWidth="1"/>
    <col min="2842" max="2842" width="6.42578125" style="493" bestFit="1" customWidth="1"/>
    <col min="2843" max="2843" width="11.7109375" style="493" customWidth="1"/>
    <col min="2844" max="2844" width="0" style="493" hidden="1" customWidth="1"/>
    <col min="2845" max="2845" width="3.7109375" style="493" customWidth="1"/>
    <col min="2846" max="2846" width="11.140625" style="493" bestFit="1" customWidth="1"/>
    <col min="2847" max="3079" width="10.5703125" style="493"/>
    <col min="3080" max="3087" width="0" style="493" hidden="1" customWidth="1"/>
    <col min="3088" max="3090" width="3.7109375" style="493" customWidth="1"/>
    <col min="3091" max="3091" width="12.7109375" style="493" customWidth="1"/>
    <col min="3092" max="3092" width="47.42578125" style="493" customWidth="1"/>
    <col min="3093" max="3096" width="0" style="493" hidden="1" customWidth="1"/>
    <col min="3097" max="3097" width="11.7109375" style="493" customWidth="1"/>
    <col min="3098" max="3098" width="6.42578125" style="493" bestFit="1" customWidth="1"/>
    <col min="3099" max="3099" width="11.7109375" style="493" customWidth="1"/>
    <col min="3100" max="3100" width="0" style="493" hidden="1" customWidth="1"/>
    <col min="3101" max="3101" width="3.7109375" style="493" customWidth="1"/>
    <col min="3102" max="3102" width="11.140625" style="493" bestFit="1" customWidth="1"/>
    <col min="3103" max="3335" width="10.5703125" style="493"/>
    <col min="3336" max="3343" width="0" style="493" hidden="1" customWidth="1"/>
    <col min="3344" max="3346" width="3.7109375" style="493" customWidth="1"/>
    <col min="3347" max="3347" width="12.7109375" style="493" customWidth="1"/>
    <col min="3348" max="3348" width="47.42578125" style="493" customWidth="1"/>
    <col min="3349" max="3352" width="0" style="493" hidden="1" customWidth="1"/>
    <col min="3353" max="3353" width="11.7109375" style="493" customWidth="1"/>
    <col min="3354" max="3354" width="6.42578125" style="493" bestFit="1" customWidth="1"/>
    <col min="3355" max="3355" width="11.7109375" style="493" customWidth="1"/>
    <col min="3356" max="3356" width="0" style="493" hidden="1" customWidth="1"/>
    <col min="3357" max="3357" width="3.7109375" style="493" customWidth="1"/>
    <col min="3358" max="3358" width="11.140625" style="493" bestFit="1" customWidth="1"/>
    <col min="3359" max="3591" width="10.5703125" style="493"/>
    <col min="3592" max="3599" width="0" style="493" hidden="1" customWidth="1"/>
    <col min="3600" max="3602" width="3.7109375" style="493" customWidth="1"/>
    <col min="3603" max="3603" width="12.7109375" style="493" customWidth="1"/>
    <col min="3604" max="3604" width="47.42578125" style="493" customWidth="1"/>
    <col min="3605" max="3608" width="0" style="493" hidden="1" customWidth="1"/>
    <col min="3609" max="3609" width="11.7109375" style="493" customWidth="1"/>
    <col min="3610" max="3610" width="6.42578125" style="493" bestFit="1" customWidth="1"/>
    <col min="3611" max="3611" width="11.7109375" style="493" customWidth="1"/>
    <col min="3612" max="3612" width="0" style="493" hidden="1" customWidth="1"/>
    <col min="3613" max="3613" width="3.7109375" style="493" customWidth="1"/>
    <col min="3614" max="3614" width="11.140625" style="493" bestFit="1" customWidth="1"/>
    <col min="3615" max="3847" width="10.5703125" style="493"/>
    <col min="3848" max="3855" width="0" style="493" hidden="1" customWidth="1"/>
    <col min="3856" max="3858" width="3.7109375" style="493" customWidth="1"/>
    <col min="3859" max="3859" width="12.7109375" style="493" customWidth="1"/>
    <col min="3860" max="3860" width="47.42578125" style="493" customWidth="1"/>
    <col min="3861" max="3864" width="0" style="493" hidden="1" customWidth="1"/>
    <col min="3865" max="3865" width="11.7109375" style="493" customWidth="1"/>
    <col min="3866" max="3866" width="6.42578125" style="493" bestFit="1" customWidth="1"/>
    <col min="3867" max="3867" width="11.7109375" style="493" customWidth="1"/>
    <col min="3868" max="3868" width="0" style="493" hidden="1" customWidth="1"/>
    <col min="3869" max="3869" width="3.7109375" style="493" customWidth="1"/>
    <col min="3870" max="3870" width="11.140625" style="493" bestFit="1" customWidth="1"/>
    <col min="3871" max="4103" width="10.5703125" style="493"/>
    <col min="4104" max="4111" width="0" style="493" hidden="1" customWidth="1"/>
    <col min="4112" max="4114" width="3.7109375" style="493" customWidth="1"/>
    <col min="4115" max="4115" width="12.7109375" style="493" customWidth="1"/>
    <col min="4116" max="4116" width="47.42578125" style="493" customWidth="1"/>
    <col min="4117" max="4120" width="0" style="493" hidden="1" customWidth="1"/>
    <col min="4121" max="4121" width="11.7109375" style="493" customWidth="1"/>
    <col min="4122" max="4122" width="6.42578125" style="493" bestFit="1" customWidth="1"/>
    <col min="4123" max="4123" width="11.7109375" style="493" customWidth="1"/>
    <col min="4124" max="4124" width="0" style="493" hidden="1" customWidth="1"/>
    <col min="4125" max="4125" width="3.7109375" style="493" customWidth="1"/>
    <col min="4126" max="4126" width="11.140625" style="493" bestFit="1" customWidth="1"/>
    <col min="4127" max="4359" width="10.5703125" style="493"/>
    <col min="4360" max="4367" width="0" style="493" hidden="1" customWidth="1"/>
    <col min="4368" max="4370" width="3.7109375" style="493" customWidth="1"/>
    <col min="4371" max="4371" width="12.7109375" style="493" customWidth="1"/>
    <col min="4372" max="4372" width="47.42578125" style="493" customWidth="1"/>
    <col min="4373" max="4376" width="0" style="493" hidden="1" customWidth="1"/>
    <col min="4377" max="4377" width="11.7109375" style="493" customWidth="1"/>
    <col min="4378" max="4378" width="6.42578125" style="493" bestFit="1" customWidth="1"/>
    <col min="4379" max="4379" width="11.7109375" style="493" customWidth="1"/>
    <col min="4380" max="4380" width="0" style="493" hidden="1" customWidth="1"/>
    <col min="4381" max="4381" width="3.7109375" style="493" customWidth="1"/>
    <col min="4382" max="4382" width="11.140625" style="493" bestFit="1" customWidth="1"/>
    <col min="4383" max="4615" width="10.5703125" style="493"/>
    <col min="4616" max="4623" width="0" style="493" hidden="1" customWidth="1"/>
    <col min="4624" max="4626" width="3.7109375" style="493" customWidth="1"/>
    <col min="4627" max="4627" width="12.7109375" style="493" customWidth="1"/>
    <col min="4628" max="4628" width="47.42578125" style="493" customWidth="1"/>
    <col min="4629" max="4632" width="0" style="493" hidden="1" customWidth="1"/>
    <col min="4633" max="4633" width="11.7109375" style="493" customWidth="1"/>
    <col min="4634" max="4634" width="6.42578125" style="493" bestFit="1" customWidth="1"/>
    <col min="4635" max="4635" width="11.7109375" style="493" customWidth="1"/>
    <col min="4636" max="4636" width="0" style="493" hidden="1" customWidth="1"/>
    <col min="4637" max="4637" width="3.7109375" style="493" customWidth="1"/>
    <col min="4638" max="4638" width="11.140625" style="493" bestFit="1" customWidth="1"/>
    <col min="4639" max="4871" width="10.5703125" style="493"/>
    <col min="4872" max="4879" width="0" style="493" hidden="1" customWidth="1"/>
    <col min="4880" max="4882" width="3.7109375" style="493" customWidth="1"/>
    <col min="4883" max="4883" width="12.7109375" style="493" customWidth="1"/>
    <col min="4884" max="4884" width="47.42578125" style="493" customWidth="1"/>
    <col min="4885" max="4888" width="0" style="493" hidden="1" customWidth="1"/>
    <col min="4889" max="4889" width="11.7109375" style="493" customWidth="1"/>
    <col min="4890" max="4890" width="6.42578125" style="493" bestFit="1" customWidth="1"/>
    <col min="4891" max="4891" width="11.7109375" style="493" customWidth="1"/>
    <col min="4892" max="4892" width="0" style="493" hidden="1" customWidth="1"/>
    <col min="4893" max="4893" width="3.7109375" style="493" customWidth="1"/>
    <col min="4894" max="4894" width="11.140625" style="493" bestFit="1" customWidth="1"/>
    <col min="4895" max="5127" width="10.5703125" style="493"/>
    <col min="5128" max="5135" width="0" style="493" hidden="1" customWidth="1"/>
    <col min="5136" max="5138" width="3.7109375" style="493" customWidth="1"/>
    <col min="5139" max="5139" width="12.7109375" style="493" customWidth="1"/>
    <col min="5140" max="5140" width="47.42578125" style="493" customWidth="1"/>
    <col min="5141" max="5144" width="0" style="493" hidden="1" customWidth="1"/>
    <col min="5145" max="5145" width="11.7109375" style="493" customWidth="1"/>
    <col min="5146" max="5146" width="6.42578125" style="493" bestFit="1" customWidth="1"/>
    <col min="5147" max="5147" width="11.7109375" style="493" customWidth="1"/>
    <col min="5148" max="5148" width="0" style="493" hidden="1" customWidth="1"/>
    <col min="5149" max="5149" width="3.7109375" style="493" customWidth="1"/>
    <col min="5150" max="5150" width="11.140625" style="493" bestFit="1" customWidth="1"/>
    <col min="5151" max="5383" width="10.5703125" style="493"/>
    <col min="5384" max="5391" width="0" style="493" hidden="1" customWidth="1"/>
    <col min="5392" max="5394" width="3.7109375" style="493" customWidth="1"/>
    <col min="5395" max="5395" width="12.7109375" style="493" customWidth="1"/>
    <col min="5396" max="5396" width="47.42578125" style="493" customWidth="1"/>
    <col min="5397" max="5400" width="0" style="493" hidden="1" customWidth="1"/>
    <col min="5401" max="5401" width="11.7109375" style="493" customWidth="1"/>
    <col min="5402" max="5402" width="6.42578125" style="493" bestFit="1" customWidth="1"/>
    <col min="5403" max="5403" width="11.7109375" style="493" customWidth="1"/>
    <col min="5404" max="5404" width="0" style="493" hidden="1" customWidth="1"/>
    <col min="5405" max="5405" width="3.7109375" style="493" customWidth="1"/>
    <col min="5406" max="5406" width="11.140625" style="493" bestFit="1" customWidth="1"/>
    <col min="5407" max="5639" width="10.5703125" style="493"/>
    <col min="5640" max="5647" width="0" style="493" hidden="1" customWidth="1"/>
    <col min="5648" max="5650" width="3.7109375" style="493" customWidth="1"/>
    <col min="5651" max="5651" width="12.7109375" style="493" customWidth="1"/>
    <col min="5652" max="5652" width="47.42578125" style="493" customWidth="1"/>
    <col min="5653" max="5656" width="0" style="493" hidden="1" customWidth="1"/>
    <col min="5657" max="5657" width="11.7109375" style="493" customWidth="1"/>
    <col min="5658" max="5658" width="6.42578125" style="493" bestFit="1" customWidth="1"/>
    <col min="5659" max="5659" width="11.7109375" style="493" customWidth="1"/>
    <col min="5660" max="5660" width="0" style="493" hidden="1" customWidth="1"/>
    <col min="5661" max="5661" width="3.7109375" style="493" customWidth="1"/>
    <col min="5662" max="5662" width="11.140625" style="493" bestFit="1" customWidth="1"/>
    <col min="5663" max="5895" width="10.5703125" style="493"/>
    <col min="5896" max="5903" width="0" style="493" hidden="1" customWidth="1"/>
    <col min="5904" max="5906" width="3.7109375" style="493" customWidth="1"/>
    <col min="5907" max="5907" width="12.7109375" style="493" customWidth="1"/>
    <col min="5908" max="5908" width="47.42578125" style="493" customWidth="1"/>
    <col min="5909" max="5912" width="0" style="493" hidden="1" customWidth="1"/>
    <col min="5913" max="5913" width="11.7109375" style="493" customWidth="1"/>
    <col min="5914" max="5914" width="6.42578125" style="493" bestFit="1" customWidth="1"/>
    <col min="5915" max="5915" width="11.7109375" style="493" customWidth="1"/>
    <col min="5916" max="5916" width="0" style="493" hidden="1" customWidth="1"/>
    <col min="5917" max="5917" width="3.7109375" style="493" customWidth="1"/>
    <col min="5918" max="5918" width="11.140625" style="493" bestFit="1" customWidth="1"/>
    <col min="5919" max="6151" width="10.5703125" style="493"/>
    <col min="6152" max="6159" width="0" style="493" hidden="1" customWidth="1"/>
    <col min="6160" max="6162" width="3.7109375" style="493" customWidth="1"/>
    <col min="6163" max="6163" width="12.7109375" style="493" customWidth="1"/>
    <col min="6164" max="6164" width="47.42578125" style="493" customWidth="1"/>
    <col min="6165" max="6168" width="0" style="493" hidden="1" customWidth="1"/>
    <col min="6169" max="6169" width="11.7109375" style="493" customWidth="1"/>
    <col min="6170" max="6170" width="6.42578125" style="493" bestFit="1" customWidth="1"/>
    <col min="6171" max="6171" width="11.7109375" style="493" customWidth="1"/>
    <col min="6172" max="6172" width="0" style="493" hidden="1" customWidth="1"/>
    <col min="6173" max="6173" width="3.7109375" style="493" customWidth="1"/>
    <col min="6174" max="6174" width="11.140625" style="493" bestFit="1" customWidth="1"/>
    <col min="6175" max="6407" width="10.5703125" style="493"/>
    <col min="6408" max="6415" width="0" style="493" hidden="1" customWidth="1"/>
    <col min="6416" max="6418" width="3.7109375" style="493" customWidth="1"/>
    <col min="6419" max="6419" width="12.7109375" style="493" customWidth="1"/>
    <col min="6420" max="6420" width="47.42578125" style="493" customWidth="1"/>
    <col min="6421" max="6424" width="0" style="493" hidden="1" customWidth="1"/>
    <col min="6425" max="6425" width="11.7109375" style="493" customWidth="1"/>
    <col min="6426" max="6426" width="6.42578125" style="493" bestFit="1" customWidth="1"/>
    <col min="6427" max="6427" width="11.7109375" style="493" customWidth="1"/>
    <col min="6428" max="6428" width="0" style="493" hidden="1" customWidth="1"/>
    <col min="6429" max="6429" width="3.7109375" style="493" customWidth="1"/>
    <col min="6430" max="6430" width="11.140625" style="493" bestFit="1" customWidth="1"/>
    <col min="6431" max="6663" width="10.5703125" style="493"/>
    <col min="6664" max="6671" width="0" style="493" hidden="1" customWidth="1"/>
    <col min="6672" max="6674" width="3.7109375" style="493" customWidth="1"/>
    <col min="6675" max="6675" width="12.7109375" style="493" customWidth="1"/>
    <col min="6676" max="6676" width="47.42578125" style="493" customWidth="1"/>
    <col min="6677" max="6680" width="0" style="493" hidden="1" customWidth="1"/>
    <col min="6681" max="6681" width="11.7109375" style="493" customWidth="1"/>
    <col min="6682" max="6682" width="6.42578125" style="493" bestFit="1" customWidth="1"/>
    <col min="6683" max="6683" width="11.7109375" style="493" customWidth="1"/>
    <col min="6684" max="6684" width="0" style="493" hidden="1" customWidth="1"/>
    <col min="6685" max="6685" width="3.7109375" style="493" customWidth="1"/>
    <col min="6686" max="6686" width="11.140625" style="493" bestFit="1" customWidth="1"/>
    <col min="6687" max="6919" width="10.5703125" style="493"/>
    <col min="6920" max="6927" width="0" style="493" hidden="1" customWidth="1"/>
    <col min="6928" max="6930" width="3.7109375" style="493" customWidth="1"/>
    <col min="6931" max="6931" width="12.7109375" style="493" customWidth="1"/>
    <col min="6932" max="6932" width="47.42578125" style="493" customWidth="1"/>
    <col min="6933" max="6936" width="0" style="493" hidden="1" customWidth="1"/>
    <col min="6937" max="6937" width="11.7109375" style="493" customWidth="1"/>
    <col min="6938" max="6938" width="6.42578125" style="493" bestFit="1" customWidth="1"/>
    <col min="6939" max="6939" width="11.7109375" style="493" customWidth="1"/>
    <col min="6940" max="6940" width="0" style="493" hidden="1" customWidth="1"/>
    <col min="6941" max="6941" width="3.7109375" style="493" customWidth="1"/>
    <col min="6942" max="6942" width="11.140625" style="493" bestFit="1" customWidth="1"/>
    <col min="6943" max="7175" width="10.5703125" style="493"/>
    <col min="7176" max="7183" width="0" style="493" hidden="1" customWidth="1"/>
    <col min="7184" max="7186" width="3.7109375" style="493" customWidth="1"/>
    <col min="7187" max="7187" width="12.7109375" style="493" customWidth="1"/>
    <col min="7188" max="7188" width="47.42578125" style="493" customWidth="1"/>
    <col min="7189" max="7192" width="0" style="493" hidden="1" customWidth="1"/>
    <col min="7193" max="7193" width="11.7109375" style="493" customWidth="1"/>
    <col min="7194" max="7194" width="6.42578125" style="493" bestFit="1" customWidth="1"/>
    <col min="7195" max="7195" width="11.7109375" style="493" customWidth="1"/>
    <col min="7196" max="7196" width="0" style="493" hidden="1" customWidth="1"/>
    <col min="7197" max="7197" width="3.7109375" style="493" customWidth="1"/>
    <col min="7198" max="7198" width="11.140625" style="493" bestFit="1" customWidth="1"/>
    <col min="7199" max="7431" width="10.5703125" style="493"/>
    <col min="7432" max="7439" width="0" style="493" hidden="1" customWidth="1"/>
    <col min="7440" max="7442" width="3.7109375" style="493" customWidth="1"/>
    <col min="7443" max="7443" width="12.7109375" style="493" customWidth="1"/>
    <col min="7444" max="7444" width="47.42578125" style="493" customWidth="1"/>
    <col min="7445" max="7448" width="0" style="493" hidden="1" customWidth="1"/>
    <col min="7449" max="7449" width="11.7109375" style="493" customWidth="1"/>
    <col min="7450" max="7450" width="6.42578125" style="493" bestFit="1" customWidth="1"/>
    <col min="7451" max="7451" width="11.7109375" style="493" customWidth="1"/>
    <col min="7452" max="7452" width="0" style="493" hidden="1" customWidth="1"/>
    <col min="7453" max="7453" width="3.7109375" style="493" customWidth="1"/>
    <col min="7454" max="7454" width="11.140625" style="493" bestFit="1" customWidth="1"/>
    <col min="7455" max="7687" width="10.5703125" style="493"/>
    <col min="7688" max="7695" width="0" style="493" hidden="1" customWidth="1"/>
    <col min="7696" max="7698" width="3.7109375" style="493" customWidth="1"/>
    <col min="7699" max="7699" width="12.7109375" style="493" customWidth="1"/>
    <col min="7700" max="7700" width="47.42578125" style="493" customWidth="1"/>
    <col min="7701" max="7704" width="0" style="493" hidden="1" customWidth="1"/>
    <col min="7705" max="7705" width="11.7109375" style="493" customWidth="1"/>
    <col min="7706" max="7706" width="6.42578125" style="493" bestFit="1" customWidth="1"/>
    <col min="7707" max="7707" width="11.7109375" style="493" customWidth="1"/>
    <col min="7708" max="7708" width="0" style="493" hidden="1" customWidth="1"/>
    <col min="7709" max="7709" width="3.7109375" style="493" customWidth="1"/>
    <col min="7710" max="7710" width="11.140625" style="493" bestFit="1" customWidth="1"/>
    <col min="7711" max="7943" width="10.5703125" style="493"/>
    <col min="7944" max="7951" width="0" style="493" hidden="1" customWidth="1"/>
    <col min="7952" max="7954" width="3.7109375" style="493" customWidth="1"/>
    <col min="7955" max="7955" width="12.7109375" style="493" customWidth="1"/>
    <col min="7956" max="7956" width="47.42578125" style="493" customWidth="1"/>
    <col min="7957" max="7960" width="0" style="493" hidden="1" customWidth="1"/>
    <col min="7961" max="7961" width="11.7109375" style="493" customWidth="1"/>
    <col min="7962" max="7962" width="6.42578125" style="493" bestFit="1" customWidth="1"/>
    <col min="7963" max="7963" width="11.7109375" style="493" customWidth="1"/>
    <col min="7964" max="7964" width="0" style="493" hidden="1" customWidth="1"/>
    <col min="7965" max="7965" width="3.7109375" style="493" customWidth="1"/>
    <col min="7966" max="7966" width="11.140625" style="493" bestFit="1" customWidth="1"/>
    <col min="7967" max="8199" width="10.5703125" style="493"/>
    <col min="8200" max="8207" width="0" style="493" hidden="1" customWidth="1"/>
    <col min="8208" max="8210" width="3.7109375" style="493" customWidth="1"/>
    <col min="8211" max="8211" width="12.7109375" style="493" customWidth="1"/>
    <col min="8212" max="8212" width="47.42578125" style="493" customWidth="1"/>
    <col min="8213" max="8216" width="0" style="493" hidden="1" customWidth="1"/>
    <col min="8217" max="8217" width="11.7109375" style="493" customWidth="1"/>
    <col min="8218" max="8218" width="6.42578125" style="493" bestFit="1" customWidth="1"/>
    <col min="8219" max="8219" width="11.7109375" style="493" customWidth="1"/>
    <col min="8220" max="8220" width="0" style="493" hidden="1" customWidth="1"/>
    <col min="8221" max="8221" width="3.7109375" style="493" customWidth="1"/>
    <col min="8222" max="8222" width="11.140625" style="493" bestFit="1" customWidth="1"/>
    <col min="8223" max="8455" width="10.5703125" style="493"/>
    <col min="8456" max="8463" width="0" style="493" hidden="1" customWidth="1"/>
    <col min="8464" max="8466" width="3.7109375" style="493" customWidth="1"/>
    <col min="8467" max="8467" width="12.7109375" style="493" customWidth="1"/>
    <col min="8468" max="8468" width="47.42578125" style="493" customWidth="1"/>
    <col min="8469" max="8472" width="0" style="493" hidden="1" customWidth="1"/>
    <col min="8473" max="8473" width="11.7109375" style="493" customWidth="1"/>
    <col min="8474" max="8474" width="6.42578125" style="493" bestFit="1" customWidth="1"/>
    <col min="8475" max="8475" width="11.7109375" style="493" customWidth="1"/>
    <col min="8476" max="8476" width="0" style="493" hidden="1" customWidth="1"/>
    <col min="8477" max="8477" width="3.7109375" style="493" customWidth="1"/>
    <col min="8478" max="8478" width="11.140625" style="493" bestFit="1" customWidth="1"/>
    <col min="8479" max="8711" width="10.5703125" style="493"/>
    <col min="8712" max="8719" width="0" style="493" hidden="1" customWidth="1"/>
    <col min="8720" max="8722" width="3.7109375" style="493" customWidth="1"/>
    <col min="8723" max="8723" width="12.7109375" style="493" customWidth="1"/>
    <col min="8724" max="8724" width="47.42578125" style="493" customWidth="1"/>
    <col min="8725" max="8728" width="0" style="493" hidden="1" customWidth="1"/>
    <col min="8729" max="8729" width="11.7109375" style="493" customWidth="1"/>
    <col min="8730" max="8730" width="6.42578125" style="493" bestFit="1" customWidth="1"/>
    <col min="8731" max="8731" width="11.7109375" style="493" customWidth="1"/>
    <col min="8732" max="8732" width="0" style="493" hidden="1" customWidth="1"/>
    <col min="8733" max="8733" width="3.7109375" style="493" customWidth="1"/>
    <col min="8734" max="8734" width="11.140625" style="493" bestFit="1" customWidth="1"/>
    <col min="8735" max="8967" width="10.5703125" style="493"/>
    <col min="8968" max="8975" width="0" style="493" hidden="1" customWidth="1"/>
    <col min="8976" max="8978" width="3.7109375" style="493" customWidth="1"/>
    <col min="8979" max="8979" width="12.7109375" style="493" customWidth="1"/>
    <col min="8980" max="8980" width="47.42578125" style="493" customWidth="1"/>
    <col min="8981" max="8984" width="0" style="493" hidden="1" customWidth="1"/>
    <col min="8985" max="8985" width="11.7109375" style="493" customWidth="1"/>
    <col min="8986" max="8986" width="6.42578125" style="493" bestFit="1" customWidth="1"/>
    <col min="8987" max="8987" width="11.7109375" style="493" customWidth="1"/>
    <col min="8988" max="8988" width="0" style="493" hidden="1" customWidth="1"/>
    <col min="8989" max="8989" width="3.7109375" style="493" customWidth="1"/>
    <col min="8990" max="8990" width="11.140625" style="493" bestFit="1" customWidth="1"/>
    <col min="8991" max="9223" width="10.5703125" style="493"/>
    <col min="9224" max="9231" width="0" style="493" hidden="1" customWidth="1"/>
    <col min="9232" max="9234" width="3.7109375" style="493" customWidth="1"/>
    <col min="9235" max="9235" width="12.7109375" style="493" customWidth="1"/>
    <col min="9236" max="9236" width="47.42578125" style="493" customWidth="1"/>
    <col min="9237" max="9240" width="0" style="493" hidden="1" customWidth="1"/>
    <col min="9241" max="9241" width="11.7109375" style="493" customWidth="1"/>
    <col min="9242" max="9242" width="6.42578125" style="493" bestFit="1" customWidth="1"/>
    <col min="9243" max="9243" width="11.7109375" style="493" customWidth="1"/>
    <col min="9244" max="9244" width="0" style="493" hidden="1" customWidth="1"/>
    <col min="9245" max="9245" width="3.7109375" style="493" customWidth="1"/>
    <col min="9246" max="9246" width="11.140625" style="493" bestFit="1" customWidth="1"/>
    <col min="9247" max="9479" width="10.5703125" style="493"/>
    <col min="9480" max="9487" width="0" style="493" hidden="1" customWidth="1"/>
    <col min="9488" max="9490" width="3.7109375" style="493" customWidth="1"/>
    <col min="9491" max="9491" width="12.7109375" style="493" customWidth="1"/>
    <col min="9492" max="9492" width="47.42578125" style="493" customWidth="1"/>
    <col min="9493" max="9496" width="0" style="493" hidden="1" customWidth="1"/>
    <col min="9497" max="9497" width="11.7109375" style="493" customWidth="1"/>
    <col min="9498" max="9498" width="6.42578125" style="493" bestFit="1" customWidth="1"/>
    <col min="9499" max="9499" width="11.7109375" style="493" customWidth="1"/>
    <col min="9500" max="9500" width="0" style="493" hidden="1" customWidth="1"/>
    <col min="9501" max="9501" width="3.7109375" style="493" customWidth="1"/>
    <col min="9502" max="9502" width="11.140625" style="493" bestFit="1" customWidth="1"/>
    <col min="9503" max="9735" width="10.5703125" style="493"/>
    <col min="9736" max="9743" width="0" style="493" hidden="1" customWidth="1"/>
    <col min="9744" max="9746" width="3.7109375" style="493" customWidth="1"/>
    <col min="9747" max="9747" width="12.7109375" style="493" customWidth="1"/>
    <col min="9748" max="9748" width="47.42578125" style="493" customWidth="1"/>
    <col min="9749" max="9752" width="0" style="493" hidden="1" customWidth="1"/>
    <col min="9753" max="9753" width="11.7109375" style="493" customWidth="1"/>
    <col min="9754" max="9754" width="6.42578125" style="493" bestFit="1" customWidth="1"/>
    <col min="9755" max="9755" width="11.7109375" style="493" customWidth="1"/>
    <col min="9756" max="9756" width="0" style="493" hidden="1" customWidth="1"/>
    <col min="9757" max="9757" width="3.7109375" style="493" customWidth="1"/>
    <col min="9758" max="9758" width="11.140625" style="493" bestFit="1" customWidth="1"/>
    <col min="9759" max="9991" width="10.5703125" style="493"/>
    <col min="9992" max="9999" width="0" style="493" hidden="1" customWidth="1"/>
    <col min="10000" max="10002" width="3.7109375" style="493" customWidth="1"/>
    <col min="10003" max="10003" width="12.7109375" style="493" customWidth="1"/>
    <col min="10004" max="10004" width="47.42578125" style="493" customWidth="1"/>
    <col min="10005" max="10008" width="0" style="493" hidden="1" customWidth="1"/>
    <col min="10009" max="10009" width="11.7109375" style="493" customWidth="1"/>
    <col min="10010" max="10010" width="6.42578125" style="493" bestFit="1" customWidth="1"/>
    <col min="10011" max="10011" width="11.7109375" style="493" customWidth="1"/>
    <col min="10012" max="10012" width="0" style="493" hidden="1" customWidth="1"/>
    <col min="10013" max="10013" width="3.7109375" style="493" customWidth="1"/>
    <col min="10014" max="10014" width="11.140625" style="493" bestFit="1" customWidth="1"/>
    <col min="10015" max="10247" width="10.5703125" style="493"/>
    <col min="10248" max="10255" width="0" style="493" hidden="1" customWidth="1"/>
    <col min="10256" max="10258" width="3.7109375" style="493" customWidth="1"/>
    <col min="10259" max="10259" width="12.7109375" style="493" customWidth="1"/>
    <col min="10260" max="10260" width="47.42578125" style="493" customWidth="1"/>
    <col min="10261" max="10264" width="0" style="493" hidden="1" customWidth="1"/>
    <col min="10265" max="10265" width="11.7109375" style="493" customWidth="1"/>
    <col min="10266" max="10266" width="6.42578125" style="493" bestFit="1" customWidth="1"/>
    <col min="10267" max="10267" width="11.7109375" style="493" customWidth="1"/>
    <col min="10268" max="10268" width="0" style="493" hidden="1" customWidth="1"/>
    <col min="10269" max="10269" width="3.7109375" style="493" customWidth="1"/>
    <col min="10270" max="10270" width="11.140625" style="493" bestFit="1" customWidth="1"/>
    <col min="10271" max="10503" width="10.5703125" style="493"/>
    <col min="10504" max="10511" width="0" style="493" hidden="1" customWidth="1"/>
    <col min="10512" max="10514" width="3.7109375" style="493" customWidth="1"/>
    <col min="10515" max="10515" width="12.7109375" style="493" customWidth="1"/>
    <col min="10516" max="10516" width="47.42578125" style="493" customWidth="1"/>
    <col min="10517" max="10520" width="0" style="493" hidden="1" customWidth="1"/>
    <col min="10521" max="10521" width="11.7109375" style="493" customWidth="1"/>
    <col min="10522" max="10522" width="6.42578125" style="493" bestFit="1" customWidth="1"/>
    <col min="10523" max="10523" width="11.7109375" style="493" customWidth="1"/>
    <col min="10524" max="10524" width="0" style="493" hidden="1" customWidth="1"/>
    <col min="10525" max="10525" width="3.7109375" style="493" customWidth="1"/>
    <col min="10526" max="10526" width="11.140625" style="493" bestFit="1" customWidth="1"/>
    <col min="10527" max="10759" width="10.5703125" style="493"/>
    <col min="10760" max="10767" width="0" style="493" hidden="1" customWidth="1"/>
    <col min="10768" max="10770" width="3.7109375" style="493" customWidth="1"/>
    <col min="10771" max="10771" width="12.7109375" style="493" customWidth="1"/>
    <col min="10772" max="10772" width="47.42578125" style="493" customWidth="1"/>
    <col min="10773" max="10776" width="0" style="493" hidden="1" customWidth="1"/>
    <col min="10777" max="10777" width="11.7109375" style="493" customWidth="1"/>
    <col min="10778" max="10778" width="6.42578125" style="493" bestFit="1" customWidth="1"/>
    <col min="10779" max="10779" width="11.7109375" style="493" customWidth="1"/>
    <col min="10780" max="10780" width="0" style="493" hidden="1" customWidth="1"/>
    <col min="10781" max="10781" width="3.7109375" style="493" customWidth="1"/>
    <col min="10782" max="10782" width="11.140625" style="493" bestFit="1" customWidth="1"/>
    <col min="10783" max="11015" width="10.5703125" style="493"/>
    <col min="11016" max="11023" width="0" style="493" hidden="1" customWidth="1"/>
    <col min="11024" max="11026" width="3.7109375" style="493" customWidth="1"/>
    <col min="11027" max="11027" width="12.7109375" style="493" customWidth="1"/>
    <col min="11028" max="11028" width="47.42578125" style="493" customWidth="1"/>
    <col min="11029" max="11032" width="0" style="493" hidden="1" customWidth="1"/>
    <col min="11033" max="11033" width="11.7109375" style="493" customWidth="1"/>
    <col min="11034" max="11034" width="6.42578125" style="493" bestFit="1" customWidth="1"/>
    <col min="11035" max="11035" width="11.7109375" style="493" customWidth="1"/>
    <col min="11036" max="11036" width="0" style="493" hidden="1" customWidth="1"/>
    <col min="11037" max="11037" width="3.7109375" style="493" customWidth="1"/>
    <col min="11038" max="11038" width="11.140625" style="493" bestFit="1" customWidth="1"/>
    <col min="11039" max="11271" width="10.5703125" style="493"/>
    <col min="11272" max="11279" width="0" style="493" hidden="1" customWidth="1"/>
    <col min="11280" max="11282" width="3.7109375" style="493" customWidth="1"/>
    <col min="11283" max="11283" width="12.7109375" style="493" customWidth="1"/>
    <col min="11284" max="11284" width="47.42578125" style="493" customWidth="1"/>
    <col min="11285" max="11288" width="0" style="493" hidden="1" customWidth="1"/>
    <col min="11289" max="11289" width="11.7109375" style="493" customWidth="1"/>
    <col min="11290" max="11290" width="6.42578125" style="493" bestFit="1" customWidth="1"/>
    <col min="11291" max="11291" width="11.7109375" style="493" customWidth="1"/>
    <col min="11292" max="11292" width="0" style="493" hidden="1" customWidth="1"/>
    <col min="11293" max="11293" width="3.7109375" style="493" customWidth="1"/>
    <col min="11294" max="11294" width="11.140625" style="493" bestFit="1" customWidth="1"/>
    <col min="11295" max="11527" width="10.5703125" style="493"/>
    <col min="11528" max="11535" width="0" style="493" hidden="1" customWidth="1"/>
    <col min="11536" max="11538" width="3.7109375" style="493" customWidth="1"/>
    <col min="11539" max="11539" width="12.7109375" style="493" customWidth="1"/>
    <col min="11540" max="11540" width="47.42578125" style="493" customWidth="1"/>
    <col min="11541" max="11544" width="0" style="493" hidden="1" customWidth="1"/>
    <col min="11545" max="11545" width="11.7109375" style="493" customWidth="1"/>
    <col min="11546" max="11546" width="6.42578125" style="493" bestFit="1" customWidth="1"/>
    <col min="11547" max="11547" width="11.7109375" style="493" customWidth="1"/>
    <col min="11548" max="11548" width="0" style="493" hidden="1" customWidth="1"/>
    <col min="11549" max="11549" width="3.7109375" style="493" customWidth="1"/>
    <col min="11550" max="11550" width="11.140625" style="493" bestFit="1" customWidth="1"/>
    <col min="11551" max="11783" width="10.5703125" style="493"/>
    <col min="11784" max="11791" width="0" style="493" hidden="1" customWidth="1"/>
    <col min="11792" max="11794" width="3.7109375" style="493" customWidth="1"/>
    <col min="11795" max="11795" width="12.7109375" style="493" customWidth="1"/>
    <col min="11796" max="11796" width="47.42578125" style="493" customWidth="1"/>
    <col min="11797" max="11800" width="0" style="493" hidden="1" customWidth="1"/>
    <col min="11801" max="11801" width="11.7109375" style="493" customWidth="1"/>
    <col min="11802" max="11802" width="6.42578125" style="493" bestFit="1" customWidth="1"/>
    <col min="11803" max="11803" width="11.7109375" style="493" customWidth="1"/>
    <col min="11804" max="11804" width="0" style="493" hidden="1" customWidth="1"/>
    <col min="11805" max="11805" width="3.7109375" style="493" customWidth="1"/>
    <col min="11806" max="11806" width="11.140625" style="493" bestFit="1" customWidth="1"/>
    <col min="11807" max="12039" width="10.5703125" style="493"/>
    <col min="12040" max="12047" width="0" style="493" hidden="1" customWidth="1"/>
    <col min="12048" max="12050" width="3.7109375" style="493" customWidth="1"/>
    <col min="12051" max="12051" width="12.7109375" style="493" customWidth="1"/>
    <col min="12052" max="12052" width="47.42578125" style="493" customWidth="1"/>
    <col min="12053" max="12056" width="0" style="493" hidden="1" customWidth="1"/>
    <col min="12057" max="12057" width="11.7109375" style="493" customWidth="1"/>
    <col min="12058" max="12058" width="6.42578125" style="493" bestFit="1" customWidth="1"/>
    <col min="12059" max="12059" width="11.7109375" style="493" customWidth="1"/>
    <col min="12060" max="12060" width="0" style="493" hidden="1" customWidth="1"/>
    <col min="12061" max="12061" width="3.7109375" style="493" customWidth="1"/>
    <col min="12062" max="12062" width="11.140625" style="493" bestFit="1" customWidth="1"/>
    <col min="12063" max="12295" width="10.5703125" style="493"/>
    <col min="12296" max="12303" width="0" style="493" hidden="1" customWidth="1"/>
    <col min="12304" max="12306" width="3.7109375" style="493" customWidth="1"/>
    <col min="12307" max="12307" width="12.7109375" style="493" customWidth="1"/>
    <col min="12308" max="12308" width="47.42578125" style="493" customWidth="1"/>
    <col min="12309" max="12312" width="0" style="493" hidden="1" customWidth="1"/>
    <col min="12313" max="12313" width="11.7109375" style="493" customWidth="1"/>
    <col min="12314" max="12314" width="6.42578125" style="493" bestFit="1" customWidth="1"/>
    <col min="12315" max="12315" width="11.7109375" style="493" customWidth="1"/>
    <col min="12316" max="12316" width="0" style="493" hidden="1" customWidth="1"/>
    <col min="12317" max="12317" width="3.7109375" style="493" customWidth="1"/>
    <col min="12318" max="12318" width="11.140625" style="493" bestFit="1" customWidth="1"/>
    <col min="12319" max="12551" width="10.5703125" style="493"/>
    <col min="12552" max="12559" width="0" style="493" hidden="1" customWidth="1"/>
    <col min="12560" max="12562" width="3.7109375" style="493" customWidth="1"/>
    <col min="12563" max="12563" width="12.7109375" style="493" customWidth="1"/>
    <col min="12564" max="12564" width="47.42578125" style="493" customWidth="1"/>
    <col min="12565" max="12568" width="0" style="493" hidden="1" customWidth="1"/>
    <col min="12569" max="12569" width="11.7109375" style="493" customWidth="1"/>
    <col min="12570" max="12570" width="6.42578125" style="493" bestFit="1" customWidth="1"/>
    <col min="12571" max="12571" width="11.7109375" style="493" customWidth="1"/>
    <col min="12572" max="12572" width="0" style="493" hidden="1" customWidth="1"/>
    <col min="12573" max="12573" width="3.7109375" style="493" customWidth="1"/>
    <col min="12574" max="12574" width="11.140625" style="493" bestFit="1" customWidth="1"/>
    <col min="12575" max="12807" width="10.5703125" style="493"/>
    <col min="12808" max="12815" width="0" style="493" hidden="1" customWidth="1"/>
    <col min="12816" max="12818" width="3.7109375" style="493" customWidth="1"/>
    <col min="12819" max="12819" width="12.7109375" style="493" customWidth="1"/>
    <col min="12820" max="12820" width="47.42578125" style="493" customWidth="1"/>
    <col min="12821" max="12824" width="0" style="493" hidden="1" customWidth="1"/>
    <col min="12825" max="12825" width="11.7109375" style="493" customWidth="1"/>
    <col min="12826" max="12826" width="6.42578125" style="493" bestFit="1" customWidth="1"/>
    <col min="12827" max="12827" width="11.7109375" style="493" customWidth="1"/>
    <col min="12828" max="12828" width="0" style="493" hidden="1" customWidth="1"/>
    <col min="12829" max="12829" width="3.7109375" style="493" customWidth="1"/>
    <col min="12830" max="12830" width="11.140625" style="493" bestFit="1" customWidth="1"/>
    <col min="12831" max="13063" width="10.5703125" style="493"/>
    <col min="13064" max="13071" width="0" style="493" hidden="1" customWidth="1"/>
    <col min="13072" max="13074" width="3.7109375" style="493" customWidth="1"/>
    <col min="13075" max="13075" width="12.7109375" style="493" customWidth="1"/>
    <col min="13076" max="13076" width="47.42578125" style="493" customWidth="1"/>
    <col min="13077" max="13080" width="0" style="493" hidden="1" customWidth="1"/>
    <col min="13081" max="13081" width="11.7109375" style="493" customWidth="1"/>
    <col min="13082" max="13082" width="6.42578125" style="493" bestFit="1" customWidth="1"/>
    <col min="13083" max="13083" width="11.7109375" style="493" customWidth="1"/>
    <col min="13084" max="13084" width="0" style="493" hidden="1" customWidth="1"/>
    <col min="13085" max="13085" width="3.7109375" style="493" customWidth="1"/>
    <col min="13086" max="13086" width="11.140625" style="493" bestFit="1" customWidth="1"/>
    <col min="13087" max="13319" width="10.5703125" style="493"/>
    <col min="13320" max="13327" width="0" style="493" hidden="1" customWidth="1"/>
    <col min="13328" max="13330" width="3.7109375" style="493" customWidth="1"/>
    <col min="13331" max="13331" width="12.7109375" style="493" customWidth="1"/>
    <col min="13332" max="13332" width="47.42578125" style="493" customWidth="1"/>
    <col min="13333" max="13336" width="0" style="493" hidden="1" customWidth="1"/>
    <col min="13337" max="13337" width="11.7109375" style="493" customWidth="1"/>
    <col min="13338" max="13338" width="6.42578125" style="493" bestFit="1" customWidth="1"/>
    <col min="13339" max="13339" width="11.7109375" style="493" customWidth="1"/>
    <col min="13340" max="13340" width="0" style="493" hidden="1" customWidth="1"/>
    <col min="13341" max="13341" width="3.7109375" style="493" customWidth="1"/>
    <col min="13342" max="13342" width="11.140625" style="493" bestFit="1" customWidth="1"/>
    <col min="13343" max="13575" width="10.5703125" style="493"/>
    <col min="13576" max="13583" width="0" style="493" hidden="1" customWidth="1"/>
    <col min="13584" max="13586" width="3.7109375" style="493" customWidth="1"/>
    <col min="13587" max="13587" width="12.7109375" style="493" customWidth="1"/>
    <col min="13588" max="13588" width="47.42578125" style="493" customWidth="1"/>
    <col min="13589" max="13592" width="0" style="493" hidden="1" customWidth="1"/>
    <col min="13593" max="13593" width="11.7109375" style="493" customWidth="1"/>
    <col min="13594" max="13594" width="6.42578125" style="493" bestFit="1" customWidth="1"/>
    <col min="13595" max="13595" width="11.7109375" style="493" customWidth="1"/>
    <col min="13596" max="13596" width="0" style="493" hidden="1" customWidth="1"/>
    <col min="13597" max="13597" width="3.7109375" style="493" customWidth="1"/>
    <col min="13598" max="13598" width="11.140625" style="493" bestFit="1" customWidth="1"/>
    <col min="13599" max="13831" width="10.5703125" style="493"/>
    <col min="13832" max="13839" width="0" style="493" hidden="1" customWidth="1"/>
    <col min="13840" max="13842" width="3.7109375" style="493" customWidth="1"/>
    <col min="13843" max="13843" width="12.7109375" style="493" customWidth="1"/>
    <col min="13844" max="13844" width="47.42578125" style="493" customWidth="1"/>
    <col min="13845" max="13848" width="0" style="493" hidden="1" customWidth="1"/>
    <col min="13849" max="13849" width="11.7109375" style="493" customWidth="1"/>
    <col min="13850" max="13850" width="6.42578125" style="493" bestFit="1" customWidth="1"/>
    <col min="13851" max="13851" width="11.7109375" style="493" customWidth="1"/>
    <col min="13852" max="13852" width="0" style="493" hidden="1" customWidth="1"/>
    <col min="13853" max="13853" width="3.7109375" style="493" customWidth="1"/>
    <col min="13854" max="13854" width="11.140625" style="493" bestFit="1" customWidth="1"/>
    <col min="13855" max="14087" width="10.5703125" style="493"/>
    <col min="14088" max="14095" width="0" style="493" hidden="1" customWidth="1"/>
    <col min="14096" max="14098" width="3.7109375" style="493" customWidth="1"/>
    <col min="14099" max="14099" width="12.7109375" style="493" customWidth="1"/>
    <col min="14100" max="14100" width="47.42578125" style="493" customWidth="1"/>
    <col min="14101" max="14104" width="0" style="493" hidden="1" customWidth="1"/>
    <col min="14105" max="14105" width="11.7109375" style="493" customWidth="1"/>
    <col min="14106" max="14106" width="6.42578125" style="493" bestFit="1" customWidth="1"/>
    <col min="14107" max="14107" width="11.7109375" style="493" customWidth="1"/>
    <col min="14108" max="14108" width="0" style="493" hidden="1" customWidth="1"/>
    <col min="14109" max="14109" width="3.7109375" style="493" customWidth="1"/>
    <col min="14110" max="14110" width="11.140625" style="493" bestFit="1" customWidth="1"/>
    <col min="14111" max="14343" width="10.5703125" style="493"/>
    <col min="14344" max="14351" width="0" style="493" hidden="1" customWidth="1"/>
    <col min="14352" max="14354" width="3.7109375" style="493" customWidth="1"/>
    <col min="14355" max="14355" width="12.7109375" style="493" customWidth="1"/>
    <col min="14356" max="14356" width="47.42578125" style="493" customWidth="1"/>
    <col min="14357" max="14360" width="0" style="493" hidden="1" customWidth="1"/>
    <col min="14361" max="14361" width="11.7109375" style="493" customWidth="1"/>
    <col min="14362" max="14362" width="6.42578125" style="493" bestFit="1" customWidth="1"/>
    <col min="14363" max="14363" width="11.7109375" style="493" customWidth="1"/>
    <col min="14364" max="14364" width="0" style="493" hidden="1" customWidth="1"/>
    <col min="14365" max="14365" width="3.7109375" style="493" customWidth="1"/>
    <col min="14366" max="14366" width="11.140625" style="493" bestFit="1" customWidth="1"/>
    <col min="14367" max="14599" width="10.5703125" style="493"/>
    <col min="14600" max="14607" width="0" style="493" hidden="1" customWidth="1"/>
    <col min="14608" max="14610" width="3.7109375" style="493" customWidth="1"/>
    <col min="14611" max="14611" width="12.7109375" style="493" customWidth="1"/>
    <col min="14612" max="14612" width="47.42578125" style="493" customWidth="1"/>
    <col min="14613" max="14616" width="0" style="493" hidden="1" customWidth="1"/>
    <col min="14617" max="14617" width="11.7109375" style="493" customWidth="1"/>
    <col min="14618" max="14618" width="6.42578125" style="493" bestFit="1" customWidth="1"/>
    <col min="14619" max="14619" width="11.7109375" style="493" customWidth="1"/>
    <col min="14620" max="14620" width="0" style="493" hidden="1" customWidth="1"/>
    <col min="14621" max="14621" width="3.7109375" style="493" customWidth="1"/>
    <col min="14622" max="14622" width="11.140625" style="493" bestFit="1" customWidth="1"/>
    <col min="14623" max="14855" width="10.5703125" style="493"/>
    <col min="14856" max="14863" width="0" style="493" hidden="1" customWidth="1"/>
    <col min="14864" max="14866" width="3.7109375" style="493" customWidth="1"/>
    <col min="14867" max="14867" width="12.7109375" style="493" customWidth="1"/>
    <col min="14868" max="14868" width="47.42578125" style="493" customWidth="1"/>
    <col min="14869" max="14872" width="0" style="493" hidden="1" customWidth="1"/>
    <col min="14873" max="14873" width="11.7109375" style="493" customWidth="1"/>
    <col min="14874" max="14874" width="6.42578125" style="493" bestFit="1" customWidth="1"/>
    <col min="14875" max="14875" width="11.7109375" style="493" customWidth="1"/>
    <col min="14876" max="14876" width="0" style="493" hidden="1" customWidth="1"/>
    <col min="14877" max="14877" width="3.7109375" style="493" customWidth="1"/>
    <col min="14878" max="14878" width="11.140625" style="493" bestFit="1" customWidth="1"/>
    <col min="14879" max="15111" width="10.5703125" style="493"/>
    <col min="15112" max="15119" width="0" style="493" hidden="1" customWidth="1"/>
    <col min="15120" max="15122" width="3.7109375" style="493" customWidth="1"/>
    <col min="15123" max="15123" width="12.7109375" style="493" customWidth="1"/>
    <col min="15124" max="15124" width="47.42578125" style="493" customWidth="1"/>
    <col min="15125" max="15128" width="0" style="493" hidden="1" customWidth="1"/>
    <col min="15129" max="15129" width="11.7109375" style="493" customWidth="1"/>
    <col min="15130" max="15130" width="6.42578125" style="493" bestFit="1" customWidth="1"/>
    <col min="15131" max="15131" width="11.7109375" style="493" customWidth="1"/>
    <col min="15132" max="15132" width="0" style="493" hidden="1" customWidth="1"/>
    <col min="15133" max="15133" width="3.7109375" style="493" customWidth="1"/>
    <col min="15134" max="15134" width="11.140625" style="493" bestFit="1" customWidth="1"/>
    <col min="15135" max="15367" width="10.5703125" style="493"/>
    <col min="15368" max="15375" width="0" style="493" hidden="1" customWidth="1"/>
    <col min="15376" max="15378" width="3.7109375" style="493" customWidth="1"/>
    <col min="15379" max="15379" width="12.7109375" style="493" customWidth="1"/>
    <col min="15380" max="15380" width="47.42578125" style="493" customWidth="1"/>
    <col min="15381" max="15384" width="0" style="493" hidden="1" customWidth="1"/>
    <col min="15385" max="15385" width="11.7109375" style="493" customWidth="1"/>
    <col min="15386" max="15386" width="6.42578125" style="493" bestFit="1" customWidth="1"/>
    <col min="15387" max="15387" width="11.7109375" style="493" customWidth="1"/>
    <col min="15388" max="15388" width="0" style="493" hidden="1" customWidth="1"/>
    <col min="15389" max="15389" width="3.7109375" style="493" customWidth="1"/>
    <col min="15390" max="15390" width="11.140625" style="493" bestFit="1" customWidth="1"/>
    <col min="15391" max="15623" width="10.5703125" style="493"/>
    <col min="15624" max="15631" width="0" style="493" hidden="1" customWidth="1"/>
    <col min="15632" max="15634" width="3.7109375" style="493" customWidth="1"/>
    <col min="15635" max="15635" width="12.7109375" style="493" customWidth="1"/>
    <col min="15636" max="15636" width="47.42578125" style="493" customWidth="1"/>
    <col min="15637" max="15640" width="0" style="493" hidden="1" customWidth="1"/>
    <col min="15641" max="15641" width="11.7109375" style="493" customWidth="1"/>
    <col min="15642" max="15642" width="6.42578125" style="493" bestFit="1" customWidth="1"/>
    <col min="15643" max="15643" width="11.7109375" style="493" customWidth="1"/>
    <col min="15644" max="15644" width="0" style="493" hidden="1" customWidth="1"/>
    <col min="15645" max="15645" width="3.7109375" style="493" customWidth="1"/>
    <col min="15646" max="15646" width="11.140625" style="493" bestFit="1" customWidth="1"/>
    <col min="15647" max="15879" width="10.5703125" style="493"/>
    <col min="15880" max="15887" width="0" style="493" hidden="1" customWidth="1"/>
    <col min="15888" max="15890" width="3.7109375" style="493" customWidth="1"/>
    <col min="15891" max="15891" width="12.7109375" style="493" customWidth="1"/>
    <col min="15892" max="15892" width="47.42578125" style="493" customWidth="1"/>
    <col min="15893" max="15896" width="0" style="493" hidden="1" customWidth="1"/>
    <col min="15897" max="15897" width="11.7109375" style="493" customWidth="1"/>
    <col min="15898" max="15898" width="6.42578125" style="493" bestFit="1" customWidth="1"/>
    <col min="15899" max="15899" width="11.7109375" style="493" customWidth="1"/>
    <col min="15900" max="15900" width="0" style="493" hidden="1" customWidth="1"/>
    <col min="15901" max="15901" width="3.7109375" style="493" customWidth="1"/>
    <col min="15902" max="15902" width="11.140625" style="493" bestFit="1" customWidth="1"/>
    <col min="15903" max="16135" width="10.5703125" style="493"/>
    <col min="16136" max="16143" width="0" style="493" hidden="1" customWidth="1"/>
    <col min="16144" max="16146" width="3.7109375" style="493" customWidth="1"/>
    <col min="16147" max="16147" width="12.7109375" style="493" customWidth="1"/>
    <col min="16148" max="16148" width="47.42578125" style="493" customWidth="1"/>
    <col min="16149" max="16152" width="0" style="493" hidden="1" customWidth="1"/>
    <col min="16153" max="16153" width="11.7109375" style="493" customWidth="1"/>
    <col min="16154" max="16154" width="6.42578125" style="493" bestFit="1" customWidth="1"/>
    <col min="16155" max="16155" width="11.7109375" style="493" customWidth="1"/>
    <col min="16156" max="16156" width="0" style="493" hidden="1" customWidth="1"/>
    <col min="16157" max="16157" width="3.7109375" style="493" customWidth="1"/>
    <col min="16158" max="16158" width="11.140625" style="493" bestFit="1" customWidth="1"/>
    <col min="16159" max="16384" width="10.5703125" style="493"/>
  </cols>
  <sheetData>
    <row r="1" spans="1:42" ht="14.25" hidden="1" customHeight="1"/>
    <row r="2" spans="1:42" ht="14.25" hidden="1" customHeight="1"/>
    <row r="3" spans="1:42" ht="14.25" hidden="1" customHeight="1"/>
    <row r="4" spans="1:42" ht="3" customHeight="1">
      <c r="J4" s="499"/>
      <c r="K4" s="499"/>
      <c r="L4" s="494"/>
      <c r="M4" s="494"/>
      <c r="N4" s="494"/>
      <c r="O4" s="502"/>
      <c r="P4" s="502"/>
      <c r="Q4" s="502"/>
      <c r="R4" s="502"/>
      <c r="S4" s="502"/>
      <c r="T4" s="502"/>
      <c r="U4" s="494"/>
      <c r="V4" s="946"/>
      <c r="W4" s="946"/>
      <c r="X4" s="946"/>
      <c r="Y4" s="946"/>
      <c r="Z4" s="946"/>
      <c r="AA4" s="946"/>
      <c r="AB4" s="1075"/>
    </row>
    <row r="5" spans="1:42" ht="22.5" customHeight="1">
      <c r="J5" s="499"/>
      <c r="K5" s="499"/>
      <c r="L5" s="1299" t="s">
        <v>733</v>
      </c>
      <c r="M5" s="1299"/>
      <c r="N5" s="1299"/>
      <c r="O5" s="1299"/>
      <c r="P5" s="1299"/>
      <c r="Q5" s="1299"/>
      <c r="R5" s="1299"/>
      <c r="S5" s="1299"/>
      <c r="T5" s="1299"/>
      <c r="U5" s="548"/>
      <c r="V5" s="548"/>
      <c r="W5" s="548"/>
      <c r="X5" s="548"/>
      <c r="Y5" s="548"/>
      <c r="Z5" s="548"/>
      <c r="AA5" s="548"/>
      <c r="AB5" s="548"/>
    </row>
    <row r="6" spans="1:42" ht="3" customHeight="1">
      <c r="J6" s="499"/>
      <c r="K6" s="499"/>
      <c r="L6" s="494"/>
      <c r="M6" s="494"/>
      <c r="N6" s="494"/>
      <c r="O6" s="498"/>
      <c r="P6" s="498"/>
      <c r="Q6" s="498"/>
      <c r="R6" s="498"/>
      <c r="S6" s="498"/>
      <c r="T6" s="498"/>
      <c r="U6" s="494"/>
      <c r="V6" s="1079"/>
      <c r="W6" s="1079"/>
      <c r="X6" s="1079"/>
      <c r="Y6" s="1079"/>
      <c r="Z6" s="1079"/>
      <c r="AA6" s="1079"/>
      <c r="AB6" s="1075"/>
    </row>
    <row r="7" spans="1:42" s="746" customFormat="1" ht="11.25" hidden="1">
      <c r="A7" s="1122"/>
      <c r="B7" s="1122"/>
      <c r="C7" s="1122"/>
      <c r="D7" s="1122"/>
      <c r="E7" s="1122"/>
      <c r="F7" s="1122"/>
      <c r="G7" s="1122"/>
      <c r="H7" s="1122"/>
      <c r="L7" s="1172"/>
      <c r="M7" s="1046"/>
      <c r="O7" s="1305"/>
      <c r="P7" s="1305"/>
      <c r="Q7" s="1305"/>
      <c r="R7" s="1305"/>
      <c r="S7" s="1305"/>
      <c r="T7" s="1305"/>
      <c r="U7" s="780"/>
      <c r="V7"/>
      <c r="W7"/>
      <c r="X7"/>
      <c r="Y7"/>
      <c r="Z7"/>
      <c r="AA7"/>
      <c r="AB7"/>
      <c r="AC7" s="780"/>
      <c r="AE7" s="1122"/>
      <c r="AF7" s="1122"/>
      <c r="AG7" s="1122"/>
      <c r="AH7" s="1122"/>
      <c r="AI7" s="1122"/>
    </row>
    <row r="8" spans="1:42"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306" t="str">
        <f>IF(datePr_ch="",IF(datePr="","",datePr),datePr_ch)</f>
        <v>26.04.2019</v>
      </c>
      <c r="P8" s="1306"/>
      <c r="Q8" s="1306"/>
      <c r="R8" s="1306"/>
      <c r="S8" s="1306"/>
      <c r="T8" s="1306"/>
      <c r="U8" s="635"/>
      <c r="V8"/>
      <c r="W8"/>
      <c r="X8"/>
      <c r="Y8"/>
      <c r="Z8"/>
      <c r="AA8"/>
      <c r="AB8"/>
      <c r="AE8" s="559"/>
      <c r="AF8" s="559"/>
      <c r="AG8" s="559"/>
      <c r="AH8" s="559"/>
      <c r="AI8" s="559"/>
      <c r="AJ8" s="559"/>
      <c r="AK8" s="559"/>
      <c r="AL8" s="559"/>
      <c r="AM8" s="559"/>
      <c r="AN8" s="559"/>
      <c r="AO8" s="559"/>
      <c r="AP8" s="559"/>
    </row>
    <row r="9" spans="1:42"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6"/>
      <c r="O9" s="1306" t="str">
        <f>IF(numberPr_ch="",IF(numberPr="","",numberPr),numberPr_ch)</f>
        <v>3444</v>
      </c>
      <c r="P9" s="1306"/>
      <c r="Q9" s="1306"/>
      <c r="R9" s="1306"/>
      <c r="S9" s="1306"/>
      <c r="T9" s="1306"/>
      <c r="U9" s="635"/>
      <c r="V9"/>
      <c r="W9"/>
      <c r="X9"/>
      <c r="Y9"/>
      <c r="Z9"/>
      <c r="AA9"/>
      <c r="AB9"/>
      <c r="AE9" s="559"/>
      <c r="AF9" s="559"/>
      <c r="AG9" s="559"/>
      <c r="AH9" s="559"/>
      <c r="AI9" s="559"/>
      <c r="AJ9" s="559"/>
      <c r="AK9" s="559"/>
      <c r="AL9" s="559"/>
      <c r="AM9" s="559"/>
      <c r="AN9" s="559"/>
      <c r="AO9" s="559"/>
      <c r="AP9" s="559"/>
    </row>
    <row r="10" spans="1:42" s="746" customFormat="1" ht="11.25" hidden="1">
      <c r="A10" s="1122"/>
      <c r="B10" s="1122"/>
      <c r="C10" s="1122"/>
      <c r="D10" s="1122"/>
      <c r="E10" s="1122"/>
      <c r="F10" s="1122"/>
      <c r="G10" s="1122"/>
      <c r="H10" s="1122"/>
      <c r="L10" s="1172"/>
      <c r="M10" s="1046"/>
      <c r="O10" s="1305"/>
      <c r="P10" s="1305"/>
      <c r="Q10" s="1305"/>
      <c r="R10" s="1305"/>
      <c r="S10" s="1305"/>
      <c r="T10" s="1305"/>
      <c r="U10" s="780"/>
      <c r="V10"/>
      <c r="W10"/>
      <c r="X10"/>
      <c r="Y10"/>
      <c r="Z10"/>
      <c r="AA10"/>
      <c r="AB10"/>
      <c r="AC10" s="780"/>
      <c r="AE10" s="1122"/>
      <c r="AF10" s="1122"/>
      <c r="AG10" s="1122"/>
      <c r="AH10" s="1122"/>
      <c r="AI10" s="1122"/>
    </row>
    <row r="11" spans="1:42" s="539" customFormat="1" ht="11.25" hidden="1" customHeight="1">
      <c r="A11" s="559"/>
      <c r="B11" s="559"/>
      <c r="C11" s="559"/>
      <c r="D11" s="559"/>
      <c r="E11" s="559"/>
      <c r="F11" s="559"/>
      <c r="G11" s="559"/>
      <c r="H11" s="559"/>
      <c r="L11" s="1300"/>
      <c r="M11" s="1300"/>
      <c r="N11" s="536"/>
      <c r="O11" s="1330"/>
      <c r="P11" s="1330"/>
      <c r="Q11" s="1330"/>
      <c r="R11" s="1330"/>
      <c r="S11" s="1330"/>
      <c r="T11" s="1330"/>
      <c r="U11" s="557" t="s">
        <v>371</v>
      </c>
      <c r="V11" s="1330"/>
      <c r="W11" s="1330"/>
      <c r="X11" s="1330"/>
      <c r="Y11" s="1330"/>
      <c r="Z11" s="1330"/>
      <c r="AA11" s="1330"/>
      <c r="AB11" s="959" t="s">
        <v>371</v>
      </c>
      <c r="AE11" s="559"/>
      <c r="AF11" s="559"/>
      <c r="AG11" s="559"/>
      <c r="AH11" s="559"/>
      <c r="AI11" s="559"/>
      <c r="AJ11" s="559"/>
      <c r="AK11" s="559"/>
      <c r="AL11" s="559"/>
      <c r="AM11" s="559"/>
      <c r="AN11" s="559"/>
      <c r="AO11" s="559"/>
      <c r="AP11" s="559"/>
    </row>
    <row r="12" spans="1:42">
      <c r="J12" s="499"/>
      <c r="K12" s="499"/>
      <c r="L12" s="494"/>
      <c r="M12" s="494"/>
      <c r="N12" s="494"/>
      <c r="O12" s="1331"/>
      <c r="P12" s="1331"/>
      <c r="Q12" s="1331"/>
      <c r="R12" s="1331"/>
      <c r="S12" s="1331"/>
      <c r="T12" s="1331"/>
      <c r="U12" s="1331"/>
      <c r="V12" s="1331" t="s">
        <v>2798</v>
      </c>
      <c r="W12" s="1331"/>
      <c r="X12" s="1331"/>
      <c r="Y12" s="1331"/>
      <c r="Z12" s="1331"/>
      <c r="AA12" s="1331"/>
      <c r="AB12" s="1331"/>
    </row>
    <row r="13" spans="1:42" ht="14.25" customHeight="1">
      <c r="J13" s="499"/>
      <c r="K13" s="499"/>
      <c r="L13" s="1237" t="s">
        <v>445</v>
      </c>
      <c r="M13" s="1237"/>
      <c r="N13" s="1237"/>
      <c r="O13" s="1237"/>
      <c r="P13" s="1237"/>
      <c r="Q13" s="1237"/>
      <c r="R13" s="1237"/>
      <c r="S13" s="1237"/>
      <c r="T13" s="1237"/>
      <c r="U13" s="1237"/>
      <c r="V13" s="1237"/>
      <c r="W13" s="1237"/>
      <c r="X13" s="1237"/>
      <c r="Y13" s="1237"/>
      <c r="Z13" s="1237"/>
      <c r="AA13" s="1237"/>
      <c r="AB13" s="1237"/>
      <c r="AC13" s="1237"/>
      <c r="AD13" s="1237" t="s">
        <v>446</v>
      </c>
    </row>
    <row r="14" spans="1:42" ht="14.25" customHeight="1">
      <c r="J14" s="499"/>
      <c r="K14" s="499"/>
      <c r="L14" s="1313" t="s">
        <v>91</v>
      </c>
      <c r="M14" s="1313" t="s">
        <v>603</v>
      </c>
      <c r="N14" s="491"/>
      <c r="O14" s="1314" t="s">
        <v>605</v>
      </c>
      <c r="P14" s="1315"/>
      <c r="Q14" s="1315"/>
      <c r="R14" s="1315"/>
      <c r="S14" s="1315"/>
      <c r="T14" s="1316"/>
      <c r="U14" s="1296" t="s">
        <v>339</v>
      </c>
      <c r="V14" s="1314" t="s">
        <v>605</v>
      </c>
      <c r="W14" s="1315"/>
      <c r="X14" s="1315"/>
      <c r="Y14" s="1315"/>
      <c r="Z14" s="1315"/>
      <c r="AA14" s="1316"/>
      <c r="AB14" s="1296" t="s">
        <v>339</v>
      </c>
      <c r="AC14" s="1310" t="s">
        <v>274</v>
      </c>
      <c r="AD14" s="1237"/>
    </row>
    <row r="15" spans="1:42" ht="14.25" customHeight="1">
      <c r="J15" s="499"/>
      <c r="K15" s="499"/>
      <c r="L15" s="1313"/>
      <c r="M15" s="1313"/>
      <c r="N15" s="491"/>
      <c r="O15" s="1319" t="s">
        <v>591</v>
      </c>
      <c r="P15" s="1317"/>
      <c r="Q15" s="1318"/>
      <c r="R15" s="1294" t="s">
        <v>616</v>
      </c>
      <c r="S15" s="1294"/>
      <c r="T15" s="1295"/>
      <c r="U15" s="1297"/>
      <c r="V15" s="1319" t="s">
        <v>591</v>
      </c>
      <c r="W15" s="1317"/>
      <c r="X15" s="1318"/>
      <c r="Y15" s="1294" t="s">
        <v>616</v>
      </c>
      <c r="Z15" s="1294"/>
      <c r="AA15" s="1295"/>
      <c r="AB15" s="1297"/>
      <c r="AC15" s="1311"/>
      <c r="AD15" s="1237"/>
    </row>
    <row r="16" spans="1:42" ht="30" customHeight="1">
      <c r="J16" s="499"/>
      <c r="K16" s="499"/>
      <c r="L16" s="1313"/>
      <c r="M16" s="1313"/>
      <c r="N16" s="490"/>
      <c r="O16" s="1320"/>
      <c r="P16" s="505"/>
      <c r="Q16" s="505"/>
      <c r="R16" s="506" t="s">
        <v>273</v>
      </c>
      <c r="S16" s="1308" t="s">
        <v>272</v>
      </c>
      <c r="T16" s="1309"/>
      <c r="U16" s="1298"/>
      <c r="V16" s="1320"/>
      <c r="W16" s="719"/>
      <c r="X16" s="719"/>
      <c r="Y16" s="1188" t="s">
        <v>273</v>
      </c>
      <c r="Z16" s="1308" t="s">
        <v>272</v>
      </c>
      <c r="AA16" s="1309"/>
      <c r="AB16" s="1298"/>
      <c r="AC16" s="1312"/>
      <c r="AD16" s="1237"/>
    </row>
    <row r="17" spans="1:43">
      <c r="J17" s="499"/>
      <c r="K17" s="538">
        <v>1</v>
      </c>
      <c r="L17" s="616" t="s">
        <v>92</v>
      </c>
      <c r="M17" s="616" t="s">
        <v>48</v>
      </c>
      <c r="N17" s="636" t="s">
        <v>48</v>
      </c>
      <c r="O17" s="617">
        <f ca="1">OFFSET(O17,0,-1)+1</f>
        <v>3</v>
      </c>
      <c r="P17" s="618">
        <f ca="1">OFFSET(P17,0,-1)</f>
        <v>3</v>
      </c>
      <c r="Q17" s="618">
        <f ca="1">OFFSET(Q17,0,-1)</f>
        <v>3</v>
      </c>
      <c r="R17" s="617">
        <f ca="1">OFFSET(R17,0,-1)+1</f>
        <v>4</v>
      </c>
      <c r="S17" s="1301">
        <f ca="1">OFFSET(S17,0,-1)+1</f>
        <v>5</v>
      </c>
      <c r="T17" s="1301"/>
      <c r="U17" s="617">
        <f ca="1">OFFSET(U17,0,-2)+1</f>
        <v>6</v>
      </c>
      <c r="V17" s="1186">
        <f ca="1">OFFSET(V17,0,-1)+1</f>
        <v>7</v>
      </c>
      <c r="W17" s="618">
        <f ca="1">OFFSET(W17,0,-1)</f>
        <v>7</v>
      </c>
      <c r="X17" s="618">
        <f ca="1">OFFSET(X17,0,-1)</f>
        <v>7</v>
      </c>
      <c r="Y17" s="1186">
        <f ca="1">OFFSET(Y17,0,-1)+1</f>
        <v>8</v>
      </c>
      <c r="Z17" s="1301">
        <f ca="1">OFFSET(Z17,0,-1)+1</f>
        <v>9</v>
      </c>
      <c r="AA17" s="1301"/>
      <c r="AB17" s="1186">
        <f ca="1">OFFSET(AB17,0,-2)+1</f>
        <v>10</v>
      </c>
      <c r="AC17" s="618">
        <f ca="1">OFFSET(AC17,0,-1)</f>
        <v>10</v>
      </c>
      <c r="AD17" s="617">
        <f ca="1">OFFSET(AD17,0,-1)+1</f>
        <v>11</v>
      </c>
    </row>
    <row r="18" spans="1:43" ht="22.5">
      <c r="A18" s="1284">
        <v>1</v>
      </c>
      <c r="B18" s="867"/>
      <c r="C18" s="867"/>
      <c r="D18" s="867"/>
      <c r="E18" s="868"/>
      <c r="F18" s="869"/>
      <c r="G18" s="867"/>
      <c r="H18" s="867"/>
      <c r="I18" s="870"/>
      <c r="J18" s="865"/>
      <c r="K18" s="874">
        <v>1</v>
      </c>
      <c r="L18" s="562">
        <f>mergeValue(A18)</f>
        <v>1</v>
      </c>
      <c r="M18" s="610" t="s">
        <v>19</v>
      </c>
      <c r="N18" s="549"/>
      <c r="O18" s="1327" t="str">
        <f>IF('Перечень тарифов'!J21="","","" &amp; 'Перечень тарифов'!J21 &amp; "")</f>
        <v>Тариф на теплоноситель, поставляемый потребителям</v>
      </c>
      <c r="P18" s="1327"/>
      <c r="Q18" s="1327"/>
      <c r="R18" s="1327"/>
      <c r="S18" s="1327"/>
      <c r="T18" s="1327"/>
      <c r="U18" s="1327"/>
      <c r="V18" s="1327"/>
      <c r="W18" s="1327"/>
      <c r="X18" s="1327"/>
      <c r="Y18" s="1327"/>
      <c r="Z18" s="1327"/>
      <c r="AA18" s="1327"/>
      <c r="AB18" s="1327"/>
      <c r="AC18" s="1327"/>
      <c r="AD18" s="599" t="s">
        <v>719</v>
      </c>
    </row>
    <row r="19" spans="1:43" hidden="1">
      <c r="A19" s="1284"/>
      <c r="B19" s="1284">
        <v>1</v>
      </c>
      <c r="C19" s="867"/>
      <c r="D19" s="867"/>
      <c r="E19" s="869"/>
      <c r="F19" s="869"/>
      <c r="G19" s="867"/>
      <c r="H19" s="867"/>
      <c r="I19" s="864"/>
      <c r="J19" s="863"/>
      <c r="K19" s="874">
        <v>1</v>
      </c>
      <c r="L19" s="562" t="str">
        <f>mergeValue(A19) &amp;"."&amp; mergeValue(B19)</f>
        <v>1.1</v>
      </c>
      <c r="M19" s="516"/>
      <c r="N19" s="549"/>
      <c r="O19" s="1327"/>
      <c r="P19" s="1327"/>
      <c r="Q19" s="1327"/>
      <c r="R19" s="1327"/>
      <c r="S19" s="1327"/>
      <c r="T19" s="1327"/>
      <c r="U19" s="1327"/>
      <c r="V19" s="1327"/>
      <c r="W19" s="1327"/>
      <c r="X19" s="1327"/>
      <c r="Y19" s="1327"/>
      <c r="Z19" s="1327"/>
      <c r="AA19" s="1327"/>
      <c r="AB19" s="1327"/>
      <c r="AC19" s="1327"/>
      <c r="AD19" s="599"/>
    </row>
    <row r="20" spans="1:43" ht="22.5">
      <c r="A20" s="1284"/>
      <c r="B20" s="1284"/>
      <c r="C20" s="1284">
        <v>1</v>
      </c>
      <c r="D20" s="867"/>
      <c r="E20" s="869"/>
      <c r="F20" s="869"/>
      <c r="G20" s="867"/>
      <c r="H20" s="867"/>
      <c r="I20" s="871"/>
      <c r="J20" s="863"/>
      <c r="K20" s="874">
        <v>1</v>
      </c>
      <c r="L20" s="562" t="str">
        <f>mergeValue(A20) &amp;"."&amp; mergeValue(B20)&amp;"."&amp; mergeValue(C20)</f>
        <v>1.1.1</v>
      </c>
      <c r="M20" s="517" t="s">
        <v>7</v>
      </c>
      <c r="N20" s="549"/>
      <c r="O20" s="1327" t="str">
        <f>IF('Перечень тарифов'!R21="","","" &amp; 'Перечень тарифов'!R21 &amp; "")</f>
        <v>Зона теплоснабжения № 01</v>
      </c>
      <c r="P20" s="1327"/>
      <c r="Q20" s="1327"/>
      <c r="R20" s="1327"/>
      <c r="S20" s="1327"/>
      <c r="T20" s="1327"/>
      <c r="U20" s="1327"/>
      <c r="V20" s="1327"/>
      <c r="W20" s="1327"/>
      <c r="X20" s="1327"/>
      <c r="Y20" s="1327"/>
      <c r="Z20" s="1327"/>
      <c r="AA20" s="1327"/>
      <c r="AB20" s="1327"/>
      <c r="AC20" s="1327"/>
      <c r="AD20" s="599" t="s">
        <v>601</v>
      </c>
    </row>
    <row r="21" spans="1:43" hidden="1">
      <c r="A21" s="1284"/>
      <c r="B21" s="1284"/>
      <c r="C21" s="1284"/>
      <c r="D21" s="1284">
        <v>1</v>
      </c>
      <c r="E21" s="869"/>
      <c r="F21" s="869"/>
      <c r="G21" s="867"/>
      <c r="H21" s="867"/>
      <c r="I21" s="1284">
        <v>1</v>
      </c>
      <c r="J21" s="863"/>
      <c r="K21" s="874">
        <v>1</v>
      </c>
      <c r="L21" s="562" t="str">
        <f>mergeValue(A21) &amp;"."&amp; mergeValue(B21)&amp;"."&amp; mergeValue(C21)&amp;"."&amp; mergeValue(D21)</f>
        <v>1.1.1.1</v>
      </c>
      <c r="M21" s="518"/>
      <c r="N21" s="549"/>
      <c r="O21" s="1327"/>
      <c r="P21" s="1327"/>
      <c r="Q21" s="1327"/>
      <c r="R21" s="1327"/>
      <c r="S21" s="1327"/>
      <c r="T21" s="1327"/>
      <c r="U21" s="1327"/>
      <c r="V21" s="1327"/>
      <c r="W21" s="1327"/>
      <c r="X21" s="1327"/>
      <c r="Y21" s="1327"/>
      <c r="Z21" s="1327"/>
      <c r="AA21" s="1327"/>
      <c r="AB21" s="1327"/>
      <c r="AC21" s="1327"/>
      <c r="AD21" s="599"/>
    </row>
    <row r="22" spans="1:43" ht="11.25" hidden="1" customHeight="1">
      <c r="A22" s="1284"/>
      <c r="B22" s="1284"/>
      <c r="C22" s="1284"/>
      <c r="D22" s="1284"/>
      <c r="E22" s="1284">
        <v>1</v>
      </c>
      <c r="F22" s="869"/>
      <c r="G22" s="867"/>
      <c r="H22" s="867"/>
      <c r="I22" s="1284"/>
      <c r="J22" s="869"/>
      <c r="K22" s="874">
        <v>1</v>
      </c>
      <c r="L22" s="562"/>
      <c r="M22" s="524"/>
      <c r="N22" s="550"/>
      <c r="O22" s="600"/>
      <c r="P22" s="600"/>
      <c r="Q22" s="600"/>
      <c r="R22" s="600"/>
      <c r="S22" s="600"/>
      <c r="T22" s="600"/>
      <c r="U22" s="562"/>
      <c r="V22" s="1192"/>
      <c r="W22" s="1192"/>
      <c r="X22" s="1192"/>
      <c r="Y22" s="1192"/>
      <c r="Z22" s="1192"/>
      <c r="AA22" s="1192"/>
      <c r="AB22" s="1190"/>
      <c r="AC22" s="477"/>
      <c r="AD22" s="529"/>
    </row>
    <row r="23" spans="1:43" ht="33.75">
      <c r="A23" s="1284"/>
      <c r="B23" s="1284"/>
      <c r="C23" s="1284"/>
      <c r="D23" s="1284"/>
      <c r="E23" s="1284"/>
      <c r="F23" s="1284">
        <v>1</v>
      </c>
      <c r="G23" s="867"/>
      <c r="H23" s="867"/>
      <c r="I23" s="1284"/>
      <c r="J23" s="1329"/>
      <c r="K23" s="874">
        <v>1</v>
      </c>
      <c r="L23" s="562" t="str">
        <f>mergeValue(A23) &amp;"."&amp; mergeValue(B23)&amp;"."&amp; mergeValue(C23)&amp;"."&amp; mergeValue(D23)&amp;"."&amp;  mergeValue(F23)</f>
        <v>1.1.1.1.1</v>
      </c>
      <c r="M23" s="524" t="s">
        <v>9</v>
      </c>
      <c r="N23" s="550"/>
      <c r="O23" s="1286" t="s">
        <v>303</v>
      </c>
      <c r="P23" s="1286"/>
      <c r="Q23" s="1286"/>
      <c r="R23" s="1286"/>
      <c r="S23" s="1286"/>
      <c r="T23" s="1286"/>
      <c r="U23" s="1286"/>
      <c r="V23" s="1286"/>
      <c r="W23" s="1286"/>
      <c r="X23" s="1286"/>
      <c r="Y23" s="1286"/>
      <c r="Z23" s="1286"/>
      <c r="AA23" s="1286"/>
      <c r="AB23" s="1286"/>
      <c r="AC23" s="1286"/>
      <c r="AD23" s="599" t="s">
        <v>721</v>
      </c>
      <c r="AF23" s="558" t="str">
        <f>strCheckUnique(AG23:AG26)</f>
        <v/>
      </c>
      <c r="AH23" s="558"/>
    </row>
    <row r="24" spans="1:43" ht="99" customHeight="1">
      <c r="A24" s="1284"/>
      <c r="B24" s="1284"/>
      <c r="C24" s="1284"/>
      <c r="D24" s="1284"/>
      <c r="E24" s="1284"/>
      <c r="F24" s="1284"/>
      <c r="G24" s="867">
        <v>1</v>
      </c>
      <c r="H24" s="867"/>
      <c r="I24" s="1284"/>
      <c r="J24" s="1329"/>
      <c r="K24" s="866"/>
      <c r="L24" s="562" t="str">
        <f>mergeValue(A24) &amp;"."&amp; mergeValue(B24)&amp;"."&amp; mergeValue(C24)&amp;"."&amp; mergeValue(D24)&amp;"."&amp;  mergeValue(F24)&amp;"."&amp;  mergeValue(G24)</f>
        <v>1.1.1.1.1.1</v>
      </c>
      <c r="M24" s="1089" t="s">
        <v>606</v>
      </c>
      <c r="N24" s="555"/>
      <c r="O24" s="649">
        <v>34.200000000000003</v>
      </c>
      <c r="P24" s="532"/>
      <c r="Q24" s="532"/>
      <c r="R24" s="1290" t="s">
        <v>1426</v>
      </c>
      <c r="S24" s="1292" t="s">
        <v>83</v>
      </c>
      <c r="T24" s="1290" t="s">
        <v>2801</v>
      </c>
      <c r="U24" s="1292" t="s">
        <v>83</v>
      </c>
      <c r="V24" s="649">
        <v>34.880000000000003</v>
      </c>
      <c r="W24" s="726"/>
      <c r="X24" s="726"/>
      <c r="Y24" s="1290" t="s">
        <v>2802</v>
      </c>
      <c r="Z24" s="1292" t="s">
        <v>83</v>
      </c>
      <c r="AA24" s="1290" t="s">
        <v>1427</v>
      </c>
      <c r="AB24" s="1292" t="s">
        <v>84</v>
      </c>
      <c r="AC24" s="507"/>
      <c r="AD24" s="1302" t="s">
        <v>734</v>
      </c>
      <c r="AE24" s="554" t="str">
        <f>strCheckDate(O25:AC25)</f>
        <v/>
      </c>
      <c r="AF24" s="558"/>
      <c r="AG24" s="558" t="str">
        <f>IF(M24="","",M24 )</f>
        <v>вода</v>
      </c>
      <c r="AH24" s="558"/>
      <c r="AI24" s="558"/>
      <c r="AJ24" s="558"/>
    </row>
    <row r="25" spans="1:43" ht="21" hidden="1" customHeight="1">
      <c r="A25" s="1284"/>
      <c r="B25" s="1284"/>
      <c r="C25" s="1284"/>
      <c r="D25" s="1284"/>
      <c r="E25" s="1284"/>
      <c r="F25" s="1284"/>
      <c r="G25" s="867"/>
      <c r="H25" s="867"/>
      <c r="I25" s="1284"/>
      <c r="J25" s="1329"/>
      <c r="K25" s="874">
        <v>1</v>
      </c>
      <c r="L25" s="569"/>
      <c r="M25" s="615"/>
      <c r="N25" s="555"/>
      <c r="O25" s="532"/>
      <c r="P25" s="532"/>
      <c r="Q25" s="553" t="str">
        <f>R24 &amp; "-" &amp; T24</f>
        <v>01.01.2020-31.12.2020</v>
      </c>
      <c r="R25" s="1290"/>
      <c r="S25" s="1292"/>
      <c r="T25" s="1290"/>
      <c r="U25" s="1292"/>
      <c r="V25" s="726"/>
      <c r="W25" s="726"/>
      <c r="X25" s="732" t="str">
        <f>Y24 &amp; "-" &amp; AA24</f>
        <v>01.01.2021-31.12.2021</v>
      </c>
      <c r="Y25" s="1290"/>
      <c r="Z25" s="1292"/>
      <c r="AA25" s="1290"/>
      <c r="AB25" s="1292"/>
      <c r="AC25" s="507"/>
      <c r="AD25" s="1303"/>
      <c r="AF25" s="558"/>
      <c r="AG25" s="558"/>
      <c r="AH25" s="558"/>
      <c r="AI25" s="558"/>
      <c r="AJ25" s="558"/>
    </row>
    <row r="26" spans="1:43" s="492" customFormat="1" ht="15" customHeight="1">
      <c r="A26" s="1284"/>
      <c r="B26" s="1284"/>
      <c r="C26" s="1284"/>
      <c r="D26" s="1284"/>
      <c r="E26" s="1284"/>
      <c r="F26" s="1284"/>
      <c r="G26" s="867"/>
      <c r="H26" s="867"/>
      <c r="I26" s="1284"/>
      <c r="J26" s="1329"/>
      <c r="K26" s="874">
        <v>1</v>
      </c>
      <c r="L26" s="508"/>
      <c r="M26" s="526" t="s">
        <v>24</v>
      </c>
      <c r="N26" s="521"/>
      <c r="O26" s="515"/>
      <c r="P26" s="515"/>
      <c r="Q26" s="515"/>
      <c r="R26" s="542"/>
      <c r="S26" s="534"/>
      <c r="T26" s="533"/>
      <c r="U26" s="521"/>
      <c r="V26" s="720"/>
      <c r="W26" s="720"/>
      <c r="X26" s="720"/>
      <c r="Y26" s="729"/>
      <c r="Z26" s="954"/>
      <c r="AA26" s="953"/>
      <c r="AB26" s="949"/>
      <c r="AC26" s="530"/>
      <c r="AD26" s="1304"/>
      <c r="AE26" s="556"/>
      <c r="AF26" s="556"/>
      <c r="AG26" s="556"/>
      <c r="AH26" s="556"/>
      <c r="AI26" s="556"/>
      <c r="AJ26" s="556"/>
      <c r="AK26" s="556"/>
      <c r="AL26" s="556"/>
      <c r="AM26" s="556"/>
      <c r="AN26" s="556"/>
      <c r="AO26" s="556"/>
      <c r="AP26" s="556"/>
    </row>
    <row r="27" spans="1:43" s="492" customFormat="1" ht="15" customHeight="1">
      <c r="A27" s="1284"/>
      <c r="B27" s="1284"/>
      <c r="C27" s="1284"/>
      <c r="D27" s="1284"/>
      <c r="E27" s="1284"/>
      <c r="F27" s="869"/>
      <c r="G27" s="869"/>
      <c r="H27" s="867"/>
      <c r="I27" s="1284"/>
      <c r="J27" s="869"/>
      <c r="K27" s="873"/>
      <c r="L27" s="508"/>
      <c r="M27" s="521" t="s">
        <v>10</v>
      </c>
      <c r="N27" s="526"/>
      <c r="O27" s="526"/>
      <c r="P27" s="526"/>
      <c r="Q27" s="526"/>
      <c r="R27" s="526"/>
      <c r="S27" s="526"/>
      <c r="T27" s="526"/>
      <c r="U27" s="526"/>
      <c r="V27" s="526"/>
      <c r="W27" s="526"/>
      <c r="X27" s="526"/>
      <c r="Y27" s="526"/>
      <c r="Z27" s="526"/>
      <c r="AA27" s="526"/>
      <c r="AB27" s="526"/>
      <c r="AC27" s="526"/>
      <c r="AD27" s="530"/>
      <c r="AE27" s="556"/>
      <c r="AF27" s="556"/>
      <c r="AG27" s="556"/>
      <c r="AH27" s="556"/>
      <c r="AI27" s="556"/>
      <c r="AJ27" s="556"/>
      <c r="AK27" s="556"/>
      <c r="AL27" s="556"/>
      <c r="AM27" s="556"/>
      <c r="AN27" s="556"/>
      <c r="AO27" s="556"/>
      <c r="AP27" s="556"/>
      <c r="AQ27" s="556"/>
    </row>
    <row r="28" spans="1:43" s="492" customFormat="1" ht="15" hidden="1" customHeight="1">
      <c r="A28" s="1284"/>
      <c r="B28" s="1284"/>
      <c r="C28" s="1284"/>
      <c r="D28" s="1284"/>
      <c r="E28" s="869"/>
      <c r="F28" s="869"/>
      <c r="G28" s="869"/>
      <c r="H28" s="867"/>
      <c r="I28" s="1284"/>
      <c r="J28" s="869"/>
      <c r="K28" s="873"/>
      <c r="L28" s="508"/>
      <c r="M28" s="521"/>
      <c r="N28" s="526"/>
      <c r="O28" s="526"/>
      <c r="P28" s="526"/>
      <c r="Q28" s="526"/>
      <c r="R28" s="526"/>
      <c r="S28" s="526"/>
      <c r="T28" s="526"/>
      <c r="U28" s="526"/>
      <c r="V28" s="526"/>
      <c r="W28" s="526"/>
      <c r="X28" s="526"/>
      <c r="Y28" s="526"/>
      <c r="Z28" s="526"/>
      <c r="AA28" s="526"/>
      <c r="AB28" s="526"/>
      <c r="AC28" s="526"/>
      <c r="AD28" s="530"/>
      <c r="AE28" s="556"/>
      <c r="AF28" s="556"/>
      <c r="AG28" s="556"/>
      <c r="AH28" s="556"/>
      <c r="AI28" s="556"/>
      <c r="AJ28" s="556"/>
      <c r="AK28" s="556"/>
      <c r="AL28" s="556"/>
      <c r="AM28" s="556"/>
      <c r="AN28" s="556"/>
      <c r="AO28" s="556"/>
      <c r="AP28" s="556"/>
      <c r="AQ28" s="556"/>
    </row>
    <row r="29" spans="1:43" ht="3" customHeight="1">
      <c r="L29" s="455"/>
      <c r="M29" s="455"/>
      <c r="N29" s="455"/>
      <c r="O29" s="455"/>
      <c r="P29" s="455"/>
      <c r="Q29" s="455"/>
      <c r="R29" s="455"/>
      <c r="S29" s="455"/>
      <c r="T29" s="455"/>
      <c r="U29" s="455"/>
      <c r="V29" s="455"/>
      <c r="W29" s="455"/>
      <c r="X29" s="455"/>
      <c r="Y29" s="455"/>
      <c r="Z29" s="455"/>
      <c r="AA29" s="455"/>
      <c r="AB29" s="455"/>
    </row>
    <row r="30" spans="1:43" ht="106.5" customHeight="1">
      <c r="L30" s="1">
        <v>1</v>
      </c>
      <c r="M30" s="1277" t="s">
        <v>735</v>
      </c>
      <c r="N30" s="1277"/>
      <c r="O30" s="1277"/>
      <c r="P30" s="1277"/>
      <c r="Q30" s="1277"/>
      <c r="R30" s="1277"/>
      <c r="S30" s="1277"/>
      <c r="T30" s="1277"/>
      <c r="U30" s="1277"/>
      <c r="V30" s="1277"/>
      <c r="W30" s="1277"/>
      <c r="X30" s="1277"/>
      <c r="Y30" s="1277"/>
      <c r="Z30" s="1277"/>
      <c r="AA30" s="1277"/>
      <c r="AB30" s="1277"/>
      <c r="AC30" s="1277"/>
      <c r="AD30" s="1277"/>
    </row>
  </sheetData>
  <sheetProtection algorithmName="SHA-512" hashValue="p9S6LwOweUNgxYFRpBd1C1n9ViPhQxyW3MFok7fdBHU1fYxJecnWePfLBkkNxxvwDMbyVdavcbA78ZBZt6xvvA==" saltValue="x53l92zCjYFsluQgQbPfcQ==" spinCount="100000" sheet="1" objects="1" scenarios="1" formatColumns="0" formatRows="0"/>
  <dataConsolidate leftLabels="1"/>
  <mergeCells count="52">
    <mergeCell ref="V15:V16"/>
    <mergeCell ref="W15:X15"/>
    <mergeCell ref="Y15:AA15"/>
    <mergeCell ref="Z16:AA16"/>
    <mergeCell ref="AD24:AD26"/>
    <mergeCell ref="R15:T15"/>
    <mergeCell ref="O14:T14"/>
    <mergeCell ref="M30:AD30"/>
    <mergeCell ref="U14:U16"/>
    <mergeCell ref="AC14:AC16"/>
    <mergeCell ref="AD13:AD16"/>
    <mergeCell ref="L13:AC13"/>
    <mergeCell ref="L14:L16"/>
    <mergeCell ref="M14:M16"/>
    <mergeCell ref="S17:T17"/>
    <mergeCell ref="T24:T25"/>
    <mergeCell ref="Z17:AA17"/>
    <mergeCell ref="Y24:Y25"/>
    <mergeCell ref="Z24:Z25"/>
    <mergeCell ref="V14:AA14"/>
    <mergeCell ref="S24:S25"/>
    <mergeCell ref="AA24:AA25"/>
    <mergeCell ref="L5:T5"/>
    <mergeCell ref="O7:T7"/>
    <mergeCell ref="O8:T8"/>
    <mergeCell ref="L11:M11"/>
    <mergeCell ref="O11:T11"/>
    <mergeCell ref="O9:T9"/>
    <mergeCell ref="O10:T10"/>
    <mergeCell ref="O12:U12"/>
    <mergeCell ref="O15:O16"/>
    <mergeCell ref="P15:Q15"/>
    <mergeCell ref="S16:T16"/>
    <mergeCell ref="V11:AA11"/>
    <mergeCell ref="V12:AB12"/>
    <mergeCell ref="AB14:AB16"/>
    <mergeCell ref="AB24:AB25"/>
    <mergeCell ref="I21:I28"/>
    <mergeCell ref="A18:A28"/>
    <mergeCell ref="O18:AC18"/>
    <mergeCell ref="B19:B28"/>
    <mergeCell ref="O19:AC19"/>
    <mergeCell ref="C20:C28"/>
    <mergeCell ref="U24:U25"/>
    <mergeCell ref="O20:AC20"/>
    <mergeCell ref="D21:D28"/>
    <mergeCell ref="O21:AC21"/>
    <mergeCell ref="E22:E27"/>
    <mergeCell ref="F23:F26"/>
    <mergeCell ref="J23:J26"/>
    <mergeCell ref="O23:AC23"/>
    <mergeCell ref="R24:R25"/>
  </mergeCells>
  <dataValidations count="10">
    <dataValidation allowBlank="1" sqref="JO27:JZ28 TK27:TV28 ADG27:ADR28 ANC27:ANN28 AWY27:AXJ28 BGU27:BHF28 BQQ27:BRB28 CAM27:CAX28 CKI27:CKT28 CUE27:CUP28 DEA27:DEL28 DNW27:DOH28 DXS27:DYD28 EHO27:EHZ28 ERK27:ERV28 FBG27:FBR28 FLC27:FLN28 FUY27:FVJ28 GEU27:GFF28 GOQ27:GPB28 GYM27:GYX28 HII27:HIT28 HSE27:HSP28 ICA27:ICL28 ILW27:IMH28 IVS27:IWD28 JFO27:JFZ28 JPK27:JPV28 JZG27:JZR28 KJC27:KJN28 KSY27:KTJ28 LCU27:LDF28 LMQ27:LNB28 LWM27:LWX28 MGI27:MGT28 MQE27:MQP28 NAA27:NAL28 NJW27:NKH28 NTS27:NUD28 ODO27:ODZ28 ONK27:ONV28 OXG27:OXR28 PHC27:PHN28 PQY27:PRJ28 QAU27:QBF28 QKQ27:QLB28 QUM27:QUX28 REI27:RET28 ROE27:ROP28 RYA27:RYL28 SHW27:SIH28 SRS27:SSD28 TBO27:TBZ28 TLK27:TLV28 TVG27:TVR28 UFC27:UFN28 UOY27:UPJ28 UYU27:UZF28 VIQ27:VJB28 VSM27:VSX28 WCI27:WCT28 WME27:WMP28 WWA27:WWL28 JO65559:JZ65560 TK65559:TV65560 ADG65559:ADR65560 ANC65559:ANN65560 AWY65559:AXJ65560 BGU65559:BHF65560 BQQ65559:BRB65560 CAM65559:CAX65560 CKI65559:CKT65560 CUE65559:CUP65560 DEA65559:DEL65560 DNW65559:DOH65560 DXS65559:DYD65560 EHO65559:EHZ65560 ERK65559:ERV65560 FBG65559:FBR65560 FLC65559:FLN65560 FUY65559:FVJ65560 GEU65559:GFF65560 GOQ65559:GPB65560 GYM65559:GYX65560 HII65559:HIT65560 HSE65559:HSP65560 ICA65559:ICL65560 ILW65559:IMH65560 IVS65559:IWD65560 JFO65559:JFZ65560 JPK65559:JPV65560 JZG65559:JZR65560 KJC65559:KJN65560 KSY65559:KTJ65560 LCU65559:LDF65560 LMQ65559:LNB65560 LWM65559:LWX65560 MGI65559:MGT65560 MQE65559:MQP65560 NAA65559:NAL65560 NJW65559:NKH65560 NTS65559:NUD65560 ODO65559:ODZ65560 ONK65559:ONV65560 OXG65559:OXR65560 PHC65559:PHN65560 PQY65559:PRJ65560 QAU65559:QBF65560 QKQ65559:QLB65560 QUM65559:QUX65560 REI65559:RET65560 ROE65559:ROP65560 RYA65559:RYL65560 SHW65559:SIH65560 SRS65559:SSD65560 TBO65559:TBZ65560 TLK65559:TLV65560 TVG65559:TVR65560 UFC65559:UFN65560 UOY65559:UPJ65560 UYU65559:UZF65560 VIQ65559:VJB65560 VSM65559:VSX65560 WCI65559:WCT65560 WME65559:WMP65560 WWA65559:WWL65560 JO131095:JZ131096 TK131095:TV131096 ADG131095:ADR131096 ANC131095:ANN131096 AWY131095:AXJ131096 BGU131095:BHF131096 BQQ131095:BRB131096 CAM131095:CAX131096 CKI131095:CKT131096 CUE131095:CUP131096 DEA131095:DEL131096 DNW131095:DOH131096 DXS131095:DYD131096 EHO131095:EHZ131096 ERK131095:ERV131096 FBG131095:FBR131096 FLC131095:FLN131096 FUY131095:FVJ131096 GEU131095:GFF131096 GOQ131095:GPB131096 GYM131095:GYX131096 HII131095:HIT131096 HSE131095:HSP131096 ICA131095:ICL131096 ILW131095:IMH131096 IVS131095:IWD131096 JFO131095:JFZ131096 JPK131095:JPV131096 JZG131095:JZR131096 KJC131095:KJN131096 KSY131095:KTJ131096 LCU131095:LDF131096 LMQ131095:LNB131096 LWM131095:LWX131096 MGI131095:MGT131096 MQE131095:MQP131096 NAA131095:NAL131096 NJW131095:NKH131096 NTS131095:NUD131096 ODO131095:ODZ131096 ONK131095:ONV131096 OXG131095:OXR131096 PHC131095:PHN131096 PQY131095:PRJ131096 QAU131095:QBF131096 QKQ131095:QLB131096 QUM131095:QUX131096 REI131095:RET131096 ROE131095:ROP131096 RYA131095:RYL131096 SHW131095:SIH131096 SRS131095:SSD131096 TBO131095:TBZ131096 TLK131095:TLV131096 TVG131095:TVR131096 UFC131095:UFN131096 UOY131095:UPJ131096 UYU131095:UZF131096 VIQ131095:VJB131096 VSM131095:VSX131096 WCI131095:WCT131096 WME131095:WMP131096 WWA131095:WWL131096 JO196631:JZ196632 TK196631:TV196632 ADG196631:ADR196632 ANC196631:ANN196632 AWY196631:AXJ196632 BGU196631:BHF196632 BQQ196631:BRB196632 CAM196631:CAX196632 CKI196631:CKT196632 CUE196631:CUP196632 DEA196631:DEL196632 DNW196631:DOH196632 DXS196631:DYD196632 EHO196631:EHZ196632 ERK196631:ERV196632 FBG196631:FBR196632 FLC196631:FLN196632 FUY196631:FVJ196632 GEU196631:GFF196632 GOQ196631:GPB196632 GYM196631:GYX196632 HII196631:HIT196632 HSE196631:HSP196632 ICA196631:ICL196632 ILW196631:IMH196632 IVS196631:IWD196632 JFO196631:JFZ196632 JPK196631:JPV196632 JZG196631:JZR196632 KJC196631:KJN196632 KSY196631:KTJ196632 LCU196631:LDF196632 LMQ196631:LNB196632 LWM196631:LWX196632 MGI196631:MGT196632 MQE196631:MQP196632 NAA196631:NAL196632 NJW196631:NKH196632 NTS196631:NUD196632 ODO196631:ODZ196632 ONK196631:ONV196632 OXG196631:OXR196632 PHC196631:PHN196632 PQY196631:PRJ196632 QAU196631:QBF196632 QKQ196631:QLB196632 QUM196631:QUX196632 REI196631:RET196632 ROE196631:ROP196632 RYA196631:RYL196632 SHW196631:SIH196632 SRS196631:SSD196632 TBO196631:TBZ196632 TLK196631:TLV196632 TVG196631:TVR196632 UFC196631:UFN196632 UOY196631:UPJ196632 UYU196631:UZF196632 VIQ196631:VJB196632 VSM196631:VSX196632 WCI196631:WCT196632 WME196631:WMP196632 WWA196631:WWL196632 JO262167:JZ262168 TK262167:TV262168 ADG262167:ADR262168 ANC262167:ANN262168 AWY262167:AXJ262168 BGU262167:BHF262168 BQQ262167:BRB262168 CAM262167:CAX262168 CKI262167:CKT262168 CUE262167:CUP262168 DEA262167:DEL262168 DNW262167:DOH262168 DXS262167:DYD262168 EHO262167:EHZ262168 ERK262167:ERV262168 FBG262167:FBR262168 FLC262167:FLN262168 FUY262167:FVJ262168 GEU262167:GFF262168 GOQ262167:GPB262168 GYM262167:GYX262168 HII262167:HIT262168 HSE262167:HSP262168 ICA262167:ICL262168 ILW262167:IMH262168 IVS262167:IWD262168 JFO262167:JFZ262168 JPK262167:JPV262168 JZG262167:JZR262168 KJC262167:KJN262168 KSY262167:KTJ262168 LCU262167:LDF262168 LMQ262167:LNB262168 LWM262167:LWX262168 MGI262167:MGT262168 MQE262167:MQP262168 NAA262167:NAL262168 NJW262167:NKH262168 NTS262167:NUD262168 ODO262167:ODZ262168 ONK262167:ONV262168 OXG262167:OXR262168 PHC262167:PHN262168 PQY262167:PRJ262168 QAU262167:QBF262168 QKQ262167:QLB262168 QUM262167:QUX262168 REI262167:RET262168 ROE262167:ROP262168 RYA262167:RYL262168 SHW262167:SIH262168 SRS262167:SSD262168 TBO262167:TBZ262168 TLK262167:TLV262168 TVG262167:TVR262168 UFC262167:UFN262168 UOY262167:UPJ262168 UYU262167:UZF262168 VIQ262167:VJB262168 VSM262167:VSX262168 WCI262167:WCT262168 WME262167:WMP262168 WWA262167:WWL262168 JO327703:JZ327704 TK327703:TV327704 ADG327703:ADR327704 ANC327703:ANN327704 AWY327703:AXJ327704 BGU327703:BHF327704 BQQ327703:BRB327704 CAM327703:CAX327704 CKI327703:CKT327704 CUE327703:CUP327704 DEA327703:DEL327704 DNW327703:DOH327704 DXS327703:DYD327704 EHO327703:EHZ327704 ERK327703:ERV327704 FBG327703:FBR327704 FLC327703:FLN327704 FUY327703:FVJ327704 GEU327703:GFF327704 GOQ327703:GPB327704 GYM327703:GYX327704 HII327703:HIT327704 HSE327703:HSP327704 ICA327703:ICL327704 ILW327703:IMH327704 IVS327703:IWD327704 JFO327703:JFZ327704 JPK327703:JPV327704 JZG327703:JZR327704 KJC327703:KJN327704 KSY327703:KTJ327704 LCU327703:LDF327704 LMQ327703:LNB327704 LWM327703:LWX327704 MGI327703:MGT327704 MQE327703:MQP327704 NAA327703:NAL327704 NJW327703:NKH327704 NTS327703:NUD327704 ODO327703:ODZ327704 ONK327703:ONV327704 OXG327703:OXR327704 PHC327703:PHN327704 PQY327703:PRJ327704 QAU327703:QBF327704 QKQ327703:QLB327704 QUM327703:QUX327704 REI327703:RET327704 ROE327703:ROP327704 RYA327703:RYL327704 SHW327703:SIH327704 SRS327703:SSD327704 TBO327703:TBZ327704 TLK327703:TLV327704 TVG327703:TVR327704 UFC327703:UFN327704 UOY327703:UPJ327704 UYU327703:UZF327704 VIQ327703:VJB327704 VSM327703:VSX327704 WCI327703:WCT327704 WME327703:WMP327704 WWA327703:WWL327704 JO393239:JZ393240 TK393239:TV393240 ADG393239:ADR393240 ANC393239:ANN393240 AWY393239:AXJ393240 BGU393239:BHF393240 BQQ393239:BRB393240 CAM393239:CAX393240 CKI393239:CKT393240 CUE393239:CUP393240 DEA393239:DEL393240 DNW393239:DOH393240 DXS393239:DYD393240 EHO393239:EHZ393240 ERK393239:ERV393240 FBG393239:FBR393240 FLC393239:FLN393240 FUY393239:FVJ393240 GEU393239:GFF393240 GOQ393239:GPB393240 GYM393239:GYX393240 HII393239:HIT393240 HSE393239:HSP393240 ICA393239:ICL393240 ILW393239:IMH393240 IVS393239:IWD393240 JFO393239:JFZ393240 JPK393239:JPV393240 JZG393239:JZR393240 KJC393239:KJN393240 KSY393239:KTJ393240 LCU393239:LDF393240 LMQ393239:LNB393240 LWM393239:LWX393240 MGI393239:MGT393240 MQE393239:MQP393240 NAA393239:NAL393240 NJW393239:NKH393240 NTS393239:NUD393240 ODO393239:ODZ393240 ONK393239:ONV393240 OXG393239:OXR393240 PHC393239:PHN393240 PQY393239:PRJ393240 QAU393239:QBF393240 QKQ393239:QLB393240 QUM393239:QUX393240 REI393239:RET393240 ROE393239:ROP393240 RYA393239:RYL393240 SHW393239:SIH393240 SRS393239:SSD393240 TBO393239:TBZ393240 TLK393239:TLV393240 TVG393239:TVR393240 UFC393239:UFN393240 UOY393239:UPJ393240 UYU393239:UZF393240 VIQ393239:VJB393240 VSM393239:VSX393240 WCI393239:WCT393240 WME393239:WMP393240 WWA393239:WWL393240 JO458775:JZ458776 TK458775:TV458776 ADG458775:ADR458776 ANC458775:ANN458776 AWY458775:AXJ458776 BGU458775:BHF458776 BQQ458775:BRB458776 CAM458775:CAX458776 CKI458775:CKT458776 CUE458775:CUP458776 DEA458775:DEL458776 DNW458775:DOH458776 DXS458775:DYD458776 EHO458775:EHZ458776 ERK458775:ERV458776 FBG458775:FBR458776 FLC458775:FLN458776 FUY458775:FVJ458776 GEU458775:GFF458776 GOQ458775:GPB458776 GYM458775:GYX458776 HII458775:HIT458776 HSE458775:HSP458776 ICA458775:ICL458776 ILW458775:IMH458776 IVS458775:IWD458776 JFO458775:JFZ458776 JPK458775:JPV458776 JZG458775:JZR458776 KJC458775:KJN458776 KSY458775:KTJ458776 LCU458775:LDF458776 LMQ458775:LNB458776 LWM458775:LWX458776 MGI458775:MGT458776 MQE458775:MQP458776 NAA458775:NAL458776 NJW458775:NKH458776 NTS458775:NUD458776 ODO458775:ODZ458776 ONK458775:ONV458776 OXG458775:OXR458776 PHC458775:PHN458776 PQY458775:PRJ458776 QAU458775:QBF458776 QKQ458775:QLB458776 QUM458775:QUX458776 REI458775:RET458776 ROE458775:ROP458776 RYA458775:RYL458776 SHW458775:SIH458776 SRS458775:SSD458776 TBO458775:TBZ458776 TLK458775:TLV458776 TVG458775:TVR458776 UFC458775:UFN458776 UOY458775:UPJ458776 UYU458775:UZF458776 VIQ458775:VJB458776 VSM458775:VSX458776 WCI458775:WCT458776 WME458775:WMP458776 WWA458775:WWL458776 JO524311:JZ524312 TK524311:TV524312 ADG524311:ADR524312 ANC524311:ANN524312 AWY524311:AXJ524312 BGU524311:BHF524312 BQQ524311:BRB524312 CAM524311:CAX524312 CKI524311:CKT524312 CUE524311:CUP524312 DEA524311:DEL524312 DNW524311:DOH524312 DXS524311:DYD524312 EHO524311:EHZ524312 ERK524311:ERV524312 FBG524311:FBR524312 FLC524311:FLN524312 FUY524311:FVJ524312 GEU524311:GFF524312 GOQ524311:GPB524312 GYM524311:GYX524312 HII524311:HIT524312 HSE524311:HSP524312 ICA524311:ICL524312 ILW524311:IMH524312 IVS524311:IWD524312 JFO524311:JFZ524312 JPK524311:JPV524312 JZG524311:JZR524312 KJC524311:KJN524312 KSY524311:KTJ524312 LCU524311:LDF524312 LMQ524311:LNB524312 LWM524311:LWX524312 MGI524311:MGT524312 MQE524311:MQP524312 NAA524311:NAL524312 NJW524311:NKH524312 NTS524311:NUD524312 ODO524311:ODZ524312 ONK524311:ONV524312 OXG524311:OXR524312 PHC524311:PHN524312 PQY524311:PRJ524312 QAU524311:QBF524312 QKQ524311:QLB524312 QUM524311:QUX524312 REI524311:RET524312 ROE524311:ROP524312 RYA524311:RYL524312 SHW524311:SIH524312 SRS524311:SSD524312 TBO524311:TBZ524312 TLK524311:TLV524312 TVG524311:TVR524312 UFC524311:UFN524312 UOY524311:UPJ524312 UYU524311:UZF524312 VIQ524311:VJB524312 VSM524311:VSX524312 WCI524311:WCT524312 WME524311:WMP524312 WWA524311:WWL524312 JO589847:JZ589848 TK589847:TV589848 ADG589847:ADR589848 ANC589847:ANN589848 AWY589847:AXJ589848 BGU589847:BHF589848 BQQ589847:BRB589848 CAM589847:CAX589848 CKI589847:CKT589848 CUE589847:CUP589848 DEA589847:DEL589848 DNW589847:DOH589848 DXS589847:DYD589848 EHO589847:EHZ589848 ERK589847:ERV589848 FBG589847:FBR589848 FLC589847:FLN589848 FUY589847:FVJ589848 GEU589847:GFF589848 GOQ589847:GPB589848 GYM589847:GYX589848 HII589847:HIT589848 HSE589847:HSP589848 ICA589847:ICL589848 ILW589847:IMH589848 IVS589847:IWD589848 JFO589847:JFZ589848 JPK589847:JPV589848 JZG589847:JZR589848 KJC589847:KJN589848 KSY589847:KTJ589848 LCU589847:LDF589848 LMQ589847:LNB589848 LWM589847:LWX589848 MGI589847:MGT589848 MQE589847:MQP589848 NAA589847:NAL589848 NJW589847:NKH589848 NTS589847:NUD589848 ODO589847:ODZ589848 ONK589847:ONV589848 OXG589847:OXR589848 PHC589847:PHN589848 PQY589847:PRJ589848 QAU589847:QBF589848 QKQ589847:QLB589848 QUM589847:QUX589848 REI589847:RET589848 ROE589847:ROP589848 RYA589847:RYL589848 SHW589847:SIH589848 SRS589847:SSD589848 TBO589847:TBZ589848 TLK589847:TLV589848 TVG589847:TVR589848 UFC589847:UFN589848 UOY589847:UPJ589848 UYU589847:UZF589848 VIQ589847:VJB589848 VSM589847:VSX589848 WCI589847:WCT589848 WME589847:WMP589848 WWA589847:WWL589848 JO655383:JZ655384 TK655383:TV655384 ADG655383:ADR655384 ANC655383:ANN655384 AWY655383:AXJ655384 BGU655383:BHF655384 BQQ655383:BRB655384 CAM655383:CAX655384 CKI655383:CKT655384 CUE655383:CUP655384 DEA655383:DEL655384 DNW655383:DOH655384 DXS655383:DYD655384 EHO655383:EHZ655384 ERK655383:ERV655384 FBG655383:FBR655384 FLC655383:FLN655384 FUY655383:FVJ655384 GEU655383:GFF655384 GOQ655383:GPB655384 GYM655383:GYX655384 HII655383:HIT655384 HSE655383:HSP655384 ICA655383:ICL655384 ILW655383:IMH655384 IVS655383:IWD655384 JFO655383:JFZ655384 JPK655383:JPV655384 JZG655383:JZR655384 KJC655383:KJN655384 KSY655383:KTJ655384 LCU655383:LDF655384 LMQ655383:LNB655384 LWM655383:LWX655384 MGI655383:MGT655384 MQE655383:MQP655384 NAA655383:NAL655384 NJW655383:NKH655384 NTS655383:NUD655384 ODO655383:ODZ655384 ONK655383:ONV655384 OXG655383:OXR655384 PHC655383:PHN655384 PQY655383:PRJ655384 QAU655383:QBF655384 QKQ655383:QLB655384 QUM655383:QUX655384 REI655383:RET655384 ROE655383:ROP655384 RYA655383:RYL655384 SHW655383:SIH655384 SRS655383:SSD655384 TBO655383:TBZ655384 TLK655383:TLV655384 TVG655383:TVR655384 UFC655383:UFN655384 UOY655383:UPJ655384 UYU655383:UZF655384 VIQ655383:VJB655384 VSM655383:VSX655384 WCI655383:WCT655384 WME655383:WMP655384 WWA655383:WWL655384 JO720919:JZ720920 TK720919:TV720920 ADG720919:ADR720920 ANC720919:ANN720920 AWY720919:AXJ720920 BGU720919:BHF720920 BQQ720919:BRB720920 CAM720919:CAX720920 CKI720919:CKT720920 CUE720919:CUP720920 DEA720919:DEL720920 DNW720919:DOH720920 DXS720919:DYD720920 EHO720919:EHZ720920 ERK720919:ERV720920 FBG720919:FBR720920 FLC720919:FLN720920 FUY720919:FVJ720920 GEU720919:GFF720920 GOQ720919:GPB720920 GYM720919:GYX720920 HII720919:HIT720920 HSE720919:HSP720920 ICA720919:ICL720920 ILW720919:IMH720920 IVS720919:IWD720920 JFO720919:JFZ720920 JPK720919:JPV720920 JZG720919:JZR720920 KJC720919:KJN720920 KSY720919:KTJ720920 LCU720919:LDF720920 LMQ720919:LNB720920 LWM720919:LWX720920 MGI720919:MGT720920 MQE720919:MQP720920 NAA720919:NAL720920 NJW720919:NKH720920 NTS720919:NUD720920 ODO720919:ODZ720920 ONK720919:ONV720920 OXG720919:OXR720920 PHC720919:PHN720920 PQY720919:PRJ720920 QAU720919:QBF720920 QKQ720919:QLB720920 QUM720919:QUX720920 REI720919:RET720920 ROE720919:ROP720920 RYA720919:RYL720920 SHW720919:SIH720920 SRS720919:SSD720920 TBO720919:TBZ720920 TLK720919:TLV720920 TVG720919:TVR720920 UFC720919:UFN720920 UOY720919:UPJ720920 UYU720919:UZF720920 VIQ720919:VJB720920 VSM720919:VSX720920 WCI720919:WCT720920 WME720919:WMP720920 WWA720919:WWL720920 JO786455:JZ786456 TK786455:TV786456 ADG786455:ADR786456 ANC786455:ANN786456 AWY786455:AXJ786456 BGU786455:BHF786456 BQQ786455:BRB786456 CAM786455:CAX786456 CKI786455:CKT786456 CUE786455:CUP786456 DEA786455:DEL786456 DNW786455:DOH786456 DXS786455:DYD786456 EHO786455:EHZ786456 ERK786455:ERV786456 FBG786455:FBR786456 FLC786455:FLN786456 FUY786455:FVJ786456 GEU786455:GFF786456 GOQ786455:GPB786456 GYM786455:GYX786456 HII786455:HIT786456 HSE786455:HSP786456 ICA786455:ICL786456 ILW786455:IMH786456 IVS786455:IWD786456 JFO786455:JFZ786456 JPK786455:JPV786456 JZG786455:JZR786456 KJC786455:KJN786456 KSY786455:KTJ786456 LCU786455:LDF786456 LMQ786455:LNB786456 LWM786455:LWX786456 MGI786455:MGT786456 MQE786455:MQP786456 NAA786455:NAL786456 NJW786455:NKH786456 NTS786455:NUD786456 ODO786455:ODZ786456 ONK786455:ONV786456 OXG786455:OXR786456 PHC786455:PHN786456 PQY786455:PRJ786456 QAU786455:QBF786456 QKQ786455:QLB786456 QUM786455:QUX786456 REI786455:RET786456 ROE786455:ROP786456 RYA786455:RYL786456 SHW786455:SIH786456 SRS786455:SSD786456 TBO786455:TBZ786456 TLK786455:TLV786456 TVG786455:TVR786456 UFC786455:UFN786456 UOY786455:UPJ786456 UYU786455:UZF786456 VIQ786455:VJB786456 VSM786455:VSX786456 WCI786455:WCT786456 WME786455:WMP786456 WWA786455:WWL786456 JO851991:JZ851992 TK851991:TV851992 ADG851991:ADR851992 ANC851991:ANN851992 AWY851991:AXJ851992 BGU851991:BHF851992 BQQ851991:BRB851992 CAM851991:CAX851992 CKI851991:CKT851992 CUE851991:CUP851992 DEA851991:DEL851992 DNW851991:DOH851992 DXS851991:DYD851992 EHO851991:EHZ851992 ERK851991:ERV851992 FBG851991:FBR851992 FLC851991:FLN851992 FUY851991:FVJ851992 GEU851991:GFF851992 GOQ851991:GPB851992 GYM851991:GYX851992 HII851991:HIT851992 HSE851991:HSP851992 ICA851991:ICL851992 ILW851991:IMH851992 IVS851991:IWD851992 JFO851991:JFZ851992 JPK851991:JPV851992 JZG851991:JZR851992 KJC851991:KJN851992 KSY851991:KTJ851992 LCU851991:LDF851992 LMQ851991:LNB851992 LWM851991:LWX851992 MGI851991:MGT851992 MQE851991:MQP851992 NAA851991:NAL851992 NJW851991:NKH851992 NTS851991:NUD851992 ODO851991:ODZ851992 ONK851991:ONV851992 OXG851991:OXR851992 PHC851991:PHN851992 PQY851991:PRJ851992 QAU851991:QBF851992 QKQ851991:QLB851992 QUM851991:QUX851992 REI851991:RET851992 ROE851991:ROP851992 RYA851991:RYL851992 SHW851991:SIH851992 SRS851991:SSD851992 TBO851991:TBZ851992 TLK851991:TLV851992 TVG851991:TVR851992 UFC851991:UFN851992 UOY851991:UPJ851992 UYU851991:UZF851992 VIQ851991:VJB851992 VSM851991:VSX851992 WCI851991:WCT851992 WME851991:WMP851992 WWA851991:WWL851992 JO917527:JZ917528 TK917527:TV917528 ADG917527:ADR917528 ANC917527:ANN917528 AWY917527:AXJ917528 BGU917527:BHF917528 BQQ917527:BRB917528 CAM917527:CAX917528 CKI917527:CKT917528 CUE917527:CUP917528 DEA917527:DEL917528 DNW917527:DOH917528 DXS917527:DYD917528 EHO917527:EHZ917528 ERK917527:ERV917528 FBG917527:FBR917528 FLC917527:FLN917528 FUY917527:FVJ917528 GEU917527:GFF917528 GOQ917527:GPB917528 GYM917527:GYX917528 HII917527:HIT917528 HSE917527:HSP917528 ICA917527:ICL917528 ILW917527:IMH917528 IVS917527:IWD917528 JFO917527:JFZ917528 JPK917527:JPV917528 JZG917527:JZR917528 KJC917527:KJN917528 KSY917527:KTJ917528 LCU917527:LDF917528 LMQ917527:LNB917528 LWM917527:LWX917528 MGI917527:MGT917528 MQE917527:MQP917528 NAA917527:NAL917528 NJW917527:NKH917528 NTS917527:NUD917528 ODO917527:ODZ917528 ONK917527:ONV917528 OXG917527:OXR917528 PHC917527:PHN917528 PQY917527:PRJ917528 QAU917527:QBF917528 QKQ917527:QLB917528 QUM917527:QUX917528 REI917527:RET917528 ROE917527:ROP917528 RYA917527:RYL917528 SHW917527:SIH917528 SRS917527:SSD917528 TBO917527:TBZ917528 TLK917527:TLV917528 TVG917527:TVR917528 UFC917527:UFN917528 UOY917527:UPJ917528 UYU917527:UZF917528 VIQ917527:VJB917528 VSM917527:VSX917528 WCI917527:WCT917528 WME917527:WMP917528 WWA917527:WWL917528 WWA983063:WWL983064 JO983063:JZ983064 TK983063:TV983064 ADG983063:ADR983064 ANC983063:ANN983064 AWY983063:AXJ983064 BGU983063:BHF983064 BQQ983063:BRB983064 CAM983063:CAX983064 CKI983063:CKT983064 CUE983063:CUP983064 DEA983063:DEL983064 DNW983063:DOH983064 DXS983063:DYD983064 EHO983063:EHZ983064 ERK983063:ERV983064 FBG983063:FBR983064 FLC983063:FLN983064 FUY983063:FVJ983064 GEU983063:GFF983064 GOQ983063:GPB983064 GYM983063:GYX983064 HII983063:HIT983064 HSE983063:HSP983064 ICA983063:ICL983064 ILW983063:IMH983064 IVS983063:IWD983064 JFO983063:JFZ983064 JPK983063:JPV983064 JZG983063:JZR983064 KJC983063:KJN983064 KSY983063:KTJ983064 LCU983063:LDF983064 LMQ983063:LNB983064 LWM983063:LWX983064 MGI983063:MGT983064 MQE983063:MQP983064 NAA983063:NAL983064 NJW983063:NKH983064 NTS983063:NUD983064 ODO983063:ODZ983064 ONK983063:ONV983064 OXG983063:OXR983064 PHC983063:PHN983064 PQY983063:PRJ983064 QAU983063:QBF983064 QKQ983063:QLB983064 QUM983063:QUX983064 REI983063:RET983064 ROE983063:ROP983064 RYA983063:RYL983064 SHW983063:SIH983064 SRS983063:SSD983064 TBO983063:TBZ983064 TLK983063:TLV983064 TVG983063:TVR983064 UFC983063:UFN983064 UOY983063:UPJ983064 UYU983063:UZF983064 VIQ983063:VJB983064 VSM983063:VSX983064 WCI983063:WCT983064 WME983063:WMP983064 AD27:AD28 L983063:AD983064 L917527:AD917528 L851991:AD851992 L786455:AD786456 L720919:AD720920 L655383:AD655384 L589847:AD589848 L524311:AD524312 L458775:AD458776 L393239:AD393240 L327703:AD327704 L262167:AD262168 L196631:AD196632 L131095:AD131096 L65559:AD65560"/>
    <dataValidation allowBlank="1" prompt="Для выбора выполните двойной щелчок левой клавиши мыши по соответствующей ячейке." sqref="JO65561:JZ65564 TK65561:TV65564 ADG65561:ADR65564 ANC65561:ANN65564 AWY65561:AXJ65564 BGU65561:BHF65564 BQQ65561:BRB65564 CAM65561:CAX65564 CKI65561:CKT65564 CUE65561:CUP65564 DEA65561:DEL65564 DNW65561:DOH65564 DXS65561:DYD65564 EHO65561:EHZ65564 ERK65561:ERV65564 FBG65561:FBR65564 FLC65561:FLN65564 FUY65561:FVJ65564 GEU65561:GFF65564 GOQ65561:GPB65564 GYM65561:GYX65564 HII65561:HIT65564 HSE65561:HSP65564 ICA65561:ICL65564 ILW65561:IMH65564 IVS65561:IWD65564 JFO65561:JFZ65564 JPK65561:JPV65564 JZG65561:JZR65564 KJC65561:KJN65564 KSY65561:KTJ65564 LCU65561:LDF65564 LMQ65561:LNB65564 LWM65561:LWX65564 MGI65561:MGT65564 MQE65561:MQP65564 NAA65561:NAL65564 NJW65561:NKH65564 NTS65561:NUD65564 ODO65561:ODZ65564 ONK65561:ONV65564 OXG65561:OXR65564 PHC65561:PHN65564 PQY65561:PRJ65564 QAU65561:QBF65564 QKQ65561:QLB65564 QUM65561:QUX65564 REI65561:RET65564 ROE65561:ROP65564 RYA65561:RYL65564 SHW65561:SIH65564 SRS65561:SSD65564 TBO65561:TBZ65564 TLK65561:TLV65564 TVG65561:TVR65564 UFC65561:UFN65564 UOY65561:UPJ65564 UYU65561:UZF65564 VIQ65561:VJB65564 VSM65561:VSX65564 WCI65561:WCT65564 WME65561:WMP65564 WWA65561:WWL65564 JO131097:JZ131100 TK131097:TV131100 ADG131097:ADR131100 ANC131097:ANN131100 AWY131097:AXJ131100 BGU131097:BHF131100 BQQ131097:BRB131100 CAM131097:CAX131100 CKI131097:CKT131100 CUE131097:CUP131100 DEA131097:DEL131100 DNW131097:DOH131100 DXS131097:DYD131100 EHO131097:EHZ131100 ERK131097:ERV131100 FBG131097:FBR131100 FLC131097:FLN131100 FUY131097:FVJ131100 GEU131097:GFF131100 GOQ131097:GPB131100 GYM131097:GYX131100 HII131097:HIT131100 HSE131097:HSP131100 ICA131097:ICL131100 ILW131097:IMH131100 IVS131097:IWD131100 JFO131097:JFZ131100 JPK131097:JPV131100 JZG131097:JZR131100 KJC131097:KJN131100 KSY131097:KTJ131100 LCU131097:LDF131100 LMQ131097:LNB131100 LWM131097:LWX131100 MGI131097:MGT131100 MQE131097:MQP131100 NAA131097:NAL131100 NJW131097:NKH131100 NTS131097:NUD131100 ODO131097:ODZ131100 ONK131097:ONV131100 OXG131097:OXR131100 PHC131097:PHN131100 PQY131097:PRJ131100 QAU131097:QBF131100 QKQ131097:QLB131100 QUM131097:QUX131100 REI131097:RET131100 ROE131097:ROP131100 RYA131097:RYL131100 SHW131097:SIH131100 SRS131097:SSD131100 TBO131097:TBZ131100 TLK131097:TLV131100 TVG131097:TVR131100 UFC131097:UFN131100 UOY131097:UPJ131100 UYU131097:UZF131100 VIQ131097:VJB131100 VSM131097:VSX131100 WCI131097:WCT131100 WME131097:WMP131100 WWA131097:WWL131100 JO196633:JZ196636 TK196633:TV196636 ADG196633:ADR196636 ANC196633:ANN196636 AWY196633:AXJ196636 BGU196633:BHF196636 BQQ196633:BRB196636 CAM196633:CAX196636 CKI196633:CKT196636 CUE196633:CUP196636 DEA196633:DEL196636 DNW196633:DOH196636 DXS196633:DYD196636 EHO196633:EHZ196636 ERK196633:ERV196636 FBG196633:FBR196636 FLC196633:FLN196636 FUY196633:FVJ196636 GEU196633:GFF196636 GOQ196633:GPB196636 GYM196633:GYX196636 HII196633:HIT196636 HSE196633:HSP196636 ICA196633:ICL196636 ILW196633:IMH196636 IVS196633:IWD196636 JFO196633:JFZ196636 JPK196633:JPV196636 JZG196633:JZR196636 KJC196633:KJN196636 KSY196633:KTJ196636 LCU196633:LDF196636 LMQ196633:LNB196636 LWM196633:LWX196636 MGI196633:MGT196636 MQE196633:MQP196636 NAA196633:NAL196636 NJW196633:NKH196636 NTS196633:NUD196636 ODO196633:ODZ196636 ONK196633:ONV196636 OXG196633:OXR196636 PHC196633:PHN196636 PQY196633:PRJ196636 QAU196633:QBF196636 QKQ196633:QLB196636 QUM196633:QUX196636 REI196633:RET196636 ROE196633:ROP196636 RYA196633:RYL196636 SHW196633:SIH196636 SRS196633:SSD196636 TBO196633:TBZ196636 TLK196633:TLV196636 TVG196633:TVR196636 UFC196633:UFN196636 UOY196633:UPJ196636 UYU196633:UZF196636 VIQ196633:VJB196636 VSM196633:VSX196636 WCI196633:WCT196636 WME196633:WMP196636 WWA196633:WWL196636 JO262169:JZ262172 TK262169:TV262172 ADG262169:ADR262172 ANC262169:ANN262172 AWY262169:AXJ262172 BGU262169:BHF262172 BQQ262169:BRB262172 CAM262169:CAX262172 CKI262169:CKT262172 CUE262169:CUP262172 DEA262169:DEL262172 DNW262169:DOH262172 DXS262169:DYD262172 EHO262169:EHZ262172 ERK262169:ERV262172 FBG262169:FBR262172 FLC262169:FLN262172 FUY262169:FVJ262172 GEU262169:GFF262172 GOQ262169:GPB262172 GYM262169:GYX262172 HII262169:HIT262172 HSE262169:HSP262172 ICA262169:ICL262172 ILW262169:IMH262172 IVS262169:IWD262172 JFO262169:JFZ262172 JPK262169:JPV262172 JZG262169:JZR262172 KJC262169:KJN262172 KSY262169:KTJ262172 LCU262169:LDF262172 LMQ262169:LNB262172 LWM262169:LWX262172 MGI262169:MGT262172 MQE262169:MQP262172 NAA262169:NAL262172 NJW262169:NKH262172 NTS262169:NUD262172 ODO262169:ODZ262172 ONK262169:ONV262172 OXG262169:OXR262172 PHC262169:PHN262172 PQY262169:PRJ262172 QAU262169:QBF262172 QKQ262169:QLB262172 QUM262169:QUX262172 REI262169:RET262172 ROE262169:ROP262172 RYA262169:RYL262172 SHW262169:SIH262172 SRS262169:SSD262172 TBO262169:TBZ262172 TLK262169:TLV262172 TVG262169:TVR262172 UFC262169:UFN262172 UOY262169:UPJ262172 UYU262169:UZF262172 VIQ262169:VJB262172 VSM262169:VSX262172 WCI262169:WCT262172 WME262169:WMP262172 WWA262169:WWL262172 JO327705:JZ327708 TK327705:TV327708 ADG327705:ADR327708 ANC327705:ANN327708 AWY327705:AXJ327708 BGU327705:BHF327708 BQQ327705:BRB327708 CAM327705:CAX327708 CKI327705:CKT327708 CUE327705:CUP327708 DEA327705:DEL327708 DNW327705:DOH327708 DXS327705:DYD327708 EHO327705:EHZ327708 ERK327705:ERV327708 FBG327705:FBR327708 FLC327705:FLN327708 FUY327705:FVJ327708 GEU327705:GFF327708 GOQ327705:GPB327708 GYM327705:GYX327708 HII327705:HIT327708 HSE327705:HSP327708 ICA327705:ICL327708 ILW327705:IMH327708 IVS327705:IWD327708 JFO327705:JFZ327708 JPK327705:JPV327708 JZG327705:JZR327708 KJC327705:KJN327708 KSY327705:KTJ327708 LCU327705:LDF327708 LMQ327705:LNB327708 LWM327705:LWX327708 MGI327705:MGT327708 MQE327705:MQP327708 NAA327705:NAL327708 NJW327705:NKH327708 NTS327705:NUD327708 ODO327705:ODZ327708 ONK327705:ONV327708 OXG327705:OXR327708 PHC327705:PHN327708 PQY327705:PRJ327708 QAU327705:QBF327708 QKQ327705:QLB327708 QUM327705:QUX327708 REI327705:RET327708 ROE327705:ROP327708 RYA327705:RYL327708 SHW327705:SIH327708 SRS327705:SSD327708 TBO327705:TBZ327708 TLK327705:TLV327708 TVG327705:TVR327708 UFC327705:UFN327708 UOY327705:UPJ327708 UYU327705:UZF327708 VIQ327705:VJB327708 VSM327705:VSX327708 WCI327705:WCT327708 WME327705:WMP327708 WWA327705:WWL327708 JO393241:JZ393244 TK393241:TV393244 ADG393241:ADR393244 ANC393241:ANN393244 AWY393241:AXJ393244 BGU393241:BHF393244 BQQ393241:BRB393244 CAM393241:CAX393244 CKI393241:CKT393244 CUE393241:CUP393244 DEA393241:DEL393244 DNW393241:DOH393244 DXS393241:DYD393244 EHO393241:EHZ393244 ERK393241:ERV393244 FBG393241:FBR393244 FLC393241:FLN393244 FUY393241:FVJ393244 GEU393241:GFF393244 GOQ393241:GPB393244 GYM393241:GYX393244 HII393241:HIT393244 HSE393241:HSP393244 ICA393241:ICL393244 ILW393241:IMH393244 IVS393241:IWD393244 JFO393241:JFZ393244 JPK393241:JPV393244 JZG393241:JZR393244 KJC393241:KJN393244 KSY393241:KTJ393244 LCU393241:LDF393244 LMQ393241:LNB393244 LWM393241:LWX393244 MGI393241:MGT393244 MQE393241:MQP393244 NAA393241:NAL393244 NJW393241:NKH393244 NTS393241:NUD393244 ODO393241:ODZ393244 ONK393241:ONV393244 OXG393241:OXR393244 PHC393241:PHN393244 PQY393241:PRJ393244 QAU393241:QBF393244 QKQ393241:QLB393244 QUM393241:QUX393244 REI393241:RET393244 ROE393241:ROP393244 RYA393241:RYL393244 SHW393241:SIH393244 SRS393241:SSD393244 TBO393241:TBZ393244 TLK393241:TLV393244 TVG393241:TVR393244 UFC393241:UFN393244 UOY393241:UPJ393244 UYU393241:UZF393244 VIQ393241:VJB393244 VSM393241:VSX393244 WCI393241:WCT393244 WME393241:WMP393244 WWA393241:WWL393244 JO458777:JZ458780 TK458777:TV458780 ADG458777:ADR458780 ANC458777:ANN458780 AWY458777:AXJ458780 BGU458777:BHF458780 BQQ458777:BRB458780 CAM458777:CAX458780 CKI458777:CKT458780 CUE458777:CUP458780 DEA458777:DEL458780 DNW458777:DOH458780 DXS458777:DYD458780 EHO458777:EHZ458780 ERK458777:ERV458780 FBG458777:FBR458780 FLC458777:FLN458780 FUY458777:FVJ458780 GEU458777:GFF458780 GOQ458777:GPB458780 GYM458777:GYX458780 HII458777:HIT458780 HSE458777:HSP458780 ICA458777:ICL458780 ILW458777:IMH458780 IVS458777:IWD458780 JFO458777:JFZ458780 JPK458777:JPV458780 JZG458777:JZR458780 KJC458777:KJN458780 KSY458777:KTJ458780 LCU458777:LDF458780 LMQ458777:LNB458780 LWM458777:LWX458780 MGI458777:MGT458780 MQE458777:MQP458780 NAA458777:NAL458780 NJW458777:NKH458780 NTS458777:NUD458780 ODO458777:ODZ458780 ONK458777:ONV458780 OXG458777:OXR458780 PHC458777:PHN458780 PQY458777:PRJ458780 QAU458777:QBF458780 QKQ458777:QLB458780 QUM458777:QUX458780 REI458777:RET458780 ROE458777:ROP458780 RYA458777:RYL458780 SHW458777:SIH458780 SRS458777:SSD458780 TBO458777:TBZ458780 TLK458777:TLV458780 TVG458777:TVR458780 UFC458777:UFN458780 UOY458777:UPJ458780 UYU458777:UZF458780 VIQ458777:VJB458780 VSM458777:VSX458780 WCI458777:WCT458780 WME458777:WMP458780 WWA458777:WWL458780 JO524313:JZ524316 TK524313:TV524316 ADG524313:ADR524316 ANC524313:ANN524316 AWY524313:AXJ524316 BGU524313:BHF524316 BQQ524313:BRB524316 CAM524313:CAX524316 CKI524313:CKT524316 CUE524313:CUP524316 DEA524313:DEL524316 DNW524313:DOH524316 DXS524313:DYD524316 EHO524313:EHZ524316 ERK524313:ERV524316 FBG524313:FBR524316 FLC524313:FLN524316 FUY524313:FVJ524316 GEU524313:GFF524316 GOQ524313:GPB524316 GYM524313:GYX524316 HII524313:HIT524316 HSE524313:HSP524316 ICA524313:ICL524316 ILW524313:IMH524316 IVS524313:IWD524316 JFO524313:JFZ524316 JPK524313:JPV524316 JZG524313:JZR524316 KJC524313:KJN524316 KSY524313:KTJ524316 LCU524313:LDF524316 LMQ524313:LNB524316 LWM524313:LWX524316 MGI524313:MGT524316 MQE524313:MQP524316 NAA524313:NAL524316 NJW524313:NKH524316 NTS524313:NUD524316 ODO524313:ODZ524316 ONK524313:ONV524316 OXG524313:OXR524316 PHC524313:PHN524316 PQY524313:PRJ524316 QAU524313:QBF524316 QKQ524313:QLB524316 QUM524313:QUX524316 REI524313:RET524316 ROE524313:ROP524316 RYA524313:RYL524316 SHW524313:SIH524316 SRS524313:SSD524316 TBO524313:TBZ524316 TLK524313:TLV524316 TVG524313:TVR524316 UFC524313:UFN524316 UOY524313:UPJ524316 UYU524313:UZF524316 VIQ524313:VJB524316 VSM524313:VSX524316 WCI524313:WCT524316 WME524313:WMP524316 WWA524313:WWL524316 JO589849:JZ589852 TK589849:TV589852 ADG589849:ADR589852 ANC589849:ANN589852 AWY589849:AXJ589852 BGU589849:BHF589852 BQQ589849:BRB589852 CAM589849:CAX589852 CKI589849:CKT589852 CUE589849:CUP589852 DEA589849:DEL589852 DNW589849:DOH589852 DXS589849:DYD589852 EHO589849:EHZ589852 ERK589849:ERV589852 FBG589849:FBR589852 FLC589849:FLN589852 FUY589849:FVJ589852 GEU589849:GFF589852 GOQ589849:GPB589852 GYM589849:GYX589852 HII589849:HIT589852 HSE589849:HSP589852 ICA589849:ICL589852 ILW589849:IMH589852 IVS589849:IWD589852 JFO589849:JFZ589852 JPK589849:JPV589852 JZG589849:JZR589852 KJC589849:KJN589852 KSY589849:KTJ589852 LCU589849:LDF589852 LMQ589849:LNB589852 LWM589849:LWX589852 MGI589849:MGT589852 MQE589849:MQP589852 NAA589849:NAL589852 NJW589849:NKH589852 NTS589849:NUD589852 ODO589849:ODZ589852 ONK589849:ONV589852 OXG589849:OXR589852 PHC589849:PHN589852 PQY589849:PRJ589852 QAU589849:QBF589852 QKQ589849:QLB589852 QUM589849:QUX589852 REI589849:RET589852 ROE589849:ROP589852 RYA589849:RYL589852 SHW589849:SIH589852 SRS589849:SSD589852 TBO589849:TBZ589852 TLK589849:TLV589852 TVG589849:TVR589852 UFC589849:UFN589852 UOY589849:UPJ589852 UYU589849:UZF589852 VIQ589849:VJB589852 VSM589849:VSX589852 WCI589849:WCT589852 WME589849:WMP589852 WWA589849:WWL589852 JO655385:JZ655388 TK655385:TV655388 ADG655385:ADR655388 ANC655385:ANN655388 AWY655385:AXJ655388 BGU655385:BHF655388 BQQ655385:BRB655388 CAM655385:CAX655388 CKI655385:CKT655388 CUE655385:CUP655388 DEA655385:DEL655388 DNW655385:DOH655388 DXS655385:DYD655388 EHO655385:EHZ655388 ERK655385:ERV655388 FBG655385:FBR655388 FLC655385:FLN655388 FUY655385:FVJ655388 GEU655385:GFF655388 GOQ655385:GPB655388 GYM655385:GYX655388 HII655385:HIT655388 HSE655385:HSP655388 ICA655385:ICL655388 ILW655385:IMH655388 IVS655385:IWD655388 JFO655385:JFZ655388 JPK655385:JPV655388 JZG655385:JZR655388 KJC655385:KJN655388 KSY655385:KTJ655388 LCU655385:LDF655388 LMQ655385:LNB655388 LWM655385:LWX655388 MGI655385:MGT655388 MQE655385:MQP655388 NAA655385:NAL655388 NJW655385:NKH655388 NTS655385:NUD655388 ODO655385:ODZ655388 ONK655385:ONV655388 OXG655385:OXR655388 PHC655385:PHN655388 PQY655385:PRJ655388 QAU655385:QBF655388 QKQ655385:QLB655388 QUM655385:QUX655388 REI655385:RET655388 ROE655385:ROP655388 RYA655385:RYL655388 SHW655385:SIH655388 SRS655385:SSD655388 TBO655385:TBZ655388 TLK655385:TLV655388 TVG655385:TVR655388 UFC655385:UFN655388 UOY655385:UPJ655388 UYU655385:UZF655388 VIQ655385:VJB655388 VSM655385:VSX655388 WCI655385:WCT655388 WME655385:WMP655388 WWA655385:WWL655388 JO720921:JZ720924 TK720921:TV720924 ADG720921:ADR720924 ANC720921:ANN720924 AWY720921:AXJ720924 BGU720921:BHF720924 BQQ720921:BRB720924 CAM720921:CAX720924 CKI720921:CKT720924 CUE720921:CUP720924 DEA720921:DEL720924 DNW720921:DOH720924 DXS720921:DYD720924 EHO720921:EHZ720924 ERK720921:ERV720924 FBG720921:FBR720924 FLC720921:FLN720924 FUY720921:FVJ720924 GEU720921:GFF720924 GOQ720921:GPB720924 GYM720921:GYX720924 HII720921:HIT720924 HSE720921:HSP720924 ICA720921:ICL720924 ILW720921:IMH720924 IVS720921:IWD720924 JFO720921:JFZ720924 JPK720921:JPV720924 JZG720921:JZR720924 KJC720921:KJN720924 KSY720921:KTJ720924 LCU720921:LDF720924 LMQ720921:LNB720924 LWM720921:LWX720924 MGI720921:MGT720924 MQE720921:MQP720924 NAA720921:NAL720924 NJW720921:NKH720924 NTS720921:NUD720924 ODO720921:ODZ720924 ONK720921:ONV720924 OXG720921:OXR720924 PHC720921:PHN720924 PQY720921:PRJ720924 QAU720921:QBF720924 QKQ720921:QLB720924 QUM720921:QUX720924 REI720921:RET720924 ROE720921:ROP720924 RYA720921:RYL720924 SHW720921:SIH720924 SRS720921:SSD720924 TBO720921:TBZ720924 TLK720921:TLV720924 TVG720921:TVR720924 UFC720921:UFN720924 UOY720921:UPJ720924 UYU720921:UZF720924 VIQ720921:VJB720924 VSM720921:VSX720924 WCI720921:WCT720924 WME720921:WMP720924 WWA720921:WWL720924 JO786457:JZ786460 TK786457:TV786460 ADG786457:ADR786460 ANC786457:ANN786460 AWY786457:AXJ786460 BGU786457:BHF786460 BQQ786457:BRB786460 CAM786457:CAX786460 CKI786457:CKT786460 CUE786457:CUP786460 DEA786457:DEL786460 DNW786457:DOH786460 DXS786457:DYD786460 EHO786457:EHZ786460 ERK786457:ERV786460 FBG786457:FBR786460 FLC786457:FLN786460 FUY786457:FVJ786460 GEU786457:GFF786460 GOQ786457:GPB786460 GYM786457:GYX786460 HII786457:HIT786460 HSE786457:HSP786460 ICA786457:ICL786460 ILW786457:IMH786460 IVS786457:IWD786460 JFO786457:JFZ786460 JPK786457:JPV786460 JZG786457:JZR786460 KJC786457:KJN786460 KSY786457:KTJ786460 LCU786457:LDF786460 LMQ786457:LNB786460 LWM786457:LWX786460 MGI786457:MGT786460 MQE786457:MQP786460 NAA786457:NAL786460 NJW786457:NKH786460 NTS786457:NUD786460 ODO786457:ODZ786460 ONK786457:ONV786460 OXG786457:OXR786460 PHC786457:PHN786460 PQY786457:PRJ786460 QAU786457:QBF786460 QKQ786457:QLB786460 QUM786457:QUX786460 REI786457:RET786460 ROE786457:ROP786460 RYA786457:RYL786460 SHW786457:SIH786460 SRS786457:SSD786460 TBO786457:TBZ786460 TLK786457:TLV786460 TVG786457:TVR786460 UFC786457:UFN786460 UOY786457:UPJ786460 UYU786457:UZF786460 VIQ786457:VJB786460 VSM786457:VSX786460 WCI786457:WCT786460 WME786457:WMP786460 WWA786457:WWL786460 JO851993:JZ851996 TK851993:TV851996 ADG851993:ADR851996 ANC851993:ANN851996 AWY851993:AXJ851996 BGU851993:BHF851996 BQQ851993:BRB851996 CAM851993:CAX851996 CKI851993:CKT851996 CUE851993:CUP851996 DEA851993:DEL851996 DNW851993:DOH851996 DXS851993:DYD851996 EHO851993:EHZ851996 ERK851993:ERV851996 FBG851993:FBR851996 FLC851993:FLN851996 FUY851993:FVJ851996 GEU851993:GFF851996 GOQ851993:GPB851996 GYM851993:GYX851996 HII851993:HIT851996 HSE851993:HSP851996 ICA851993:ICL851996 ILW851993:IMH851996 IVS851993:IWD851996 JFO851993:JFZ851996 JPK851993:JPV851996 JZG851993:JZR851996 KJC851993:KJN851996 KSY851993:KTJ851996 LCU851993:LDF851996 LMQ851993:LNB851996 LWM851993:LWX851996 MGI851993:MGT851996 MQE851993:MQP851996 NAA851993:NAL851996 NJW851993:NKH851996 NTS851993:NUD851996 ODO851993:ODZ851996 ONK851993:ONV851996 OXG851993:OXR851996 PHC851993:PHN851996 PQY851993:PRJ851996 QAU851993:QBF851996 QKQ851993:QLB851996 QUM851993:QUX851996 REI851993:RET851996 ROE851993:ROP851996 RYA851993:RYL851996 SHW851993:SIH851996 SRS851993:SSD851996 TBO851993:TBZ851996 TLK851993:TLV851996 TVG851993:TVR851996 UFC851993:UFN851996 UOY851993:UPJ851996 UYU851993:UZF851996 VIQ851993:VJB851996 VSM851993:VSX851996 WCI851993:WCT851996 WME851993:WMP851996 WWA851993:WWL851996 JO917529:JZ917532 TK917529:TV917532 ADG917529:ADR917532 ANC917529:ANN917532 AWY917529:AXJ917532 BGU917529:BHF917532 BQQ917529:BRB917532 CAM917529:CAX917532 CKI917529:CKT917532 CUE917529:CUP917532 DEA917529:DEL917532 DNW917529:DOH917532 DXS917529:DYD917532 EHO917529:EHZ917532 ERK917529:ERV917532 FBG917529:FBR917532 FLC917529:FLN917532 FUY917529:FVJ917532 GEU917529:GFF917532 GOQ917529:GPB917532 GYM917529:GYX917532 HII917529:HIT917532 HSE917529:HSP917532 ICA917529:ICL917532 ILW917529:IMH917532 IVS917529:IWD917532 JFO917529:JFZ917532 JPK917529:JPV917532 JZG917529:JZR917532 KJC917529:KJN917532 KSY917529:KTJ917532 LCU917529:LDF917532 LMQ917529:LNB917532 LWM917529:LWX917532 MGI917529:MGT917532 MQE917529:MQP917532 NAA917529:NAL917532 NJW917529:NKH917532 NTS917529:NUD917532 ODO917529:ODZ917532 ONK917529:ONV917532 OXG917529:OXR917532 PHC917529:PHN917532 PQY917529:PRJ917532 QAU917529:QBF917532 QKQ917529:QLB917532 QUM917529:QUX917532 REI917529:RET917532 ROE917529:ROP917532 RYA917529:RYL917532 SHW917529:SIH917532 SRS917529:SSD917532 TBO917529:TBZ917532 TLK917529:TLV917532 TVG917529:TVR917532 UFC917529:UFN917532 UOY917529:UPJ917532 UYU917529:UZF917532 VIQ917529:VJB917532 VSM917529:VSX917532 WCI917529:WCT917532 WME917529:WMP917532 WWA917529:WWL917532 JO983065:JZ983068 TK983065:TV983068 ADG983065:ADR983068 ANC983065:ANN983068 AWY983065:AXJ983068 BGU983065:BHF983068 BQQ983065:BRB983068 CAM983065:CAX983068 CKI983065:CKT983068 CUE983065:CUP983068 DEA983065:DEL983068 DNW983065:DOH983068 DXS983065:DYD983068 EHO983065:EHZ983068 ERK983065:ERV983068 FBG983065:FBR983068 FLC983065:FLN983068 FUY983065:FVJ983068 GEU983065:GFF983068 GOQ983065:GPB983068 GYM983065:GYX983068 HII983065:HIT983068 HSE983065:HSP983068 ICA983065:ICL983068 ILW983065:IMH983068 IVS983065:IWD983068 JFO983065:JFZ983068 JPK983065:JPV983068 JZG983065:JZR983068 KJC983065:KJN983068 KSY983065:KTJ983068 LCU983065:LDF983068 LMQ983065:LNB983068 LWM983065:LWX983068 MGI983065:MGT983068 MQE983065:MQP983068 NAA983065:NAL983068 NJW983065:NKH983068 NTS983065:NUD983068 ODO983065:ODZ983068 ONK983065:ONV983068 OXG983065:OXR983068 PHC983065:PHN983068 PQY983065:PRJ983068 QAU983065:QBF983068 QKQ983065:QLB983068 QUM983065:QUX983068 REI983065:RET983068 ROE983065:ROP983068 RYA983065:RYL983068 SHW983065:SIH983068 SRS983065:SSD983068 TBO983065:TBZ983068 TLK983065:TLV983068 TVG983065:TVR983068 UFC983065:UFN983068 UOY983065:UPJ983068 UYU983065:UZF983068 VIQ983065:VJB983068 VSM983065:VSX983068 WCI983065:WCT983068 WME983065:WMP983068 WWA983065:WWL983068 WWA983062:WWL983062 JO26:JZ26 TK26:TV26 ADG26:ADR26 ANC26:ANN26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65558:JZ65558 TK65558:TV65558 ADG65558:ADR65558 ANC65558:ANN65558 AWY65558:AXJ65558 BGU65558:BHF65558 BQQ65558:BRB65558 CAM65558:CAX65558 CKI65558:CKT65558 CUE65558:CUP65558 DEA65558:DEL65558 DNW65558:DOH65558 DXS65558:DYD65558 EHO65558:EHZ65558 ERK65558:ERV65558 FBG65558:FBR65558 FLC65558:FLN65558 FUY65558:FVJ65558 GEU65558:GFF65558 GOQ65558:GPB65558 GYM65558:GYX65558 HII65558:HIT65558 HSE65558:HSP65558 ICA65558:ICL65558 ILW65558:IMH65558 IVS65558:IWD65558 JFO65558:JFZ65558 JPK65558:JPV65558 JZG65558:JZR65558 KJC65558:KJN65558 KSY65558:KTJ65558 LCU65558:LDF65558 LMQ65558:LNB65558 LWM65558:LWX65558 MGI65558:MGT65558 MQE65558:MQP65558 NAA65558:NAL65558 NJW65558:NKH65558 NTS65558:NUD65558 ODO65558:ODZ65558 ONK65558:ONV65558 OXG65558:OXR65558 PHC65558:PHN65558 PQY65558:PRJ65558 QAU65558:QBF65558 QKQ65558:QLB65558 QUM65558:QUX65558 REI65558:RET65558 ROE65558:ROP65558 RYA65558:RYL65558 SHW65558:SIH65558 SRS65558:SSD65558 TBO65558:TBZ65558 TLK65558:TLV65558 TVG65558:TVR65558 UFC65558:UFN65558 UOY65558:UPJ65558 UYU65558:UZF65558 VIQ65558:VJB65558 VSM65558:VSX65558 WCI65558:WCT65558 WME65558:WMP65558 WWA65558:WWL65558 JO131094:JZ131094 TK131094:TV131094 ADG131094:ADR131094 ANC131094:ANN131094 AWY131094:AXJ131094 BGU131094:BHF131094 BQQ131094:BRB131094 CAM131094:CAX131094 CKI131094:CKT131094 CUE131094:CUP131094 DEA131094:DEL131094 DNW131094:DOH131094 DXS131094:DYD131094 EHO131094:EHZ131094 ERK131094:ERV131094 FBG131094:FBR131094 FLC131094:FLN131094 FUY131094:FVJ131094 GEU131094:GFF131094 GOQ131094:GPB131094 GYM131094:GYX131094 HII131094:HIT131094 HSE131094:HSP131094 ICA131094:ICL131094 ILW131094:IMH131094 IVS131094:IWD131094 JFO131094:JFZ131094 JPK131094:JPV131094 JZG131094:JZR131094 KJC131094:KJN131094 KSY131094:KTJ131094 LCU131094:LDF131094 LMQ131094:LNB131094 LWM131094:LWX131094 MGI131094:MGT131094 MQE131094:MQP131094 NAA131094:NAL131094 NJW131094:NKH131094 NTS131094:NUD131094 ODO131094:ODZ131094 ONK131094:ONV131094 OXG131094:OXR131094 PHC131094:PHN131094 PQY131094:PRJ131094 QAU131094:QBF131094 QKQ131094:QLB131094 QUM131094:QUX131094 REI131094:RET131094 ROE131094:ROP131094 RYA131094:RYL131094 SHW131094:SIH131094 SRS131094:SSD131094 TBO131094:TBZ131094 TLK131094:TLV131094 TVG131094:TVR131094 UFC131094:UFN131094 UOY131094:UPJ131094 UYU131094:UZF131094 VIQ131094:VJB131094 VSM131094:VSX131094 WCI131094:WCT131094 WME131094:WMP131094 WWA131094:WWL131094 JO196630:JZ196630 TK196630:TV196630 ADG196630:ADR196630 ANC196630:ANN196630 AWY196630:AXJ196630 BGU196630:BHF196630 BQQ196630:BRB196630 CAM196630:CAX196630 CKI196630:CKT196630 CUE196630:CUP196630 DEA196630:DEL196630 DNW196630:DOH196630 DXS196630:DYD196630 EHO196630:EHZ196630 ERK196630:ERV196630 FBG196630:FBR196630 FLC196630:FLN196630 FUY196630:FVJ196630 GEU196630:GFF196630 GOQ196630:GPB196630 GYM196630:GYX196630 HII196630:HIT196630 HSE196630:HSP196630 ICA196630:ICL196630 ILW196630:IMH196630 IVS196630:IWD196630 JFO196630:JFZ196630 JPK196630:JPV196630 JZG196630:JZR196630 KJC196630:KJN196630 KSY196630:KTJ196630 LCU196630:LDF196630 LMQ196630:LNB196630 LWM196630:LWX196630 MGI196630:MGT196630 MQE196630:MQP196630 NAA196630:NAL196630 NJW196630:NKH196630 NTS196630:NUD196630 ODO196630:ODZ196630 ONK196630:ONV196630 OXG196630:OXR196630 PHC196630:PHN196630 PQY196630:PRJ196630 QAU196630:QBF196630 QKQ196630:QLB196630 QUM196630:QUX196630 REI196630:RET196630 ROE196630:ROP196630 RYA196630:RYL196630 SHW196630:SIH196630 SRS196630:SSD196630 TBO196630:TBZ196630 TLK196630:TLV196630 TVG196630:TVR196630 UFC196630:UFN196630 UOY196630:UPJ196630 UYU196630:UZF196630 VIQ196630:VJB196630 VSM196630:VSX196630 WCI196630:WCT196630 WME196630:WMP196630 WWA196630:WWL196630 JO262166:JZ262166 TK262166:TV262166 ADG262166:ADR262166 ANC262166:ANN262166 AWY262166:AXJ262166 BGU262166:BHF262166 BQQ262166:BRB262166 CAM262166:CAX262166 CKI262166:CKT262166 CUE262166:CUP262166 DEA262166:DEL262166 DNW262166:DOH262166 DXS262166:DYD262166 EHO262166:EHZ262166 ERK262166:ERV262166 FBG262166:FBR262166 FLC262166:FLN262166 FUY262166:FVJ262166 GEU262166:GFF262166 GOQ262166:GPB262166 GYM262166:GYX262166 HII262166:HIT262166 HSE262166:HSP262166 ICA262166:ICL262166 ILW262166:IMH262166 IVS262166:IWD262166 JFO262166:JFZ262166 JPK262166:JPV262166 JZG262166:JZR262166 KJC262166:KJN262166 KSY262166:KTJ262166 LCU262166:LDF262166 LMQ262166:LNB262166 LWM262166:LWX262166 MGI262166:MGT262166 MQE262166:MQP262166 NAA262166:NAL262166 NJW262166:NKH262166 NTS262166:NUD262166 ODO262166:ODZ262166 ONK262166:ONV262166 OXG262166:OXR262166 PHC262166:PHN262166 PQY262166:PRJ262166 QAU262166:QBF262166 QKQ262166:QLB262166 QUM262166:QUX262166 REI262166:RET262166 ROE262166:ROP262166 RYA262166:RYL262166 SHW262166:SIH262166 SRS262166:SSD262166 TBO262166:TBZ262166 TLK262166:TLV262166 TVG262166:TVR262166 UFC262166:UFN262166 UOY262166:UPJ262166 UYU262166:UZF262166 VIQ262166:VJB262166 VSM262166:VSX262166 WCI262166:WCT262166 WME262166:WMP262166 WWA262166:WWL262166 JO327702:JZ327702 TK327702:TV327702 ADG327702:ADR327702 ANC327702:ANN327702 AWY327702:AXJ327702 BGU327702:BHF327702 BQQ327702:BRB327702 CAM327702:CAX327702 CKI327702:CKT327702 CUE327702:CUP327702 DEA327702:DEL327702 DNW327702:DOH327702 DXS327702:DYD327702 EHO327702:EHZ327702 ERK327702:ERV327702 FBG327702:FBR327702 FLC327702:FLN327702 FUY327702:FVJ327702 GEU327702:GFF327702 GOQ327702:GPB327702 GYM327702:GYX327702 HII327702:HIT327702 HSE327702:HSP327702 ICA327702:ICL327702 ILW327702:IMH327702 IVS327702:IWD327702 JFO327702:JFZ327702 JPK327702:JPV327702 JZG327702:JZR327702 KJC327702:KJN327702 KSY327702:KTJ327702 LCU327702:LDF327702 LMQ327702:LNB327702 LWM327702:LWX327702 MGI327702:MGT327702 MQE327702:MQP327702 NAA327702:NAL327702 NJW327702:NKH327702 NTS327702:NUD327702 ODO327702:ODZ327702 ONK327702:ONV327702 OXG327702:OXR327702 PHC327702:PHN327702 PQY327702:PRJ327702 QAU327702:QBF327702 QKQ327702:QLB327702 QUM327702:QUX327702 REI327702:RET327702 ROE327702:ROP327702 RYA327702:RYL327702 SHW327702:SIH327702 SRS327702:SSD327702 TBO327702:TBZ327702 TLK327702:TLV327702 TVG327702:TVR327702 UFC327702:UFN327702 UOY327702:UPJ327702 UYU327702:UZF327702 VIQ327702:VJB327702 VSM327702:VSX327702 WCI327702:WCT327702 WME327702:WMP327702 WWA327702:WWL327702 JO393238:JZ393238 TK393238:TV393238 ADG393238:ADR393238 ANC393238:ANN393238 AWY393238:AXJ393238 BGU393238:BHF393238 BQQ393238:BRB393238 CAM393238:CAX393238 CKI393238:CKT393238 CUE393238:CUP393238 DEA393238:DEL393238 DNW393238:DOH393238 DXS393238:DYD393238 EHO393238:EHZ393238 ERK393238:ERV393238 FBG393238:FBR393238 FLC393238:FLN393238 FUY393238:FVJ393238 GEU393238:GFF393238 GOQ393238:GPB393238 GYM393238:GYX393238 HII393238:HIT393238 HSE393238:HSP393238 ICA393238:ICL393238 ILW393238:IMH393238 IVS393238:IWD393238 JFO393238:JFZ393238 JPK393238:JPV393238 JZG393238:JZR393238 KJC393238:KJN393238 KSY393238:KTJ393238 LCU393238:LDF393238 LMQ393238:LNB393238 LWM393238:LWX393238 MGI393238:MGT393238 MQE393238:MQP393238 NAA393238:NAL393238 NJW393238:NKH393238 NTS393238:NUD393238 ODO393238:ODZ393238 ONK393238:ONV393238 OXG393238:OXR393238 PHC393238:PHN393238 PQY393238:PRJ393238 QAU393238:QBF393238 QKQ393238:QLB393238 QUM393238:QUX393238 REI393238:RET393238 ROE393238:ROP393238 RYA393238:RYL393238 SHW393238:SIH393238 SRS393238:SSD393238 TBO393238:TBZ393238 TLK393238:TLV393238 TVG393238:TVR393238 UFC393238:UFN393238 UOY393238:UPJ393238 UYU393238:UZF393238 VIQ393238:VJB393238 VSM393238:VSX393238 WCI393238:WCT393238 WME393238:WMP393238 WWA393238:WWL393238 JO458774:JZ458774 TK458774:TV458774 ADG458774:ADR458774 ANC458774:ANN458774 AWY458774:AXJ458774 BGU458774:BHF458774 BQQ458774:BRB458774 CAM458774:CAX458774 CKI458774:CKT458774 CUE458774:CUP458774 DEA458774:DEL458774 DNW458774:DOH458774 DXS458774:DYD458774 EHO458774:EHZ458774 ERK458774:ERV458774 FBG458774:FBR458774 FLC458774:FLN458774 FUY458774:FVJ458774 GEU458774:GFF458774 GOQ458774:GPB458774 GYM458774:GYX458774 HII458774:HIT458774 HSE458774:HSP458774 ICA458774:ICL458774 ILW458774:IMH458774 IVS458774:IWD458774 JFO458774:JFZ458774 JPK458774:JPV458774 JZG458774:JZR458774 KJC458774:KJN458774 KSY458774:KTJ458774 LCU458774:LDF458774 LMQ458774:LNB458774 LWM458774:LWX458774 MGI458774:MGT458774 MQE458774:MQP458774 NAA458774:NAL458774 NJW458774:NKH458774 NTS458774:NUD458774 ODO458774:ODZ458774 ONK458774:ONV458774 OXG458774:OXR458774 PHC458774:PHN458774 PQY458774:PRJ458774 QAU458774:QBF458774 QKQ458774:QLB458774 QUM458774:QUX458774 REI458774:RET458774 ROE458774:ROP458774 RYA458774:RYL458774 SHW458774:SIH458774 SRS458774:SSD458774 TBO458774:TBZ458774 TLK458774:TLV458774 TVG458774:TVR458774 UFC458774:UFN458774 UOY458774:UPJ458774 UYU458774:UZF458774 VIQ458774:VJB458774 VSM458774:VSX458774 WCI458774:WCT458774 WME458774:WMP458774 WWA458774:WWL458774 JO524310:JZ524310 TK524310:TV524310 ADG524310:ADR524310 ANC524310:ANN524310 AWY524310:AXJ524310 BGU524310:BHF524310 BQQ524310:BRB524310 CAM524310:CAX524310 CKI524310:CKT524310 CUE524310:CUP524310 DEA524310:DEL524310 DNW524310:DOH524310 DXS524310:DYD524310 EHO524310:EHZ524310 ERK524310:ERV524310 FBG524310:FBR524310 FLC524310:FLN524310 FUY524310:FVJ524310 GEU524310:GFF524310 GOQ524310:GPB524310 GYM524310:GYX524310 HII524310:HIT524310 HSE524310:HSP524310 ICA524310:ICL524310 ILW524310:IMH524310 IVS524310:IWD524310 JFO524310:JFZ524310 JPK524310:JPV524310 JZG524310:JZR524310 KJC524310:KJN524310 KSY524310:KTJ524310 LCU524310:LDF524310 LMQ524310:LNB524310 LWM524310:LWX524310 MGI524310:MGT524310 MQE524310:MQP524310 NAA524310:NAL524310 NJW524310:NKH524310 NTS524310:NUD524310 ODO524310:ODZ524310 ONK524310:ONV524310 OXG524310:OXR524310 PHC524310:PHN524310 PQY524310:PRJ524310 QAU524310:QBF524310 QKQ524310:QLB524310 QUM524310:QUX524310 REI524310:RET524310 ROE524310:ROP524310 RYA524310:RYL524310 SHW524310:SIH524310 SRS524310:SSD524310 TBO524310:TBZ524310 TLK524310:TLV524310 TVG524310:TVR524310 UFC524310:UFN524310 UOY524310:UPJ524310 UYU524310:UZF524310 VIQ524310:VJB524310 VSM524310:VSX524310 WCI524310:WCT524310 WME524310:WMP524310 WWA524310:WWL524310 JO589846:JZ589846 TK589846:TV589846 ADG589846:ADR589846 ANC589846:ANN589846 AWY589846:AXJ589846 BGU589846:BHF589846 BQQ589846:BRB589846 CAM589846:CAX589846 CKI589846:CKT589846 CUE589846:CUP589846 DEA589846:DEL589846 DNW589846:DOH589846 DXS589846:DYD589846 EHO589846:EHZ589846 ERK589846:ERV589846 FBG589846:FBR589846 FLC589846:FLN589846 FUY589846:FVJ589846 GEU589846:GFF589846 GOQ589846:GPB589846 GYM589846:GYX589846 HII589846:HIT589846 HSE589846:HSP589846 ICA589846:ICL589846 ILW589846:IMH589846 IVS589846:IWD589846 JFO589846:JFZ589846 JPK589846:JPV589846 JZG589846:JZR589846 KJC589846:KJN589846 KSY589846:KTJ589846 LCU589846:LDF589846 LMQ589846:LNB589846 LWM589846:LWX589846 MGI589846:MGT589846 MQE589846:MQP589846 NAA589846:NAL589846 NJW589846:NKH589846 NTS589846:NUD589846 ODO589846:ODZ589846 ONK589846:ONV589846 OXG589846:OXR589846 PHC589846:PHN589846 PQY589846:PRJ589846 QAU589846:QBF589846 QKQ589846:QLB589846 QUM589846:QUX589846 REI589846:RET589846 ROE589846:ROP589846 RYA589846:RYL589846 SHW589846:SIH589846 SRS589846:SSD589846 TBO589846:TBZ589846 TLK589846:TLV589846 TVG589846:TVR589846 UFC589846:UFN589846 UOY589846:UPJ589846 UYU589846:UZF589846 VIQ589846:VJB589846 VSM589846:VSX589846 WCI589846:WCT589846 WME589846:WMP589846 WWA589846:WWL589846 JO655382:JZ655382 TK655382:TV655382 ADG655382:ADR655382 ANC655382:ANN655382 AWY655382:AXJ655382 BGU655382:BHF655382 BQQ655382:BRB655382 CAM655382:CAX655382 CKI655382:CKT655382 CUE655382:CUP655382 DEA655382:DEL655382 DNW655382:DOH655382 DXS655382:DYD655382 EHO655382:EHZ655382 ERK655382:ERV655382 FBG655382:FBR655382 FLC655382:FLN655382 FUY655382:FVJ655382 GEU655382:GFF655382 GOQ655382:GPB655382 GYM655382:GYX655382 HII655382:HIT655382 HSE655382:HSP655382 ICA655382:ICL655382 ILW655382:IMH655382 IVS655382:IWD655382 JFO655382:JFZ655382 JPK655382:JPV655382 JZG655382:JZR655382 KJC655382:KJN655382 KSY655382:KTJ655382 LCU655382:LDF655382 LMQ655382:LNB655382 LWM655382:LWX655382 MGI655382:MGT655382 MQE655382:MQP655382 NAA655382:NAL655382 NJW655382:NKH655382 NTS655382:NUD655382 ODO655382:ODZ655382 ONK655382:ONV655382 OXG655382:OXR655382 PHC655382:PHN655382 PQY655382:PRJ655382 QAU655382:QBF655382 QKQ655382:QLB655382 QUM655382:QUX655382 REI655382:RET655382 ROE655382:ROP655382 RYA655382:RYL655382 SHW655382:SIH655382 SRS655382:SSD655382 TBO655382:TBZ655382 TLK655382:TLV655382 TVG655382:TVR655382 UFC655382:UFN655382 UOY655382:UPJ655382 UYU655382:UZF655382 VIQ655382:VJB655382 VSM655382:VSX655382 WCI655382:WCT655382 WME655382:WMP655382 WWA655382:WWL655382 JO720918:JZ720918 TK720918:TV720918 ADG720918:ADR720918 ANC720918:ANN720918 AWY720918:AXJ720918 BGU720918:BHF720918 BQQ720918:BRB720918 CAM720918:CAX720918 CKI720918:CKT720918 CUE720918:CUP720918 DEA720918:DEL720918 DNW720918:DOH720918 DXS720918:DYD720918 EHO720918:EHZ720918 ERK720918:ERV720918 FBG720918:FBR720918 FLC720918:FLN720918 FUY720918:FVJ720918 GEU720918:GFF720918 GOQ720918:GPB720918 GYM720918:GYX720918 HII720918:HIT720918 HSE720918:HSP720918 ICA720918:ICL720918 ILW720918:IMH720918 IVS720918:IWD720918 JFO720918:JFZ720918 JPK720918:JPV720918 JZG720918:JZR720918 KJC720918:KJN720918 KSY720918:KTJ720918 LCU720918:LDF720918 LMQ720918:LNB720918 LWM720918:LWX720918 MGI720918:MGT720918 MQE720918:MQP720918 NAA720918:NAL720918 NJW720918:NKH720918 NTS720918:NUD720918 ODO720918:ODZ720918 ONK720918:ONV720918 OXG720918:OXR720918 PHC720918:PHN720918 PQY720918:PRJ720918 QAU720918:QBF720918 QKQ720918:QLB720918 QUM720918:QUX720918 REI720918:RET720918 ROE720918:ROP720918 RYA720918:RYL720918 SHW720918:SIH720918 SRS720918:SSD720918 TBO720918:TBZ720918 TLK720918:TLV720918 TVG720918:TVR720918 UFC720918:UFN720918 UOY720918:UPJ720918 UYU720918:UZF720918 VIQ720918:VJB720918 VSM720918:VSX720918 WCI720918:WCT720918 WME720918:WMP720918 WWA720918:WWL720918 JO786454:JZ786454 TK786454:TV786454 ADG786454:ADR786454 ANC786454:ANN786454 AWY786454:AXJ786454 BGU786454:BHF786454 BQQ786454:BRB786454 CAM786454:CAX786454 CKI786454:CKT786454 CUE786454:CUP786454 DEA786454:DEL786454 DNW786454:DOH786454 DXS786454:DYD786454 EHO786454:EHZ786454 ERK786454:ERV786454 FBG786454:FBR786454 FLC786454:FLN786454 FUY786454:FVJ786454 GEU786454:GFF786454 GOQ786454:GPB786454 GYM786454:GYX786454 HII786454:HIT786454 HSE786454:HSP786454 ICA786454:ICL786454 ILW786454:IMH786454 IVS786454:IWD786454 JFO786454:JFZ786454 JPK786454:JPV786454 JZG786454:JZR786454 KJC786454:KJN786454 KSY786454:KTJ786454 LCU786454:LDF786454 LMQ786454:LNB786454 LWM786454:LWX786454 MGI786454:MGT786454 MQE786454:MQP786454 NAA786454:NAL786454 NJW786454:NKH786454 NTS786454:NUD786454 ODO786454:ODZ786454 ONK786454:ONV786454 OXG786454:OXR786454 PHC786454:PHN786454 PQY786454:PRJ786454 QAU786454:QBF786454 QKQ786454:QLB786454 QUM786454:QUX786454 REI786454:RET786454 ROE786454:ROP786454 RYA786454:RYL786454 SHW786454:SIH786454 SRS786454:SSD786454 TBO786454:TBZ786454 TLK786454:TLV786454 TVG786454:TVR786454 UFC786454:UFN786454 UOY786454:UPJ786454 UYU786454:UZF786454 VIQ786454:VJB786454 VSM786454:VSX786454 WCI786454:WCT786454 WME786454:WMP786454 WWA786454:WWL786454 JO851990:JZ851990 TK851990:TV851990 ADG851990:ADR851990 ANC851990:ANN851990 AWY851990:AXJ851990 BGU851990:BHF851990 BQQ851990:BRB851990 CAM851990:CAX851990 CKI851990:CKT851990 CUE851990:CUP851990 DEA851990:DEL851990 DNW851990:DOH851990 DXS851990:DYD851990 EHO851990:EHZ851990 ERK851990:ERV851990 FBG851990:FBR851990 FLC851990:FLN851990 FUY851990:FVJ851990 GEU851990:GFF851990 GOQ851990:GPB851990 GYM851990:GYX851990 HII851990:HIT851990 HSE851990:HSP851990 ICA851990:ICL851990 ILW851990:IMH851990 IVS851990:IWD851990 JFO851990:JFZ851990 JPK851990:JPV851990 JZG851990:JZR851990 KJC851990:KJN851990 KSY851990:KTJ851990 LCU851990:LDF851990 LMQ851990:LNB851990 LWM851990:LWX851990 MGI851990:MGT851990 MQE851990:MQP851990 NAA851990:NAL851990 NJW851990:NKH851990 NTS851990:NUD851990 ODO851990:ODZ851990 ONK851990:ONV851990 OXG851990:OXR851990 PHC851990:PHN851990 PQY851990:PRJ851990 QAU851990:QBF851990 QKQ851990:QLB851990 QUM851990:QUX851990 REI851990:RET851990 ROE851990:ROP851990 RYA851990:RYL851990 SHW851990:SIH851990 SRS851990:SSD851990 TBO851990:TBZ851990 TLK851990:TLV851990 TVG851990:TVR851990 UFC851990:UFN851990 UOY851990:UPJ851990 UYU851990:UZF851990 VIQ851990:VJB851990 VSM851990:VSX851990 WCI851990:WCT851990 WME851990:WMP851990 WWA851990:WWL851990 JO917526:JZ917526 TK917526:TV917526 ADG917526:ADR917526 ANC917526:ANN917526 AWY917526:AXJ917526 BGU917526:BHF917526 BQQ917526:BRB917526 CAM917526:CAX917526 CKI917526:CKT917526 CUE917526:CUP917526 DEA917526:DEL917526 DNW917526:DOH917526 DXS917526:DYD917526 EHO917526:EHZ917526 ERK917526:ERV917526 FBG917526:FBR917526 FLC917526:FLN917526 FUY917526:FVJ917526 GEU917526:GFF917526 GOQ917526:GPB917526 GYM917526:GYX917526 HII917526:HIT917526 HSE917526:HSP917526 ICA917526:ICL917526 ILW917526:IMH917526 IVS917526:IWD917526 JFO917526:JFZ917526 JPK917526:JPV917526 JZG917526:JZR917526 KJC917526:KJN917526 KSY917526:KTJ917526 LCU917526:LDF917526 LMQ917526:LNB917526 LWM917526:LWX917526 MGI917526:MGT917526 MQE917526:MQP917526 NAA917526:NAL917526 NJW917526:NKH917526 NTS917526:NUD917526 ODO917526:ODZ917526 ONK917526:ONV917526 OXG917526:OXR917526 PHC917526:PHN917526 PQY917526:PRJ917526 QAU917526:QBF917526 QKQ917526:QLB917526 QUM917526:QUX917526 REI917526:RET917526 ROE917526:ROP917526 RYA917526:RYL917526 SHW917526:SIH917526 SRS917526:SSD917526 TBO917526:TBZ917526 TLK917526:TLV917526 TVG917526:TVR917526 UFC917526:UFN917526 UOY917526:UPJ917526 UYU917526:UZF917526 VIQ917526:VJB917526 VSM917526:VSX917526 WCI917526:WCT917526 WME917526:WMP917526 WWA917526:WWL917526 JO983062:JZ983062 TK983062:TV983062 ADG983062:ADR983062 ANC983062:ANN983062 AWY983062:AXJ983062 BGU983062:BHF983062 BQQ983062:BRB983062 CAM983062:CAX983062 CKI983062:CKT983062 CUE983062:CUP983062 DEA983062:DEL983062 DNW983062:DOH983062 DXS983062:DYD983062 EHO983062:EHZ983062 ERK983062:ERV983062 FBG983062:FBR983062 FLC983062:FLN983062 FUY983062:FVJ983062 GEU983062:GFF983062 GOQ983062:GPB983062 GYM983062:GYX983062 HII983062:HIT983062 HSE983062:HSP983062 ICA983062:ICL983062 ILW983062:IMH983062 IVS983062:IWD983062 JFO983062:JFZ983062 JPK983062:JPV983062 JZG983062:JZR983062 KJC983062:KJN983062 KSY983062:KTJ983062 LCU983062:LDF983062 LMQ983062:LNB983062 LWM983062:LWX983062 MGI983062:MGT983062 MQE983062:MQP983062 NAA983062:NAL983062 NJW983062:NKH983062 NTS983062:NUD983062 ODO983062:ODZ983062 ONK983062:ONV983062 OXG983062:OXR983062 PHC983062:PHN983062 PQY983062:PRJ983062 QAU983062:QBF983062 QKQ983062:QLB983062 QUM983062:QUX983062 REI983062:RET983062 ROE983062:ROP983062 RYA983062:RYL983062 SHW983062:SIH983062 SRS983062:SSD983062 TBO983062:TBZ983062 TLK983062:TLV983062 TVG983062:TVR983062 UFC983062:UFN983062 UOY983062:UPJ983062 UYU983062:UZF983062 VIQ983062:VJB983062 VSM983062:VSX983062 WCI983062:WCT983062 WME983062:WMP983062 L65561:AD65564 L983062:AD983062 L917526:AD917526 L851990:AD851990 L786454:AD786454 L720918:AD720918 L655382:AD655382 L589846:AD589846 L524310:AD524310 L458774:AD458774 L393238:AD393238 L327702:AD327702 L262166:AD262166 L196630:AD196630 L131094:AD131094 L65558:AD65558 L983065:AD983068 L917529:AD917532 L851993:AD851996 L786457:AD786460 L720921:AD720924 L655385:AD655388 L589849:AD589852 L524313:AD524316 L458777:AD458780 L393241:AD393244 L327705:AD327708 L262169:AD262172 L196633:AD196636 L131097:AD131100"/>
    <dataValidation type="list" allowBlank="1" showInputMessage="1" errorTitle="Ошибка" error="Выберите значение из списка" prompt="Выберите значение из списка" sqref="WWD983059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O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O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O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O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O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O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O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O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O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O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O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O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O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O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O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V65555 V131091 V196627 V262163 V327699 V393235 V458771 V524307 V589843 V655379 V720915 V786451 V851987 V917523 V983059">
      <formula1>kind_of_cons</formula1>
    </dataValidation>
    <dataValidation type="textLength" operator="lessThanOrEqual" allowBlank="1" showInputMessage="1" showErrorMessage="1" errorTitle="Ошибка" error="Допускается ввод не более 900 символов!" sqref="WWL983054:WWL983060 ADR18:ADR24 ANN18:ANN24 AXJ18:AXJ24 BHF18:BHF24 BRB18:BRB24 CAX18:CAX24 CKT18:CKT24 CUP18:CUP24 DEL18:DEL24 DOH18:DOH24 DYD18:DYD24 EHZ18:EHZ24 ERV18:ERV24 FBR18:FBR24 FLN18:FLN24 FVJ18:FVJ24 GFF18:GFF24 GPB18:GPB24 GYX18:GYX24 HIT18:HIT24 HSP18:HSP24 ICL18:ICL24 IMH18:IMH24 IWD18:IWD24 JFZ18:JFZ24 JPV18:JPV24 JZR18:JZR24 KJN18:KJN24 KTJ18:KTJ24 LDF18:LDF24 LNB18:LNB24 LWX18:LWX24 MGT18:MGT24 MQP18:MQP24 NAL18:NAL24 NKH18:NKH24 NUD18:NUD24 ODZ18:ODZ24 ONV18:ONV24 OXR18:OXR24 PHN18:PHN24 PRJ18:PRJ24 QBF18:QBF24 QLB18:QLB24 QUX18:QUX24 RET18:RET24 ROP18:ROP24 RYL18:RYL24 SIH18:SIH24 SSD18:SSD24 TBZ18:TBZ24 TLV18:TLV24 TVR18:TVR24 UFN18:UFN24 UPJ18:UPJ24 UZF18:UZF24 VJB18:VJB24 VSX18:VSX24 WCT18:WCT24 WMP18:WMP24 WWL18:WWL24 JZ18:JZ24 WMP983054:WMP983060 AD65550:AD65556 JZ65550:JZ65556 TV65550:TV65556 ADR65550:ADR65556 ANN65550:ANN65556 AXJ65550:AXJ65556 BHF65550:BHF65556 BRB65550:BRB65556 CAX65550:CAX65556 CKT65550:CKT65556 CUP65550:CUP65556 DEL65550:DEL65556 DOH65550:DOH65556 DYD65550:DYD65556 EHZ65550:EHZ65556 ERV65550:ERV65556 FBR65550:FBR65556 FLN65550:FLN65556 FVJ65550:FVJ65556 GFF65550:GFF65556 GPB65550:GPB65556 GYX65550:GYX65556 HIT65550:HIT65556 HSP65550:HSP65556 ICL65550:ICL65556 IMH65550:IMH65556 IWD65550:IWD65556 JFZ65550:JFZ65556 JPV65550:JPV65556 JZR65550:JZR65556 KJN65550:KJN65556 KTJ65550:KTJ65556 LDF65550:LDF65556 LNB65550:LNB65556 LWX65550:LWX65556 MGT65550:MGT65556 MQP65550:MQP65556 NAL65550:NAL65556 NKH65550:NKH65556 NUD65550:NUD65556 ODZ65550:ODZ65556 ONV65550:ONV65556 OXR65550:OXR65556 PHN65550:PHN65556 PRJ65550:PRJ65556 QBF65550:QBF65556 QLB65550:QLB65556 QUX65550:QUX65556 RET65550:RET65556 ROP65550:ROP65556 RYL65550:RYL65556 SIH65550:SIH65556 SSD65550:SSD65556 TBZ65550:TBZ65556 TLV65550:TLV65556 TVR65550:TVR65556 UFN65550:UFN65556 UPJ65550:UPJ65556 UZF65550:UZF65556 VJB65550:VJB65556 VSX65550:VSX65556 WCT65550:WCT65556 WMP65550:WMP65556 WWL65550:WWL65556 AD131086:AD131092 JZ131086:JZ131092 TV131086:TV131092 ADR131086:ADR131092 ANN131086:ANN131092 AXJ131086:AXJ131092 BHF131086:BHF131092 BRB131086:BRB131092 CAX131086:CAX131092 CKT131086:CKT131092 CUP131086:CUP131092 DEL131086:DEL131092 DOH131086:DOH131092 DYD131086:DYD131092 EHZ131086:EHZ131092 ERV131086:ERV131092 FBR131086:FBR131092 FLN131086:FLN131092 FVJ131086:FVJ131092 GFF131086:GFF131092 GPB131086:GPB131092 GYX131086:GYX131092 HIT131086:HIT131092 HSP131086:HSP131092 ICL131086:ICL131092 IMH131086:IMH131092 IWD131086:IWD131092 JFZ131086:JFZ131092 JPV131086:JPV131092 JZR131086:JZR131092 KJN131086:KJN131092 KTJ131086:KTJ131092 LDF131086:LDF131092 LNB131086:LNB131092 LWX131086:LWX131092 MGT131086:MGT131092 MQP131086:MQP131092 NAL131086:NAL131092 NKH131086:NKH131092 NUD131086:NUD131092 ODZ131086:ODZ131092 ONV131086:ONV131092 OXR131086:OXR131092 PHN131086:PHN131092 PRJ131086:PRJ131092 QBF131086:QBF131092 QLB131086:QLB131092 QUX131086:QUX131092 RET131086:RET131092 ROP131086:ROP131092 RYL131086:RYL131092 SIH131086:SIH131092 SSD131086:SSD131092 TBZ131086:TBZ131092 TLV131086:TLV131092 TVR131086:TVR131092 UFN131086:UFN131092 UPJ131086:UPJ131092 UZF131086:UZF131092 VJB131086:VJB131092 VSX131086:VSX131092 WCT131086:WCT131092 WMP131086:WMP131092 WWL131086:WWL131092 AD196622:AD196628 JZ196622:JZ196628 TV196622:TV196628 ADR196622:ADR196628 ANN196622:ANN196628 AXJ196622:AXJ196628 BHF196622:BHF196628 BRB196622:BRB196628 CAX196622:CAX196628 CKT196622:CKT196628 CUP196622:CUP196628 DEL196622:DEL196628 DOH196622:DOH196628 DYD196622:DYD196628 EHZ196622:EHZ196628 ERV196622:ERV196628 FBR196622:FBR196628 FLN196622:FLN196628 FVJ196622:FVJ196628 GFF196622:GFF196628 GPB196622:GPB196628 GYX196622:GYX196628 HIT196622:HIT196628 HSP196622:HSP196628 ICL196622:ICL196628 IMH196622:IMH196628 IWD196622:IWD196628 JFZ196622:JFZ196628 JPV196622:JPV196628 JZR196622:JZR196628 KJN196622:KJN196628 KTJ196622:KTJ196628 LDF196622:LDF196628 LNB196622:LNB196628 LWX196622:LWX196628 MGT196622:MGT196628 MQP196622:MQP196628 NAL196622:NAL196628 NKH196622:NKH196628 NUD196622:NUD196628 ODZ196622:ODZ196628 ONV196622:ONV196628 OXR196622:OXR196628 PHN196622:PHN196628 PRJ196622:PRJ196628 QBF196622:QBF196628 QLB196622:QLB196628 QUX196622:QUX196628 RET196622:RET196628 ROP196622:ROP196628 RYL196622:RYL196628 SIH196622:SIH196628 SSD196622:SSD196628 TBZ196622:TBZ196628 TLV196622:TLV196628 TVR196622:TVR196628 UFN196622:UFN196628 UPJ196622:UPJ196628 UZF196622:UZF196628 VJB196622:VJB196628 VSX196622:VSX196628 WCT196622:WCT196628 WMP196622:WMP196628 WWL196622:WWL196628 AD262158:AD262164 JZ262158:JZ262164 TV262158:TV262164 ADR262158:ADR262164 ANN262158:ANN262164 AXJ262158:AXJ262164 BHF262158:BHF262164 BRB262158:BRB262164 CAX262158:CAX262164 CKT262158:CKT262164 CUP262158:CUP262164 DEL262158:DEL262164 DOH262158:DOH262164 DYD262158:DYD262164 EHZ262158:EHZ262164 ERV262158:ERV262164 FBR262158:FBR262164 FLN262158:FLN262164 FVJ262158:FVJ262164 GFF262158:GFF262164 GPB262158:GPB262164 GYX262158:GYX262164 HIT262158:HIT262164 HSP262158:HSP262164 ICL262158:ICL262164 IMH262158:IMH262164 IWD262158:IWD262164 JFZ262158:JFZ262164 JPV262158:JPV262164 JZR262158:JZR262164 KJN262158:KJN262164 KTJ262158:KTJ262164 LDF262158:LDF262164 LNB262158:LNB262164 LWX262158:LWX262164 MGT262158:MGT262164 MQP262158:MQP262164 NAL262158:NAL262164 NKH262158:NKH262164 NUD262158:NUD262164 ODZ262158:ODZ262164 ONV262158:ONV262164 OXR262158:OXR262164 PHN262158:PHN262164 PRJ262158:PRJ262164 QBF262158:QBF262164 QLB262158:QLB262164 QUX262158:QUX262164 RET262158:RET262164 ROP262158:ROP262164 RYL262158:RYL262164 SIH262158:SIH262164 SSD262158:SSD262164 TBZ262158:TBZ262164 TLV262158:TLV262164 TVR262158:TVR262164 UFN262158:UFN262164 UPJ262158:UPJ262164 UZF262158:UZF262164 VJB262158:VJB262164 VSX262158:VSX262164 WCT262158:WCT262164 WMP262158:WMP262164 WWL262158:WWL262164 AD327694:AD327700 JZ327694:JZ327700 TV327694:TV327700 ADR327694:ADR327700 ANN327694:ANN327700 AXJ327694:AXJ327700 BHF327694:BHF327700 BRB327694:BRB327700 CAX327694:CAX327700 CKT327694:CKT327700 CUP327694:CUP327700 DEL327694:DEL327700 DOH327694:DOH327700 DYD327694:DYD327700 EHZ327694:EHZ327700 ERV327694:ERV327700 FBR327694:FBR327700 FLN327694:FLN327700 FVJ327694:FVJ327700 GFF327694:GFF327700 GPB327694:GPB327700 GYX327694:GYX327700 HIT327694:HIT327700 HSP327694:HSP327700 ICL327694:ICL327700 IMH327694:IMH327700 IWD327694:IWD327700 JFZ327694:JFZ327700 JPV327694:JPV327700 JZR327694:JZR327700 KJN327694:KJN327700 KTJ327694:KTJ327700 LDF327694:LDF327700 LNB327694:LNB327700 LWX327694:LWX327700 MGT327694:MGT327700 MQP327694:MQP327700 NAL327694:NAL327700 NKH327694:NKH327700 NUD327694:NUD327700 ODZ327694:ODZ327700 ONV327694:ONV327700 OXR327694:OXR327700 PHN327694:PHN327700 PRJ327694:PRJ327700 QBF327694:QBF327700 QLB327694:QLB327700 QUX327694:QUX327700 RET327694:RET327700 ROP327694:ROP327700 RYL327694:RYL327700 SIH327694:SIH327700 SSD327694:SSD327700 TBZ327694:TBZ327700 TLV327694:TLV327700 TVR327694:TVR327700 UFN327694:UFN327700 UPJ327694:UPJ327700 UZF327694:UZF327700 VJB327694:VJB327700 VSX327694:VSX327700 WCT327694:WCT327700 WMP327694:WMP327700 WWL327694:WWL327700 AD393230:AD393236 JZ393230:JZ393236 TV393230:TV393236 ADR393230:ADR393236 ANN393230:ANN393236 AXJ393230:AXJ393236 BHF393230:BHF393236 BRB393230:BRB393236 CAX393230:CAX393236 CKT393230:CKT393236 CUP393230:CUP393236 DEL393230:DEL393236 DOH393230:DOH393236 DYD393230:DYD393236 EHZ393230:EHZ393236 ERV393230:ERV393236 FBR393230:FBR393236 FLN393230:FLN393236 FVJ393230:FVJ393236 GFF393230:GFF393236 GPB393230:GPB393236 GYX393230:GYX393236 HIT393230:HIT393236 HSP393230:HSP393236 ICL393230:ICL393236 IMH393230:IMH393236 IWD393230:IWD393236 JFZ393230:JFZ393236 JPV393230:JPV393236 JZR393230:JZR393236 KJN393230:KJN393236 KTJ393230:KTJ393236 LDF393230:LDF393236 LNB393230:LNB393236 LWX393230:LWX393236 MGT393230:MGT393236 MQP393230:MQP393236 NAL393230:NAL393236 NKH393230:NKH393236 NUD393230:NUD393236 ODZ393230:ODZ393236 ONV393230:ONV393236 OXR393230:OXR393236 PHN393230:PHN393236 PRJ393230:PRJ393236 QBF393230:QBF393236 QLB393230:QLB393236 QUX393230:QUX393236 RET393230:RET393236 ROP393230:ROP393236 RYL393230:RYL393236 SIH393230:SIH393236 SSD393230:SSD393236 TBZ393230:TBZ393236 TLV393230:TLV393236 TVR393230:TVR393236 UFN393230:UFN393236 UPJ393230:UPJ393236 UZF393230:UZF393236 VJB393230:VJB393236 VSX393230:VSX393236 WCT393230:WCT393236 WMP393230:WMP393236 WWL393230:WWL393236 AD458766:AD458772 JZ458766:JZ458772 TV458766:TV458772 ADR458766:ADR458772 ANN458766:ANN458772 AXJ458766:AXJ458772 BHF458766:BHF458772 BRB458766:BRB458772 CAX458766:CAX458772 CKT458766:CKT458772 CUP458766:CUP458772 DEL458766:DEL458772 DOH458766:DOH458772 DYD458766:DYD458772 EHZ458766:EHZ458772 ERV458766:ERV458772 FBR458766:FBR458772 FLN458766:FLN458772 FVJ458766:FVJ458772 GFF458766:GFF458772 GPB458766:GPB458772 GYX458766:GYX458772 HIT458766:HIT458772 HSP458766:HSP458772 ICL458766:ICL458772 IMH458766:IMH458772 IWD458766:IWD458772 JFZ458766:JFZ458772 JPV458766:JPV458772 JZR458766:JZR458772 KJN458766:KJN458772 KTJ458766:KTJ458772 LDF458766:LDF458772 LNB458766:LNB458772 LWX458766:LWX458772 MGT458766:MGT458772 MQP458766:MQP458772 NAL458766:NAL458772 NKH458766:NKH458772 NUD458766:NUD458772 ODZ458766:ODZ458772 ONV458766:ONV458772 OXR458766:OXR458772 PHN458766:PHN458772 PRJ458766:PRJ458772 QBF458766:QBF458772 QLB458766:QLB458772 QUX458766:QUX458772 RET458766:RET458772 ROP458766:ROP458772 RYL458766:RYL458772 SIH458766:SIH458772 SSD458766:SSD458772 TBZ458766:TBZ458772 TLV458766:TLV458772 TVR458766:TVR458772 UFN458766:UFN458772 UPJ458766:UPJ458772 UZF458766:UZF458772 VJB458766:VJB458772 VSX458766:VSX458772 WCT458766:WCT458772 WMP458766:WMP458772 WWL458766:WWL458772 AD524302:AD524308 JZ524302:JZ524308 TV524302:TV524308 ADR524302:ADR524308 ANN524302:ANN524308 AXJ524302:AXJ524308 BHF524302:BHF524308 BRB524302:BRB524308 CAX524302:CAX524308 CKT524302:CKT524308 CUP524302:CUP524308 DEL524302:DEL524308 DOH524302:DOH524308 DYD524302:DYD524308 EHZ524302:EHZ524308 ERV524302:ERV524308 FBR524302:FBR524308 FLN524302:FLN524308 FVJ524302:FVJ524308 GFF524302:GFF524308 GPB524302:GPB524308 GYX524302:GYX524308 HIT524302:HIT524308 HSP524302:HSP524308 ICL524302:ICL524308 IMH524302:IMH524308 IWD524302:IWD524308 JFZ524302:JFZ524308 JPV524302:JPV524308 JZR524302:JZR524308 KJN524302:KJN524308 KTJ524302:KTJ524308 LDF524302:LDF524308 LNB524302:LNB524308 LWX524302:LWX524308 MGT524302:MGT524308 MQP524302:MQP524308 NAL524302:NAL524308 NKH524302:NKH524308 NUD524302:NUD524308 ODZ524302:ODZ524308 ONV524302:ONV524308 OXR524302:OXR524308 PHN524302:PHN524308 PRJ524302:PRJ524308 QBF524302:QBF524308 QLB524302:QLB524308 QUX524302:QUX524308 RET524302:RET524308 ROP524302:ROP524308 RYL524302:RYL524308 SIH524302:SIH524308 SSD524302:SSD524308 TBZ524302:TBZ524308 TLV524302:TLV524308 TVR524302:TVR524308 UFN524302:UFN524308 UPJ524302:UPJ524308 UZF524302:UZF524308 VJB524302:VJB524308 VSX524302:VSX524308 WCT524302:WCT524308 WMP524302:WMP524308 WWL524302:WWL524308 AD589838:AD589844 JZ589838:JZ589844 TV589838:TV589844 ADR589838:ADR589844 ANN589838:ANN589844 AXJ589838:AXJ589844 BHF589838:BHF589844 BRB589838:BRB589844 CAX589838:CAX589844 CKT589838:CKT589844 CUP589838:CUP589844 DEL589838:DEL589844 DOH589838:DOH589844 DYD589838:DYD589844 EHZ589838:EHZ589844 ERV589838:ERV589844 FBR589838:FBR589844 FLN589838:FLN589844 FVJ589838:FVJ589844 GFF589838:GFF589844 GPB589838:GPB589844 GYX589838:GYX589844 HIT589838:HIT589844 HSP589838:HSP589844 ICL589838:ICL589844 IMH589838:IMH589844 IWD589838:IWD589844 JFZ589838:JFZ589844 JPV589838:JPV589844 JZR589838:JZR589844 KJN589838:KJN589844 KTJ589838:KTJ589844 LDF589838:LDF589844 LNB589838:LNB589844 LWX589838:LWX589844 MGT589838:MGT589844 MQP589838:MQP589844 NAL589838:NAL589844 NKH589838:NKH589844 NUD589838:NUD589844 ODZ589838:ODZ589844 ONV589838:ONV589844 OXR589838:OXR589844 PHN589838:PHN589844 PRJ589838:PRJ589844 QBF589838:QBF589844 QLB589838:QLB589844 QUX589838:QUX589844 RET589838:RET589844 ROP589838:ROP589844 RYL589838:RYL589844 SIH589838:SIH589844 SSD589838:SSD589844 TBZ589838:TBZ589844 TLV589838:TLV589844 TVR589838:TVR589844 UFN589838:UFN589844 UPJ589838:UPJ589844 UZF589838:UZF589844 VJB589838:VJB589844 VSX589838:VSX589844 WCT589838:WCT589844 WMP589838:WMP589844 WWL589838:WWL589844 AD655374:AD655380 JZ655374:JZ655380 TV655374:TV655380 ADR655374:ADR655380 ANN655374:ANN655380 AXJ655374:AXJ655380 BHF655374:BHF655380 BRB655374:BRB655380 CAX655374:CAX655380 CKT655374:CKT655380 CUP655374:CUP655380 DEL655374:DEL655380 DOH655374:DOH655380 DYD655374:DYD655380 EHZ655374:EHZ655380 ERV655374:ERV655380 FBR655374:FBR655380 FLN655374:FLN655380 FVJ655374:FVJ655380 GFF655374:GFF655380 GPB655374:GPB655380 GYX655374:GYX655380 HIT655374:HIT655380 HSP655374:HSP655380 ICL655374:ICL655380 IMH655374:IMH655380 IWD655374:IWD655380 JFZ655374:JFZ655380 JPV655374:JPV655380 JZR655374:JZR655380 KJN655374:KJN655380 KTJ655374:KTJ655380 LDF655374:LDF655380 LNB655374:LNB655380 LWX655374:LWX655380 MGT655374:MGT655380 MQP655374:MQP655380 NAL655374:NAL655380 NKH655374:NKH655380 NUD655374:NUD655380 ODZ655374:ODZ655380 ONV655374:ONV655380 OXR655374:OXR655380 PHN655374:PHN655380 PRJ655374:PRJ655380 QBF655374:QBF655380 QLB655374:QLB655380 QUX655374:QUX655380 RET655374:RET655380 ROP655374:ROP655380 RYL655374:RYL655380 SIH655374:SIH655380 SSD655374:SSD655380 TBZ655374:TBZ655380 TLV655374:TLV655380 TVR655374:TVR655380 UFN655374:UFN655380 UPJ655374:UPJ655380 UZF655374:UZF655380 VJB655374:VJB655380 VSX655374:VSX655380 WCT655374:WCT655380 WMP655374:WMP655380 WWL655374:WWL655380 AD720910:AD720916 JZ720910:JZ720916 TV720910:TV720916 ADR720910:ADR720916 ANN720910:ANN720916 AXJ720910:AXJ720916 BHF720910:BHF720916 BRB720910:BRB720916 CAX720910:CAX720916 CKT720910:CKT720916 CUP720910:CUP720916 DEL720910:DEL720916 DOH720910:DOH720916 DYD720910:DYD720916 EHZ720910:EHZ720916 ERV720910:ERV720916 FBR720910:FBR720916 FLN720910:FLN720916 FVJ720910:FVJ720916 GFF720910:GFF720916 GPB720910:GPB720916 GYX720910:GYX720916 HIT720910:HIT720916 HSP720910:HSP720916 ICL720910:ICL720916 IMH720910:IMH720916 IWD720910:IWD720916 JFZ720910:JFZ720916 JPV720910:JPV720916 JZR720910:JZR720916 KJN720910:KJN720916 KTJ720910:KTJ720916 LDF720910:LDF720916 LNB720910:LNB720916 LWX720910:LWX720916 MGT720910:MGT720916 MQP720910:MQP720916 NAL720910:NAL720916 NKH720910:NKH720916 NUD720910:NUD720916 ODZ720910:ODZ720916 ONV720910:ONV720916 OXR720910:OXR720916 PHN720910:PHN720916 PRJ720910:PRJ720916 QBF720910:QBF720916 QLB720910:QLB720916 QUX720910:QUX720916 RET720910:RET720916 ROP720910:ROP720916 RYL720910:RYL720916 SIH720910:SIH720916 SSD720910:SSD720916 TBZ720910:TBZ720916 TLV720910:TLV720916 TVR720910:TVR720916 UFN720910:UFN720916 UPJ720910:UPJ720916 UZF720910:UZF720916 VJB720910:VJB720916 VSX720910:VSX720916 WCT720910:WCT720916 WMP720910:WMP720916 WWL720910:WWL720916 AD786446:AD786452 JZ786446:JZ786452 TV786446:TV786452 ADR786446:ADR786452 ANN786446:ANN786452 AXJ786446:AXJ786452 BHF786446:BHF786452 BRB786446:BRB786452 CAX786446:CAX786452 CKT786446:CKT786452 CUP786446:CUP786452 DEL786446:DEL786452 DOH786446:DOH786452 DYD786446:DYD786452 EHZ786446:EHZ786452 ERV786446:ERV786452 FBR786446:FBR786452 FLN786446:FLN786452 FVJ786446:FVJ786452 GFF786446:GFF786452 GPB786446:GPB786452 GYX786446:GYX786452 HIT786446:HIT786452 HSP786446:HSP786452 ICL786446:ICL786452 IMH786446:IMH786452 IWD786446:IWD786452 JFZ786446:JFZ786452 JPV786446:JPV786452 JZR786446:JZR786452 KJN786446:KJN786452 KTJ786446:KTJ786452 LDF786446:LDF786452 LNB786446:LNB786452 LWX786446:LWX786452 MGT786446:MGT786452 MQP786446:MQP786452 NAL786446:NAL786452 NKH786446:NKH786452 NUD786446:NUD786452 ODZ786446:ODZ786452 ONV786446:ONV786452 OXR786446:OXR786452 PHN786446:PHN786452 PRJ786446:PRJ786452 QBF786446:QBF786452 QLB786446:QLB786452 QUX786446:QUX786452 RET786446:RET786452 ROP786446:ROP786452 RYL786446:RYL786452 SIH786446:SIH786452 SSD786446:SSD786452 TBZ786446:TBZ786452 TLV786446:TLV786452 TVR786446:TVR786452 UFN786446:UFN786452 UPJ786446:UPJ786452 UZF786446:UZF786452 VJB786446:VJB786452 VSX786446:VSX786452 WCT786446:WCT786452 WMP786446:WMP786452 WWL786446:WWL786452 AD851982:AD851988 JZ851982:JZ851988 TV851982:TV851988 ADR851982:ADR851988 ANN851982:ANN851988 AXJ851982:AXJ851988 BHF851982:BHF851988 BRB851982:BRB851988 CAX851982:CAX851988 CKT851982:CKT851988 CUP851982:CUP851988 DEL851982:DEL851988 DOH851982:DOH851988 DYD851982:DYD851988 EHZ851982:EHZ851988 ERV851982:ERV851988 FBR851982:FBR851988 FLN851982:FLN851988 FVJ851982:FVJ851988 GFF851982:GFF851988 GPB851982:GPB851988 GYX851982:GYX851988 HIT851982:HIT851988 HSP851982:HSP851988 ICL851982:ICL851988 IMH851982:IMH851988 IWD851982:IWD851988 JFZ851982:JFZ851988 JPV851982:JPV851988 JZR851982:JZR851988 KJN851982:KJN851988 KTJ851982:KTJ851988 LDF851982:LDF851988 LNB851982:LNB851988 LWX851982:LWX851988 MGT851982:MGT851988 MQP851982:MQP851988 NAL851982:NAL851988 NKH851982:NKH851988 NUD851982:NUD851988 ODZ851982:ODZ851988 ONV851982:ONV851988 OXR851982:OXR851988 PHN851982:PHN851988 PRJ851982:PRJ851988 QBF851982:QBF851988 QLB851982:QLB851988 QUX851982:QUX851988 RET851982:RET851988 ROP851982:ROP851988 RYL851982:RYL851988 SIH851982:SIH851988 SSD851982:SSD851988 TBZ851982:TBZ851988 TLV851982:TLV851988 TVR851982:TVR851988 UFN851982:UFN851988 UPJ851982:UPJ851988 UZF851982:UZF851988 VJB851982:VJB851988 VSX851982:VSX851988 WCT851982:WCT851988 WMP851982:WMP851988 WWL851982:WWL851988 AD917518:AD917524 JZ917518:JZ917524 TV917518:TV917524 ADR917518:ADR917524 ANN917518:ANN917524 AXJ917518:AXJ917524 BHF917518:BHF917524 BRB917518:BRB917524 CAX917518:CAX917524 CKT917518:CKT917524 CUP917518:CUP917524 DEL917518:DEL917524 DOH917518:DOH917524 DYD917518:DYD917524 EHZ917518:EHZ917524 ERV917518:ERV917524 FBR917518:FBR917524 FLN917518:FLN917524 FVJ917518:FVJ917524 GFF917518:GFF917524 GPB917518:GPB917524 GYX917518:GYX917524 HIT917518:HIT917524 HSP917518:HSP917524 ICL917518:ICL917524 IMH917518:IMH917524 IWD917518:IWD917524 JFZ917518:JFZ917524 JPV917518:JPV917524 JZR917518:JZR917524 KJN917518:KJN917524 KTJ917518:KTJ917524 LDF917518:LDF917524 LNB917518:LNB917524 LWX917518:LWX917524 MGT917518:MGT917524 MQP917518:MQP917524 NAL917518:NAL917524 NKH917518:NKH917524 NUD917518:NUD917524 ODZ917518:ODZ917524 ONV917518:ONV917524 OXR917518:OXR917524 PHN917518:PHN917524 PRJ917518:PRJ917524 QBF917518:QBF917524 QLB917518:QLB917524 QUX917518:QUX917524 RET917518:RET917524 ROP917518:ROP917524 RYL917518:RYL917524 SIH917518:SIH917524 SSD917518:SSD917524 TBZ917518:TBZ917524 TLV917518:TLV917524 TVR917518:TVR917524 UFN917518:UFN917524 UPJ917518:UPJ917524 UZF917518:UZF917524 VJB917518:VJB917524 VSX917518:VSX917524 WCT917518:WCT917524 WMP917518:WMP917524 WWL917518:WWL917524 AD983054:AD983060 JZ983054:JZ983060 TV983054:TV983060 ADR983054:ADR983060 ANN983054:ANN983060 AXJ983054:AXJ983060 BHF983054:BHF983060 BRB983054:BRB983060 CAX983054:CAX983060 CKT983054:CKT983060 CUP983054:CUP983060 DEL983054:DEL983060 DOH983054:DOH983060 DYD983054:DYD983060 EHZ983054:EHZ983060 ERV983054:ERV983060 FBR983054:FBR983060 FLN983054:FLN983060 FVJ983054:FVJ983060 GFF983054:GFF983060 GPB983054:GPB983060 GYX983054:GYX983060 HIT983054:HIT983060 HSP983054:HSP983060 ICL983054:ICL983060 IMH983054:IMH983060 IWD983054:IWD983060 JFZ983054:JFZ983060 JPV983054:JPV983060 JZR983054:JZR983060 KJN983054:KJN983060 KTJ983054:KTJ983060 LDF983054:LDF983060 LNB983054:LNB983060 LWX983054:LWX983060 MGT983054:MGT983060 MQP983054:MQP983060 NAL983054:NAL983060 NKH983054:NKH983060 NUD983054:NUD983060 ODZ983054:ODZ983060 ONV983054:ONV983060 OXR983054:OXR983060 PHN983054:PHN983060 PRJ983054:PRJ983060 QBF983054:QBF983060 QLB983054:QLB983060 QUX983054:QUX983060 RET983054:RET983060 ROP983054:ROP983060 RYL983054:RYL983060 SIH983054:SIH983060 SSD983054:SSD983060 TBZ983054:TBZ983060 TLV983054:TLV983060 TVR983054:TVR983060 UFN983054:UFN983060 UPJ983054:UPJ983060 UZF983054:UZF983060 VJB983054:VJB983060 VSX983054:VSX983060 WCT983054:WCT983060 TV18:TV24">
      <formula1>900</formula1>
    </dataValidation>
    <dataValidation type="list" allowBlank="1" showInputMessage="1" showErrorMessage="1" errorTitle="Ошибка" error="Выберите значение из списка" sqref="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M24 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JP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JW65556:JW65557 TS65556:TS65557 ADO65556:ADO65557 ANK65556:ANK65557 AXG65556:AXG65557 BHC65556:BHC65557 BQY65556:BQY65557 CAU65556:CAU65557 CKQ65556:CKQ65557 CUM65556:CUM65557 DEI65556:DEI65557 DOE65556:DOE65557 DYA65556:DYA65557 EHW65556:EHW65557 ERS65556:ERS65557 FBO65556:FBO65557 FLK65556:FLK65557 FVG65556:FVG65557 GFC65556:GFC65557 GOY65556:GOY65557 GYU65556:GYU65557 HIQ65556:HIQ65557 HSM65556:HSM65557 ICI65556:ICI65557 IME65556:IME65557 IWA65556:IWA65557 JFW65556:JFW65557 JPS65556:JPS65557 JZO65556:JZO65557 KJK65556:KJK65557 KTG65556:KTG65557 LDC65556:LDC65557 LMY65556:LMY65557 LWU65556:LWU65557 MGQ65556:MGQ65557 MQM65556:MQM65557 NAI65556:NAI65557 NKE65556:NKE65557 NUA65556:NUA65557 ODW65556:ODW65557 ONS65556:ONS65557 OXO65556:OXO65557 PHK65556:PHK65557 PRG65556:PRG65557 QBC65556:QBC65557 QKY65556:QKY65557 QUU65556:QUU65557 REQ65556:REQ65557 ROM65556:ROM65557 RYI65556:RYI65557 SIE65556:SIE65557 SSA65556:SSA65557 TBW65556:TBW65557 TLS65556:TLS65557 TVO65556:TVO65557 UFK65556:UFK65557 UPG65556:UPG65557 UZC65556:UZC65557 VIY65556:VIY65557 VSU65556:VSU65557 WCQ65556:WCQ65557 WMM65556:WMM65557 WWI65556:WWI65557 T131092:T131093 JW131092:JW131093 TS131092:TS131093 ADO131092:ADO131093 ANK131092:ANK131093 AXG131092:AXG131093 BHC131092:BHC131093 BQY131092:BQY131093 CAU131092:CAU131093 CKQ131092:CKQ131093 CUM131092:CUM131093 DEI131092:DEI131093 DOE131092:DOE131093 DYA131092:DYA131093 EHW131092:EHW131093 ERS131092:ERS131093 FBO131092:FBO131093 FLK131092:FLK131093 FVG131092:FVG131093 GFC131092:GFC131093 GOY131092:GOY131093 GYU131092:GYU131093 HIQ131092:HIQ131093 HSM131092:HSM131093 ICI131092:ICI131093 IME131092:IME131093 IWA131092:IWA131093 JFW131092:JFW131093 JPS131092:JPS131093 JZO131092:JZO131093 KJK131092:KJK131093 KTG131092:KTG131093 LDC131092:LDC131093 LMY131092:LMY131093 LWU131092:LWU131093 MGQ131092:MGQ131093 MQM131092:MQM131093 NAI131092:NAI131093 NKE131092:NKE131093 NUA131092:NUA131093 ODW131092:ODW131093 ONS131092:ONS131093 OXO131092:OXO131093 PHK131092:PHK131093 PRG131092:PRG131093 QBC131092:QBC131093 QKY131092:QKY131093 QUU131092:QUU131093 REQ131092:REQ131093 ROM131092:ROM131093 RYI131092:RYI131093 SIE131092:SIE131093 SSA131092:SSA131093 TBW131092:TBW131093 TLS131092:TLS131093 TVO131092:TVO131093 UFK131092:UFK131093 UPG131092:UPG131093 UZC131092:UZC131093 VIY131092:VIY131093 VSU131092:VSU131093 WCQ131092:WCQ131093 WMM131092:WMM131093 WWI131092:WWI131093 T196628:T196629 JW196628:JW196629 TS196628:TS196629 ADO196628:ADO196629 ANK196628:ANK196629 AXG196628:AXG196629 BHC196628:BHC196629 BQY196628:BQY196629 CAU196628:CAU196629 CKQ196628:CKQ196629 CUM196628:CUM196629 DEI196628:DEI196629 DOE196628:DOE196629 DYA196628:DYA196629 EHW196628:EHW196629 ERS196628:ERS196629 FBO196628:FBO196629 FLK196628:FLK196629 FVG196628:FVG196629 GFC196628:GFC196629 GOY196628:GOY196629 GYU196628:GYU196629 HIQ196628:HIQ196629 HSM196628:HSM196629 ICI196628:ICI196629 IME196628:IME196629 IWA196628:IWA196629 JFW196628:JFW196629 JPS196628:JPS196629 JZO196628:JZO196629 KJK196628:KJK196629 KTG196628:KTG196629 LDC196628:LDC196629 LMY196628:LMY196629 LWU196628:LWU196629 MGQ196628:MGQ196629 MQM196628:MQM196629 NAI196628:NAI196629 NKE196628:NKE196629 NUA196628:NUA196629 ODW196628:ODW196629 ONS196628:ONS196629 OXO196628:OXO196629 PHK196628:PHK196629 PRG196628:PRG196629 QBC196628:QBC196629 QKY196628:QKY196629 QUU196628:QUU196629 REQ196628:REQ196629 ROM196628:ROM196629 RYI196628:RYI196629 SIE196628:SIE196629 SSA196628:SSA196629 TBW196628:TBW196629 TLS196628:TLS196629 TVO196628:TVO196629 UFK196628:UFK196629 UPG196628:UPG196629 UZC196628:UZC196629 VIY196628:VIY196629 VSU196628:VSU196629 WCQ196628:WCQ196629 WMM196628:WMM196629 WWI196628:WWI196629 T262164:T262165 JW262164:JW262165 TS262164:TS262165 ADO262164:ADO262165 ANK262164:ANK262165 AXG262164:AXG262165 BHC262164:BHC262165 BQY262164:BQY262165 CAU262164:CAU262165 CKQ262164:CKQ262165 CUM262164:CUM262165 DEI262164:DEI262165 DOE262164:DOE262165 DYA262164:DYA262165 EHW262164:EHW262165 ERS262164:ERS262165 FBO262164:FBO262165 FLK262164:FLK262165 FVG262164:FVG262165 GFC262164:GFC262165 GOY262164:GOY262165 GYU262164:GYU262165 HIQ262164:HIQ262165 HSM262164:HSM262165 ICI262164:ICI262165 IME262164:IME262165 IWA262164:IWA262165 JFW262164:JFW262165 JPS262164:JPS262165 JZO262164:JZO262165 KJK262164:KJK262165 KTG262164:KTG262165 LDC262164:LDC262165 LMY262164:LMY262165 LWU262164:LWU262165 MGQ262164:MGQ262165 MQM262164:MQM262165 NAI262164:NAI262165 NKE262164:NKE262165 NUA262164:NUA262165 ODW262164:ODW262165 ONS262164:ONS262165 OXO262164:OXO262165 PHK262164:PHK262165 PRG262164:PRG262165 QBC262164:QBC262165 QKY262164:QKY262165 QUU262164:QUU262165 REQ262164:REQ262165 ROM262164:ROM262165 RYI262164:RYI262165 SIE262164:SIE262165 SSA262164:SSA262165 TBW262164:TBW262165 TLS262164:TLS262165 TVO262164:TVO262165 UFK262164:UFK262165 UPG262164:UPG262165 UZC262164:UZC262165 VIY262164:VIY262165 VSU262164:VSU262165 WCQ262164:WCQ262165 WMM262164:WMM262165 WWI262164:WWI262165 T327700:T327701 JW327700:JW327701 TS327700:TS327701 ADO327700:ADO327701 ANK327700:ANK327701 AXG327700:AXG327701 BHC327700:BHC327701 BQY327700:BQY327701 CAU327700:CAU327701 CKQ327700:CKQ327701 CUM327700:CUM327701 DEI327700:DEI327701 DOE327700:DOE327701 DYA327700:DYA327701 EHW327700:EHW327701 ERS327700:ERS327701 FBO327700:FBO327701 FLK327700:FLK327701 FVG327700:FVG327701 GFC327700:GFC327701 GOY327700:GOY327701 GYU327700:GYU327701 HIQ327700:HIQ327701 HSM327700:HSM327701 ICI327700:ICI327701 IME327700:IME327701 IWA327700:IWA327701 JFW327700:JFW327701 JPS327700:JPS327701 JZO327700:JZO327701 KJK327700:KJK327701 KTG327700:KTG327701 LDC327700:LDC327701 LMY327700:LMY327701 LWU327700:LWU327701 MGQ327700:MGQ327701 MQM327700:MQM327701 NAI327700:NAI327701 NKE327700:NKE327701 NUA327700:NUA327701 ODW327700:ODW327701 ONS327700:ONS327701 OXO327700:OXO327701 PHK327700:PHK327701 PRG327700:PRG327701 QBC327700:QBC327701 QKY327700:QKY327701 QUU327700:QUU327701 REQ327700:REQ327701 ROM327700:ROM327701 RYI327700:RYI327701 SIE327700:SIE327701 SSA327700:SSA327701 TBW327700:TBW327701 TLS327700:TLS327701 TVO327700:TVO327701 UFK327700:UFK327701 UPG327700:UPG327701 UZC327700:UZC327701 VIY327700:VIY327701 VSU327700:VSU327701 WCQ327700:WCQ327701 WMM327700:WMM327701 WWI327700:WWI327701 T393236:T393237 JW393236:JW393237 TS393236:TS393237 ADO393236:ADO393237 ANK393236:ANK393237 AXG393236:AXG393237 BHC393236:BHC393237 BQY393236:BQY393237 CAU393236:CAU393237 CKQ393236:CKQ393237 CUM393236:CUM393237 DEI393236:DEI393237 DOE393236:DOE393237 DYA393236:DYA393237 EHW393236:EHW393237 ERS393236:ERS393237 FBO393236:FBO393237 FLK393236:FLK393237 FVG393236:FVG393237 GFC393236:GFC393237 GOY393236:GOY393237 GYU393236:GYU393237 HIQ393236:HIQ393237 HSM393236:HSM393237 ICI393236:ICI393237 IME393236:IME393237 IWA393236:IWA393237 JFW393236:JFW393237 JPS393236:JPS393237 JZO393236:JZO393237 KJK393236:KJK393237 KTG393236:KTG393237 LDC393236:LDC393237 LMY393236:LMY393237 LWU393236:LWU393237 MGQ393236:MGQ393237 MQM393236:MQM393237 NAI393236:NAI393237 NKE393236:NKE393237 NUA393236:NUA393237 ODW393236:ODW393237 ONS393236:ONS393237 OXO393236:OXO393237 PHK393236:PHK393237 PRG393236:PRG393237 QBC393236:QBC393237 QKY393236:QKY393237 QUU393236:QUU393237 REQ393236:REQ393237 ROM393236:ROM393237 RYI393236:RYI393237 SIE393236:SIE393237 SSA393236:SSA393237 TBW393236:TBW393237 TLS393236:TLS393237 TVO393236:TVO393237 UFK393236:UFK393237 UPG393236:UPG393237 UZC393236:UZC393237 VIY393236:VIY393237 VSU393236:VSU393237 WCQ393236:WCQ393237 WMM393236:WMM393237 WWI393236:WWI393237 T458772:T458773 JW458772:JW458773 TS458772:TS458773 ADO458772:ADO458773 ANK458772:ANK458773 AXG458772:AXG458773 BHC458772:BHC458773 BQY458772:BQY458773 CAU458772:CAU458773 CKQ458772:CKQ458773 CUM458772:CUM458773 DEI458772:DEI458773 DOE458772:DOE458773 DYA458772:DYA458773 EHW458772:EHW458773 ERS458772:ERS458773 FBO458772:FBO458773 FLK458772:FLK458773 FVG458772:FVG458773 GFC458772:GFC458773 GOY458772:GOY458773 GYU458772:GYU458773 HIQ458772:HIQ458773 HSM458772:HSM458773 ICI458772:ICI458773 IME458772:IME458773 IWA458772:IWA458773 JFW458772:JFW458773 JPS458772:JPS458773 JZO458772:JZO458773 KJK458772:KJK458773 KTG458772:KTG458773 LDC458772:LDC458773 LMY458772:LMY458773 LWU458772:LWU458773 MGQ458772:MGQ458773 MQM458772:MQM458773 NAI458772:NAI458773 NKE458772:NKE458773 NUA458772:NUA458773 ODW458772:ODW458773 ONS458772:ONS458773 OXO458772:OXO458773 PHK458772:PHK458773 PRG458772:PRG458773 QBC458772:QBC458773 QKY458772:QKY458773 QUU458772:QUU458773 REQ458772:REQ458773 ROM458772:ROM458773 RYI458772:RYI458773 SIE458772:SIE458773 SSA458772:SSA458773 TBW458772:TBW458773 TLS458772:TLS458773 TVO458772:TVO458773 UFK458772:UFK458773 UPG458772:UPG458773 UZC458772:UZC458773 VIY458772:VIY458773 VSU458772:VSU458773 WCQ458772:WCQ458773 WMM458772:WMM458773 WWI458772:WWI458773 T524308:T524309 JW524308:JW524309 TS524308:TS524309 ADO524308:ADO524309 ANK524308:ANK524309 AXG524308:AXG524309 BHC524308:BHC524309 BQY524308:BQY524309 CAU524308:CAU524309 CKQ524308:CKQ524309 CUM524308:CUM524309 DEI524308:DEI524309 DOE524308:DOE524309 DYA524308:DYA524309 EHW524308:EHW524309 ERS524308:ERS524309 FBO524308:FBO524309 FLK524308:FLK524309 FVG524308:FVG524309 GFC524308:GFC524309 GOY524308:GOY524309 GYU524308:GYU524309 HIQ524308:HIQ524309 HSM524308:HSM524309 ICI524308:ICI524309 IME524308:IME524309 IWA524308:IWA524309 JFW524308:JFW524309 JPS524308:JPS524309 JZO524308:JZO524309 KJK524308:KJK524309 KTG524308:KTG524309 LDC524308:LDC524309 LMY524308:LMY524309 LWU524308:LWU524309 MGQ524308:MGQ524309 MQM524308:MQM524309 NAI524308:NAI524309 NKE524308:NKE524309 NUA524308:NUA524309 ODW524308:ODW524309 ONS524308:ONS524309 OXO524308:OXO524309 PHK524308:PHK524309 PRG524308:PRG524309 QBC524308:QBC524309 QKY524308:QKY524309 QUU524308:QUU524309 REQ524308:REQ524309 ROM524308:ROM524309 RYI524308:RYI524309 SIE524308:SIE524309 SSA524308:SSA524309 TBW524308:TBW524309 TLS524308:TLS524309 TVO524308:TVO524309 UFK524308:UFK524309 UPG524308:UPG524309 UZC524308:UZC524309 VIY524308:VIY524309 VSU524308:VSU524309 WCQ524308:WCQ524309 WMM524308:WMM524309 WWI524308:WWI524309 T589844:T589845 JW589844:JW589845 TS589844:TS589845 ADO589844:ADO589845 ANK589844:ANK589845 AXG589844:AXG589845 BHC589844:BHC589845 BQY589844:BQY589845 CAU589844:CAU589845 CKQ589844:CKQ589845 CUM589844:CUM589845 DEI589844:DEI589845 DOE589844:DOE589845 DYA589844:DYA589845 EHW589844:EHW589845 ERS589844:ERS589845 FBO589844:FBO589845 FLK589844:FLK589845 FVG589844:FVG589845 GFC589844:GFC589845 GOY589844:GOY589845 GYU589844:GYU589845 HIQ589844:HIQ589845 HSM589844:HSM589845 ICI589844:ICI589845 IME589844:IME589845 IWA589844:IWA589845 JFW589844:JFW589845 JPS589844:JPS589845 JZO589844:JZO589845 KJK589844:KJK589845 KTG589844:KTG589845 LDC589844:LDC589845 LMY589844:LMY589845 LWU589844:LWU589845 MGQ589844:MGQ589845 MQM589844:MQM589845 NAI589844:NAI589845 NKE589844:NKE589845 NUA589844:NUA589845 ODW589844:ODW589845 ONS589844:ONS589845 OXO589844:OXO589845 PHK589844:PHK589845 PRG589844:PRG589845 QBC589844:QBC589845 QKY589844:QKY589845 QUU589844:QUU589845 REQ589844:REQ589845 ROM589844:ROM589845 RYI589844:RYI589845 SIE589844:SIE589845 SSA589844:SSA589845 TBW589844:TBW589845 TLS589844:TLS589845 TVO589844:TVO589845 UFK589844:UFK589845 UPG589844:UPG589845 UZC589844:UZC589845 VIY589844:VIY589845 VSU589844:VSU589845 WCQ589844:WCQ589845 WMM589844:WMM589845 WWI589844:WWI589845 T655380:T655381 JW655380:JW655381 TS655380:TS655381 ADO655380:ADO655381 ANK655380:ANK655381 AXG655380:AXG655381 BHC655380:BHC655381 BQY655380:BQY655381 CAU655380:CAU655381 CKQ655380:CKQ655381 CUM655380:CUM655381 DEI655380:DEI655381 DOE655380:DOE655381 DYA655380:DYA655381 EHW655380:EHW655381 ERS655380:ERS655381 FBO655380:FBO655381 FLK655380:FLK655381 FVG655380:FVG655381 GFC655380:GFC655381 GOY655380:GOY655381 GYU655380:GYU655381 HIQ655380:HIQ655381 HSM655380:HSM655381 ICI655380:ICI655381 IME655380:IME655381 IWA655380:IWA655381 JFW655380:JFW655381 JPS655380:JPS655381 JZO655380:JZO655381 KJK655380:KJK655381 KTG655380:KTG655381 LDC655380:LDC655381 LMY655380:LMY655381 LWU655380:LWU655381 MGQ655380:MGQ655381 MQM655380:MQM655381 NAI655380:NAI655381 NKE655380:NKE655381 NUA655380:NUA655381 ODW655380:ODW655381 ONS655380:ONS655381 OXO655380:OXO655381 PHK655380:PHK655381 PRG655380:PRG655381 QBC655380:QBC655381 QKY655380:QKY655381 QUU655380:QUU655381 REQ655380:REQ655381 ROM655380:ROM655381 RYI655380:RYI655381 SIE655380:SIE655381 SSA655380:SSA655381 TBW655380:TBW655381 TLS655380:TLS655381 TVO655380:TVO655381 UFK655380:UFK655381 UPG655380:UPG655381 UZC655380:UZC655381 VIY655380:VIY655381 VSU655380:VSU655381 WCQ655380:WCQ655381 WMM655380:WMM655381 WWI655380:WWI655381 T720916:T720917 JW720916:JW720917 TS720916:TS720917 ADO720916:ADO720917 ANK720916:ANK720917 AXG720916:AXG720917 BHC720916:BHC720917 BQY720916:BQY720917 CAU720916:CAU720917 CKQ720916:CKQ720917 CUM720916:CUM720917 DEI720916:DEI720917 DOE720916:DOE720917 DYA720916:DYA720917 EHW720916:EHW720917 ERS720916:ERS720917 FBO720916:FBO720917 FLK720916:FLK720917 FVG720916:FVG720917 GFC720916:GFC720917 GOY720916:GOY720917 GYU720916:GYU720917 HIQ720916:HIQ720917 HSM720916:HSM720917 ICI720916:ICI720917 IME720916:IME720917 IWA720916:IWA720917 JFW720916:JFW720917 JPS720916:JPS720917 JZO720916:JZO720917 KJK720916:KJK720917 KTG720916:KTG720917 LDC720916:LDC720917 LMY720916:LMY720917 LWU720916:LWU720917 MGQ720916:MGQ720917 MQM720916:MQM720917 NAI720916:NAI720917 NKE720916:NKE720917 NUA720916:NUA720917 ODW720916:ODW720917 ONS720916:ONS720917 OXO720916:OXO720917 PHK720916:PHK720917 PRG720916:PRG720917 QBC720916:QBC720917 QKY720916:QKY720917 QUU720916:QUU720917 REQ720916:REQ720917 ROM720916:ROM720917 RYI720916:RYI720917 SIE720916:SIE720917 SSA720916:SSA720917 TBW720916:TBW720917 TLS720916:TLS720917 TVO720916:TVO720917 UFK720916:UFK720917 UPG720916:UPG720917 UZC720916:UZC720917 VIY720916:VIY720917 VSU720916:VSU720917 WCQ720916:WCQ720917 WMM720916:WMM720917 WWI720916:WWI720917 T786452:T786453 JW786452:JW786453 TS786452:TS786453 ADO786452:ADO786453 ANK786452:ANK786453 AXG786452:AXG786453 BHC786452:BHC786453 BQY786452:BQY786453 CAU786452:CAU786453 CKQ786452:CKQ786453 CUM786452:CUM786453 DEI786452:DEI786453 DOE786452:DOE786453 DYA786452:DYA786453 EHW786452:EHW786453 ERS786452:ERS786453 FBO786452:FBO786453 FLK786452:FLK786453 FVG786452:FVG786453 GFC786452:GFC786453 GOY786452:GOY786453 GYU786452:GYU786453 HIQ786452:HIQ786453 HSM786452:HSM786453 ICI786452:ICI786453 IME786452:IME786453 IWA786452:IWA786453 JFW786452:JFW786453 JPS786452:JPS786453 JZO786452:JZO786453 KJK786452:KJK786453 KTG786452:KTG786453 LDC786452:LDC786453 LMY786452:LMY786453 LWU786452:LWU786453 MGQ786452:MGQ786453 MQM786452:MQM786453 NAI786452:NAI786453 NKE786452:NKE786453 NUA786452:NUA786453 ODW786452:ODW786453 ONS786452:ONS786453 OXO786452:OXO786453 PHK786452:PHK786453 PRG786452:PRG786453 QBC786452:QBC786453 QKY786452:QKY786453 QUU786452:QUU786453 REQ786452:REQ786453 ROM786452:ROM786453 RYI786452:RYI786453 SIE786452:SIE786453 SSA786452:SSA786453 TBW786452:TBW786453 TLS786452:TLS786453 TVO786452:TVO786453 UFK786452:UFK786453 UPG786452:UPG786453 UZC786452:UZC786453 VIY786452:VIY786453 VSU786452:VSU786453 WCQ786452:WCQ786453 WMM786452:WMM786453 WWI786452:WWI786453 T851988:T851989 JW851988:JW851989 TS851988:TS851989 ADO851988:ADO851989 ANK851988:ANK851989 AXG851988:AXG851989 BHC851988:BHC851989 BQY851988:BQY851989 CAU851988:CAU851989 CKQ851988:CKQ851989 CUM851988:CUM851989 DEI851988:DEI851989 DOE851988:DOE851989 DYA851988:DYA851989 EHW851988:EHW851989 ERS851988:ERS851989 FBO851988:FBO851989 FLK851988:FLK851989 FVG851988:FVG851989 GFC851988:GFC851989 GOY851988:GOY851989 GYU851988:GYU851989 HIQ851988:HIQ851989 HSM851988:HSM851989 ICI851988:ICI851989 IME851988:IME851989 IWA851988:IWA851989 JFW851988:JFW851989 JPS851988:JPS851989 JZO851988:JZO851989 KJK851988:KJK851989 KTG851988:KTG851989 LDC851988:LDC851989 LMY851988:LMY851989 LWU851988:LWU851989 MGQ851988:MGQ851989 MQM851988:MQM851989 NAI851988:NAI851989 NKE851988:NKE851989 NUA851988:NUA851989 ODW851988:ODW851989 ONS851988:ONS851989 OXO851988:OXO851989 PHK851988:PHK851989 PRG851988:PRG851989 QBC851988:QBC851989 QKY851988:QKY851989 QUU851988:QUU851989 REQ851988:REQ851989 ROM851988:ROM851989 RYI851988:RYI851989 SIE851988:SIE851989 SSA851988:SSA851989 TBW851988:TBW851989 TLS851988:TLS851989 TVO851988:TVO851989 UFK851988:UFK851989 UPG851988:UPG851989 UZC851988:UZC851989 VIY851988:VIY851989 VSU851988:VSU851989 WCQ851988:WCQ851989 WMM851988:WMM851989 WWI851988:WWI851989 T917524:T917525 JW917524:JW917525 TS917524:TS917525 ADO917524:ADO917525 ANK917524:ANK917525 AXG917524:AXG917525 BHC917524:BHC917525 BQY917524:BQY917525 CAU917524:CAU917525 CKQ917524:CKQ917525 CUM917524:CUM917525 DEI917524:DEI917525 DOE917524:DOE917525 DYA917524:DYA917525 EHW917524:EHW917525 ERS917524:ERS917525 FBO917524:FBO917525 FLK917524:FLK917525 FVG917524:FVG917525 GFC917524:GFC917525 GOY917524:GOY917525 GYU917524:GYU917525 HIQ917524:HIQ917525 HSM917524:HSM917525 ICI917524:ICI917525 IME917524:IME917525 IWA917524:IWA917525 JFW917524:JFW917525 JPS917524:JPS917525 JZO917524:JZO917525 KJK917524:KJK917525 KTG917524:KTG917525 LDC917524:LDC917525 LMY917524:LMY917525 LWU917524:LWU917525 MGQ917524:MGQ917525 MQM917524:MQM917525 NAI917524:NAI917525 NKE917524:NKE917525 NUA917524:NUA917525 ODW917524:ODW917525 ONS917524:ONS917525 OXO917524:OXO917525 PHK917524:PHK917525 PRG917524:PRG917525 QBC917524:QBC917525 QKY917524:QKY917525 QUU917524:QUU917525 REQ917524:REQ917525 ROM917524:ROM917525 RYI917524:RYI917525 SIE917524:SIE917525 SSA917524:SSA917525 TBW917524:TBW917525 TLS917524:TLS917525 TVO917524:TVO917525 UFK917524:UFK917525 UPG917524:UPG917525 UZC917524:UZC917525 VIY917524:VIY917525 VSU917524:VSU917525 WCQ917524:WCQ917525 WMM917524:WMM917525 WWI917524:WWI917525 T983060:T983061 JW983060:JW983061 TS983060:TS983061 ADO983060:ADO983061 ANK983060:ANK983061 AXG983060:AXG983061 BHC983060:BHC983061 BQY983060:BQY983061 CAU983060:CAU983061 CKQ983060:CKQ983061 CUM983060:CUM983061 DEI983060:DEI983061 DOE983060:DOE983061 DYA983060:DYA983061 EHW983060:EHW983061 ERS983060:ERS983061 FBO983060:FBO983061 FLK983060:FLK983061 FVG983060:FVG983061 GFC983060:GFC983061 GOY983060:GOY983061 GYU983060:GYU983061 HIQ983060:HIQ983061 HSM983060:HSM983061 ICI983060:ICI983061 IME983060:IME983061 IWA983060:IWA983061 JFW983060:JFW983061 JPS983060:JPS983061 JZO983060:JZO983061 KJK983060:KJK983061 KTG983060:KTG983061 LDC983060:LDC983061 LMY983060:LMY983061 LWU983060:LWU983061 MGQ983060:MGQ983061 MQM983060:MQM983061 NAI983060:NAI983061 NKE983060:NKE983061 NUA983060:NUA983061 ODW983060:ODW983061 ONS983060:ONS983061 OXO983060:OXO983061 PHK983060:PHK983061 PRG983060:PRG983061 QBC983060:QBC983061 QKY983060:QKY983061 QUU983060:QUU983061 REQ983060:REQ983061 ROM983060:ROM983061 RYI983060:RYI983061 SIE983060:SIE983061 SSA983060:SSA983061 TBW983060:TBW983061 TLS983060:TLS983061 TVO983060:TVO983061 UFK983060:UFK983061 UPG983060:UPG983061 UZC983060:UZC983061 VIY983060:VIY983061 VSU983060:VSU983061 WCQ983060:WCQ983061 WMM983060:WMM983061 WWI983060:WWI983061 WWG983060:WWG983061 R65556:R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R131092:R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R196628:R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R262164:R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R327700:R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R393236:R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R458772:R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R524308:R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R589844:R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R655380:R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R720916:R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R786452:R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R851988:R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R917524:R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R983060:R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T24:T25 JW24:JW25 TS24:TS25 ADO24:ADO25 ANK24:ANK25 AXG24:AXG25 BHC24:BHC25 BQY24:BQY25 CAU24:CAU25 CKQ24:CKQ25 CUM24:CUM25 DEI24:DEI25 DOE24:DOE25 DYA24:DYA25 EHW24:EHW25 ERS24:ERS25 FBO24:FBO25 FLK24:FLK25 FVG24:FVG25 GFC24:GFC25 GOY24:GOY25 GYU24:GYU25 HIQ24:HIQ25 HSM24:HSM25 ICI24:ICI25 IME24:IME25 IWA24:IWA25 JFW24:JFW25 JPS24:JPS25 JZO24:JZO25 KJK24:KJK25 KTG24:KTG25 LDC24:LDC25 LMY24:LMY25 LWU24:LWU25 MGQ24:MGQ25 MQM24:MQM25 NAI24:NAI25 NKE24:NKE25 NUA24:NUA25 ODW24:ODW25 ONS24:ONS25 OXO24:OXO25 PHK24:PHK25 PRG24:PRG25 QBC24:QBC25 QKY24:QKY25 QUU24:QUU25 REQ24:REQ25 ROM24:ROM25 RYI24:RYI25 SIE24:SIE25 SSA24:SSA25 TBW24:TBW25 TLS24:TLS25 TVO24:TVO25 UFK24:UFK25 UPG24:UPG25 UZC24:UZC25 VIY24:VIY25 VSU24:VSU25 WCQ24:WCQ25 WMM24:WMM25 WWI24:WWI25 R24:R25 JU24:JU25 TQ24:TQ25 ADM24:ADM25 ANI24:ANI25 AXE24:AXE25 BHA24:BHA25 BQW24:BQW25 CAS24:CAS25 CKO24:CKO25 CUK24:CUK25 DEG24:DEG25 DOC24:DOC25 DXY24:DXY25 EHU24:EHU25 ERQ24:ERQ25 FBM24:FBM25 FLI24:FLI25 FVE24:FVE25 GFA24:GFA25 GOW24:GOW25 GYS24:GYS25 HIO24:HIO25 HSK24:HSK25 ICG24:ICG25 IMC24:IMC25 IVY24:IVY25 JFU24:JFU25 JPQ24:JPQ25 JZM24:JZM25 KJI24:KJI25 KTE24:KTE25 LDA24:LDA25 LMW24:LMW25 LWS24:LWS25 MGO24:MGO25 MQK24:MQK25 NAG24:NAG25 NKC24:NKC25 NTY24:NTY25 ODU24:ODU25 ONQ24:ONQ25 OXM24:OXM25 PHI24:PHI25 PRE24:PRE25 QBA24:QBA25 QKW24:QKW25 QUS24:QUS25 REO24:REO25 ROK24:ROK25 RYG24:RYG25 SIC24:SIC25 SRY24:SRY25 TBU24:TBU25 TLQ24:TLQ25 TVM24:TVM25 UFI24:UFI25 UPE24:UPE25 UZA24:UZA25 VIW24:VIW25 VSS24:VSS25 WCO24:WCO25 WMK24:WMK25 WWG24:WWG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dataValidation allowBlank="1" showInputMessage="1" showErrorMessage="1" prompt="Для выбора выполните двойной щелчок левой клавиши мыши по соответствующей ячейке." sqref="S65556:S65557 JV65556:JV65557 TR65556:TR65557 ADN65556:ADN65557 ANJ65556:ANJ65557 AXF65556:AXF65557 BHB65556:BHB65557 BQX65556:BQX65557 CAT65556:CAT65557 CKP65556:CKP65557 CUL65556:CUL65557 DEH65556:DEH65557 DOD65556:DOD65557 DXZ65556:DXZ65557 EHV65556:EHV65557 ERR65556:ERR65557 FBN65556:FBN65557 FLJ65556:FLJ65557 FVF65556:FVF65557 GFB65556:GFB65557 GOX65556:GOX65557 GYT65556:GYT65557 HIP65556:HIP65557 HSL65556:HSL65557 ICH65556:ICH65557 IMD65556:IMD65557 IVZ65556:IVZ65557 JFV65556:JFV65557 JPR65556:JPR65557 JZN65556:JZN65557 KJJ65556:KJJ65557 KTF65556:KTF65557 LDB65556:LDB65557 LMX65556:LMX65557 LWT65556:LWT65557 MGP65556:MGP65557 MQL65556:MQL65557 NAH65556:NAH65557 NKD65556:NKD65557 NTZ65556:NTZ65557 ODV65556:ODV65557 ONR65556:ONR65557 OXN65556:OXN65557 PHJ65556:PHJ65557 PRF65556:PRF65557 QBB65556:QBB65557 QKX65556:QKX65557 QUT65556:QUT65557 REP65556:REP65557 ROL65556:ROL65557 RYH65556:RYH65557 SID65556:SID65557 SRZ65556:SRZ65557 TBV65556:TBV65557 TLR65556:TLR65557 TVN65556:TVN65557 UFJ65556:UFJ65557 UPF65556:UPF65557 UZB65556:UZB65557 VIX65556:VIX65557 VST65556:VST65557 WCP65556:WCP65557 WML65556:WML65557 WWH65556:WWH65557 S131092:S131093 JV131092:JV131093 TR131092:TR131093 ADN131092:ADN131093 ANJ131092:ANJ131093 AXF131092:AXF131093 BHB131092:BHB131093 BQX131092:BQX131093 CAT131092:CAT131093 CKP131092:CKP131093 CUL131092:CUL131093 DEH131092:DEH131093 DOD131092:DOD131093 DXZ131092:DXZ131093 EHV131092:EHV131093 ERR131092:ERR131093 FBN131092:FBN131093 FLJ131092:FLJ131093 FVF131092:FVF131093 GFB131092:GFB131093 GOX131092:GOX131093 GYT131092:GYT131093 HIP131092:HIP131093 HSL131092:HSL131093 ICH131092:ICH131093 IMD131092:IMD131093 IVZ131092:IVZ131093 JFV131092:JFV131093 JPR131092:JPR131093 JZN131092:JZN131093 KJJ131092:KJJ131093 KTF131092:KTF131093 LDB131092:LDB131093 LMX131092:LMX131093 LWT131092:LWT131093 MGP131092:MGP131093 MQL131092:MQL131093 NAH131092:NAH131093 NKD131092:NKD131093 NTZ131092:NTZ131093 ODV131092:ODV131093 ONR131092:ONR131093 OXN131092:OXN131093 PHJ131092:PHJ131093 PRF131092:PRF131093 QBB131092:QBB131093 QKX131092:QKX131093 QUT131092:QUT131093 REP131092:REP131093 ROL131092:ROL131093 RYH131092:RYH131093 SID131092:SID131093 SRZ131092:SRZ131093 TBV131092:TBV131093 TLR131092:TLR131093 TVN131092:TVN131093 UFJ131092:UFJ131093 UPF131092:UPF131093 UZB131092:UZB131093 VIX131092:VIX131093 VST131092:VST131093 WCP131092:WCP131093 WML131092:WML131093 WWH131092:WWH131093 S196628:S196629 JV196628:JV196629 TR196628:TR196629 ADN196628:ADN196629 ANJ196628:ANJ196629 AXF196628:AXF196629 BHB196628:BHB196629 BQX196628:BQX196629 CAT196628:CAT196629 CKP196628:CKP196629 CUL196628:CUL196629 DEH196628:DEH196629 DOD196628:DOD196629 DXZ196628:DXZ196629 EHV196628:EHV196629 ERR196628:ERR196629 FBN196628:FBN196629 FLJ196628:FLJ196629 FVF196628:FVF196629 GFB196628:GFB196629 GOX196628:GOX196629 GYT196628:GYT196629 HIP196628:HIP196629 HSL196628:HSL196629 ICH196628:ICH196629 IMD196628:IMD196629 IVZ196628:IVZ196629 JFV196628:JFV196629 JPR196628:JPR196629 JZN196628:JZN196629 KJJ196628:KJJ196629 KTF196628:KTF196629 LDB196628:LDB196629 LMX196628:LMX196629 LWT196628:LWT196629 MGP196628:MGP196629 MQL196628:MQL196629 NAH196628:NAH196629 NKD196628:NKD196629 NTZ196628:NTZ196629 ODV196628:ODV196629 ONR196628:ONR196629 OXN196628:OXN196629 PHJ196628:PHJ196629 PRF196628:PRF196629 QBB196628:QBB196629 QKX196628:QKX196629 QUT196628:QUT196629 REP196628:REP196629 ROL196628:ROL196629 RYH196628:RYH196629 SID196628:SID196629 SRZ196628:SRZ196629 TBV196628:TBV196629 TLR196628:TLR196629 TVN196628:TVN196629 UFJ196628:UFJ196629 UPF196628:UPF196629 UZB196628:UZB196629 VIX196628:VIX196629 VST196628:VST196629 WCP196628:WCP196629 WML196628:WML196629 WWH196628:WWH196629 S262164:S262165 JV262164:JV262165 TR262164:TR262165 ADN262164:ADN262165 ANJ262164:ANJ262165 AXF262164:AXF262165 BHB262164:BHB262165 BQX262164:BQX262165 CAT262164:CAT262165 CKP262164:CKP262165 CUL262164:CUL262165 DEH262164:DEH262165 DOD262164:DOD262165 DXZ262164:DXZ262165 EHV262164:EHV262165 ERR262164:ERR262165 FBN262164:FBN262165 FLJ262164:FLJ262165 FVF262164:FVF262165 GFB262164:GFB262165 GOX262164:GOX262165 GYT262164:GYT262165 HIP262164:HIP262165 HSL262164:HSL262165 ICH262164:ICH262165 IMD262164:IMD262165 IVZ262164:IVZ262165 JFV262164:JFV262165 JPR262164:JPR262165 JZN262164:JZN262165 KJJ262164:KJJ262165 KTF262164:KTF262165 LDB262164:LDB262165 LMX262164:LMX262165 LWT262164:LWT262165 MGP262164:MGP262165 MQL262164:MQL262165 NAH262164:NAH262165 NKD262164:NKD262165 NTZ262164:NTZ262165 ODV262164:ODV262165 ONR262164:ONR262165 OXN262164:OXN262165 PHJ262164:PHJ262165 PRF262164:PRF262165 QBB262164:QBB262165 QKX262164:QKX262165 QUT262164:QUT262165 REP262164:REP262165 ROL262164:ROL262165 RYH262164:RYH262165 SID262164:SID262165 SRZ262164:SRZ262165 TBV262164:TBV262165 TLR262164:TLR262165 TVN262164:TVN262165 UFJ262164:UFJ262165 UPF262164:UPF262165 UZB262164:UZB262165 VIX262164:VIX262165 VST262164:VST262165 WCP262164:WCP262165 WML262164:WML262165 WWH262164:WWH262165 S327700:S327701 JV327700:JV327701 TR327700:TR327701 ADN327700:ADN327701 ANJ327700:ANJ327701 AXF327700:AXF327701 BHB327700:BHB327701 BQX327700:BQX327701 CAT327700:CAT327701 CKP327700:CKP327701 CUL327700:CUL327701 DEH327700:DEH327701 DOD327700:DOD327701 DXZ327700:DXZ327701 EHV327700:EHV327701 ERR327700:ERR327701 FBN327700:FBN327701 FLJ327700:FLJ327701 FVF327700:FVF327701 GFB327700:GFB327701 GOX327700:GOX327701 GYT327700:GYT327701 HIP327700:HIP327701 HSL327700:HSL327701 ICH327700:ICH327701 IMD327700:IMD327701 IVZ327700:IVZ327701 JFV327700:JFV327701 JPR327700:JPR327701 JZN327700:JZN327701 KJJ327700:KJJ327701 KTF327700:KTF327701 LDB327700:LDB327701 LMX327700:LMX327701 LWT327700:LWT327701 MGP327700:MGP327701 MQL327700:MQL327701 NAH327700:NAH327701 NKD327700:NKD327701 NTZ327700:NTZ327701 ODV327700:ODV327701 ONR327700:ONR327701 OXN327700:OXN327701 PHJ327700:PHJ327701 PRF327700:PRF327701 QBB327700:QBB327701 QKX327700:QKX327701 QUT327700:QUT327701 REP327700:REP327701 ROL327700:ROL327701 RYH327700:RYH327701 SID327700:SID327701 SRZ327700:SRZ327701 TBV327700:TBV327701 TLR327700:TLR327701 TVN327700:TVN327701 UFJ327700:UFJ327701 UPF327700:UPF327701 UZB327700:UZB327701 VIX327700:VIX327701 VST327700:VST327701 WCP327700:WCP327701 WML327700:WML327701 WWH327700:WWH327701 S393236:S393237 JV393236:JV393237 TR393236:TR393237 ADN393236:ADN393237 ANJ393236:ANJ393237 AXF393236:AXF393237 BHB393236:BHB393237 BQX393236:BQX393237 CAT393236:CAT393237 CKP393236:CKP393237 CUL393236:CUL393237 DEH393236:DEH393237 DOD393236:DOD393237 DXZ393236:DXZ393237 EHV393236:EHV393237 ERR393236:ERR393237 FBN393236:FBN393237 FLJ393236:FLJ393237 FVF393236:FVF393237 GFB393236:GFB393237 GOX393236:GOX393237 GYT393236:GYT393237 HIP393236:HIP393237 HSL393236:HSL393237 ICH393236:ICH393237 IMD393236:IMD393237 IVZ393236:IVZ393237 JFV393236:JFV393237 JPR393236:JPR393237 JZN393236:JZN393237 KJJ393236:KJJ393237 KTF393236:KTF393237 LDB393236:LDB393237 LMX393236:LMX393237 LWT393236:LWT393237 MGP393236:MGP393237 MQL393236:MQL393237 NAH393236:NAH393237 NKD393236:NKD393237 NTZ393236:NTZ393237 ODV393236:ODV393237 ONR393236:ONR393237 OXN393236:OXN393237 PHJ393236:PHJ393237 PRF393236:PRF393237 QBB393236:QBB393237 QKX393236:QKX393237 QUT393236:QUT393237 REP393236:REP393237 ROL393236:ROL393237 RYH393236:RYH393237 SID393236:SID393237 SRZ393236:SRZ393237 TBV393236:TBV393237 TLR393236:TLR393237 TVN393236:TVN393237 UFJ393236:UFJ393237 UPF393236:UPF393237 UZB393236:UZB393237 VIX393236:VIX393237 VST393236:VST393237 WCP393236:WCP393237 WML393236:WML393237 WWH393236:WWH393237 S458772:S458773 JV458772:JV458773 TR458772:TR458773 ADN458772:ADN458773 ANJ458772:ANJ458773 AXF458772:AXF458773 BHB458772:BHB458773 BQX458772:BQX458773 CAT458772:CAT458773 CKP458772:CKP458773 CUL458772:CUL458773 DEH458772:DEH458773 DOD458772:DOD458773 DXZ458772:DXZ458773 EHV458772:EHV458773 ERR458772:ERR458773 FBN458772:FBN458773 FLJ458772:FLJ458773 FVF458772:FVF458773 GFB458772:GFB458773 GOX458772:GOX458773 GYT458772:GYT458773 HIP458772:HIP458773 HSL458772:HSL458773 ICH458772:ICH458773 IMD458772:IMD458773 IVZ458772:IVZ458773 JFV458772:JFV458773 JPR458772:JPR458773 JZN458772:JZN458773 KJJ458772:KJJ458773 KTF458772:KTF458773 LDB458772:LDB458773 LMX458772:LMX458773 LWT458772:LWT458773 MGP458772:MGP458773 MQL458772:MQL458773 NAH458772:NAH458773 NKD458772:NKD458773 NTZ458772:NTZ458773 ODV458772:ODV458773 ONR458772:ONR458773 OXN458772:OXN458773 PHJ458772:PHJ458773 PRF458772:PRF458773 QBB458772:QBB458773 QKX458772:QKX458773 QUT458772:QUT458773 REP458772:REP458773 ROL458772:ROL458773 RYH458772:RYH458773 SID458772:SID458773 SRZ458772:SRZ458773 TBV458772:TBV458773 TLR458772:TLR458773 TVN458772:TVN458773 UFJ458772:UFJ458773 UPF458772:UPF458773 UZB458772:UZB458773 VIX458772:VIX458773 VST458772:VST458773 WCP458772:WCP458773 WML458772:WML458773 WWH458772:WWH458773 S524308:S524309 JV524308:JV524309 TR524308:TR524309 ADN524308:ADN524309 ANJ524308:ANJ524309 AXF524308:AXF524309 BHB524308:BHB524309 BQX524308:BQX524309 CAT524308:CAT524309 CKP524308:CKP524309 CUL524308:CUL524309 DEH524308:DEH524309 DOD524308:DOD524309 DXZ524308:DXZ524309 EHV524308:EHV524309 ERR524308:ERR524309 FBN524308:FBN524309 FLJ524308:FLJ524309 FVF524308:FVF524309 GFB524308:GFB524309 GOX524308:GOX524309 GYT524308:GYT524309 HIP524308:HIP524309 HSL524308:HSL524309 ICH524308:ICH524309 IMD524308:IMD524309 IVZ524308:IVZ524309 JFV524308:JFV524309 JPR524308:JPR524309 JZN524308:JZN524309 KJJ524308:KJJ524309 KTF524308:KTF524309 LDB524308:LDB524309 LMX524308:LMX524309 LWT524308:LWT524309 MGP524308:MGP524309 MQL524308:MQL524309 NAH524308:NAH524309 NKD524308:NKD524309 NTZ524308:NTZ524309 ODV524308:ODV524309 ONR524308:ONR524309 OXN524308:OXN524309 PHJ524308:PHJ524309 PRF524308:PRF524309 QBB524308:QBB524309 QKX524308:QKX524309 QUT524308:QUT524309 REP524308:REP524309 ROL524308:ROL524309 RYH524308:RYH524309 SID524308:SID524309 SRZ524308:SRZ524309 TBV524308:TBV524309 TLR524308:TLR524309 TVN524308:TVN524309 UFJ524308:UFJ524309 UPF524308:UPF524309 UZB524308:UZB524309 VIX524308:VIX524309 VST524308:VST524309 WCP524308:WCP524309 WML524308:WML524309 WWH524308:WWH524309 S589844:S589845 JV589844:JV589845 TR589844:TR589845 ADN589844:ADN589845 ANJ589844:ANJ589845 AXF589844:AXF589845 BHB589844:BHB589845 BQX589844:BQX589845 CAT589844:CAT589845 CKP589844:CKP589845 CUL589844:CUL589845 DEH589844:DEH589845 DOD589844:DOD589845 DXZ589844:DXZ589845 EHV589844:EHV589845 ERR589844:ERR589845 FBN589844:FBN589845 FLJ589844:FLJ589845 FVF589844:FVF589845 GFB589844:GFB589845 GOX589844:GOX589845 GYT589844:GYT589845 HIP589844:HIP589845 HSL589844:HSL589845 ICH589844:ICH589845 IMD589844:IMD589845 IVZ589844:IVZ589845 JFV589844:JFV589845 JPR589844:JPR589845 JZN589844:JZN589845 KJJ589844:KJJ589845 KTF589844:KTF589845 LDB589844:LDB589845 LMX589844:LMX589845 LWT589844:LWT589845 MGP589844:MGP589845 MQL589844:MQL589845 NAH589844:NAH589845 NKD589844:NKD589845 NTZ589844:NTZ589845 ODV589844:ODV589845 ONR589844:ONR589845 OXN589844:OXN589845 PHJ589844:PHJ589845 PRF589844:PRF589845 QBB589844:QBB589845 QKX589844:QKX589845 QUT589844:QUT589845 REP589844:REP589845 ROL589844:ROL589845 RYH589844:RYH589845 SID589844:SID589845 SRZ589844:SRZ589845 TBV589844:TBV589845 TLR589844:TLR589845 TVN589844:TVN589845 UFJ589844:UFJ589845 UPF589844:UPF589845 UZB589844:UZB589845 VIX589844:VIX589845 VST589844:VST589845 WCP589844:WCP589845 WML589844:WML589845 WWH589844:WWH589845 S655380:S655381 JV655380:JV655381 TR655380:TR655381 ADN655380:ADN655381 ANJ655380:ANJ655381 AXF655380:AXF655381 BHB655380:BHB655381 BQX655380:BQX655381 CAT655380:CAT655381 CKP655380:CKP655381 CUL655380:CUL655381 DEH655380:DEH655381 DOD655380:DOD655381 DXZ655380:DXZ655381 EHV655380:EHV655381 ERR655380:ERR655381 FBN655380:FBN655381 FLJ655380:FLJ655381 FVF655380:FVF655381 GFB655380:GFB655381 GOX655380:GOX655381 GYT655380:GYT655381 HIP655380:HIP655381 HSL655380:HSL655381 ICH655380:ICH655381 IMD655380:IMD655381 IVZ655380:IVZ655381 JFV655380:JFV655381 JPR655380:JPR655381 JZN655380:JZN655381 KJJ655380:KJJ655381 KTF655380:KTF655381 LDB655380:LDB655381 LMX655380:LMX655381 LWT655380:LWT655381 MGP655380:MGP655381 MQL655380:MQL655381 NAH655380:NAH655381 NKD655380:NKD655381 NTZ655380:NTZ655381 ODV655380:ODV655381 ONR655380:ONR655381 OXN655380:OXN655381 PHJ655380:PHJ655381 PRF655380:PRF655381 QBB655380:QBB655381 QKX655380:QKX655381 QUT655380:QUT655381 REP655380:REP655381 ROL655380:ROL655381 RYH655380:RYH655381 SID655380:SID655381 SRZ655380:SRZ655381 TBV655380:TBV655381 TLR655380:TLR655381 TVN655380:TVN655381 UFJ655380:UFJ655381 UPF655380:UPF655381 UZB655380:UZB655381 VIX655380:VIX655381 VST655380:VST655381 WCP655380:WCP655381 WML655380:WML655381 WWH655380:WWH655381 S720916:S720917 JV720916:JV720917 TR720916:TR720917 ADN720916:ADN720917 ANJ720916:ANJ720917 AXF720916:AXF720917 BHB720916:BHB720917 BQX720916:BQX720917 CAT720916:CAT720917 CKP720916:CKP720917 CUL720916:CUL720917 DEH720916:DEH720917 DOD720916:DOD720917 DXZ720916:DXZ720917 EHV720916:EHV720917 ERR720916:ERR720917 FBN720916:FBN720917 FLJ720916:FLJ720917 FVF720916:FVF720917 GFB720916:GFB720917 GOX720916:GOX720917 GYT720916:GYT720917 HIP720916:HIP720917 HSL720916:HSL720917 ICH720916:ICH720917 IMD720916:IMD720917 IVZ720916:IVZ720917 JFV720916:JFV720917 JPR720916:JPR720917 JZN720916:JZN720917 KJJ720916:KJJ720917 KTF720916:KTF720917 LDB720916:LDB720917 LMX720916:LMX720917 LWT720916:LWT720917 MGP720916:MGP720917 MQL720916:MQL720917 NAH720916:NAH720917 NKD720916:NKD720917 NTZ720916:NTZ720917 ODV720916:ODV720917 ONR720916:ONR720917 OXN720916:OXN720917 PHJ720916:PHJ720917 PRF720916:PRF720917 QBB720916:QBB720917 QKX720916:QKX720917 QUT720916:QUT720917 REP720916:REP720917 ROL720916:ROL720917 RYH720916:RYH720917 SID720916:SID720917 SRZ720916:SRZ720917 TBV720916:TBV720917 TLR720916:TLR720917 TVN720916:TVN720917 UFJ720916:UFJ720917 UPF720916:UPF720917 UZB720916:UZB720917 VIX720916:VIX720917 VST720916:VST720917 WCP720916:WCP720917 WML720916:WML720917 WWH720916:WWH720917 S786452:S786453 JV786452:JV786453 TR786452:TR786453 ADN786452:ADN786453 ANJ786452:ANJ786453 AXF786452:AXF786453 BHB786452:BHB786453 BQX786452:BQX786453 CAT786452:CAT786453 CKP786452:CKP786453 CUL786452:CUL786453 DEH786452:DEH786453 DOD786452:DOD786453 DXZ786452:DXZ786453 EHV786452:EHV786453 ERR786452:ERR786453 FBN786452:FBN786453 FLJ786452:FLJ786453 FVF786452:FVF786453 GFB786452:GFB786453 GOX786452:GOX786453 GYT786452:GYT786453 HIP786452:HIP786453 HSL786452:HSL786453 ICH786452:ICH786453 IMD786452:IMD786453 IVZ786452:IVZ786453 JFV786452:JFV786453 JPR786452:JPR786453 JZN786452:JZN786453 KJJ786452:KJJ786453 KTF786452:KTF786453 LDB786452:LDB786453 LMX786452:LMX786453 LWT786452:LWT786453 MGP786452:MGP786453 MQL786452:MQL786453 NAH786452:NAH786453 NKD786452:NKD786453 NTZ786452:NTZ786453 ODV786452:ODV786453 ONR786452:ONR786453 OXN786452:OXN786453 PHJ786452:PHJ786453 PRF786452:PRF786453 QBB786452:QBB786453 QKX786452:QKX786453 QUT786452:QUT786453 REP786452:REP786453 ROL786452:ROL786453 RYH786452:RYH786453 SID786452:SID786453 SRZ786452:SRZ786453 TBV786452:TBV786453 TLR786452:TLR786453 TVN786452:TVN786453 UFJ786452:UFJ786453 UPF786452:UPF786453 UZB786452:UZB786453 VIX786452:VIX786453 VST786452:VST786453 WCP786452:WCP786453 WML786452:WML786453 WWH786452:WWH786453 S851988:S851989 JV851988:JV851989 TR851988:TR851989 ADN851988:ADN851989 ANJ851988:ANJ851989 AXF851988:AXF851989 BHB851988:BHB851989 BQX851988:BQX851989 CAT851988:CAT851989 CKP851988:CKP851989 CUL851988:CUL851989 DEH851988:DEH851989 DOD851988:DOD851989 DXZ851988:DXZ851989 EHV851988:EHV851989 ERR851988:ERR851989 FBN851988:FBN851989 FLJ851988:FLJ851989 FVF851988:FVF851989 GFB851988:GFB851989 GOX851988:GOX851989 GYT851988:GYT851989 HIP851988:HIP851989 HSL851988:HSL851989 ICH851988:ICH851989 IMD851988:IMD851989 IVZ851988:IVZ851989 JFV851988:JFV851989 JPR851988:JPR851989 JZN851988:JZN851989 KJJ851988:KJJ851989 KTF851988:KTF851989 LDB851988:LDB851989 LMX851988:LMX851989 LWT851988:LWT851989 MGP851988:MGP851989 MQL851988:MQL851989 NAH851988:NAH851989 NKD851988:NKD851989 NTZ851988:NTZ851989 ODV851988:ODV851989 ONR851988:ONR851989 OXN851988:OXN851989 PHJ851988:PHJ851989 PRF851988:PRF851989 QBB851988:QBB851989 QKX851988:QKX851989 QUT851988:QUT851989 REP851988:REP851989 ROL851988:ROL851989 RYH851988:RYH851989 SID851988:SID851989 SRZ851988:SRZ851989 TBV851988:TBV851989 TLR851988:TLR851989 TVN851988:TVN851989 UFJ851988:UFJ851989 UPF851988:UPF851989 UZB851988:UZB851989 VIX851988:VIX851989 VST851988:VST851989 WCP851988:WCP851989 WML851988:WML851989 WWH851988:WWH851989 S917524:S917525 JV917524:JV917525 TR917524:TR917525 ADN917524:ADN917525 ANJ917524:ANJ917525 AXF917524:AXF917525 BHB917524:BHB917525 BQX917524:BQX917525 CAT917524:CAT917525 CKP917524:CKP917525 CUL917524:CUL917525 DEH917524:DEH917525 DOD917524:DOD917525 DXZ917524:DXZ917525 EHV917524:EHV917525 ERR917524:ERR917525 FBN917524:FBN917525 FLJ917524:FLJ917525 FVF917524:FVF917525 GFB917524:GFB917525 GOX917524:GOX917525 GYT917524:GYT917525 HIP917524:HIP917525 HSL917524:HSL917525 ICH917524:ICH917525 IMD917524:IMD917525 IVZ917524:IVZ917525 JFV917524:JFV917525 JPR917524:JPR917525 JZN917524:JZN917525 KJJ917524:KJJ917525 KTF917524:KTF917525 LDB917524:LDB917525 LMX917524:LMX917525 LWT917524:LWT917525 MGP917524:MGP917525 MQL917524:MQL917525 NAH917524:NAH917525 NKD917524:NKD917525 NTZ917524:NTZ917525 ODV917524:ODV917525 ONR917524:ONR917525 OXN917524:OXN917525 PHJ917524:PHJ917525 PRF917524:PRF917525 QBB917524:QBB917525 QKX917524:QKX917525 QUT917524:QUT917525 REP917524:REP917525 ROL917524:ROL917525 RYH917524:RYH917525 SID917524:SID917525 SRZ917524:SRZ917525 TBV917524:TBV917525 TLR917524:TLR917525 TVN917524:TVN917525 UFJ917524:UFJ917525 UPF917524:UPF917525 UZB917524:UZB917525 VIX917524:VIX917525 VST917524:VST917525 WCP917524:WCP917525 WML917524:WML917525 WWH917524:WWH917525 S983060:S983061 JV983060:JV983061 TR983060:TR983061 ADN983060:ADN983061 ANJ983060:ANJ983061 AXF983060:AXF983061 BHB983060:BHB983061 BQX983060:BQX983061 CAT983060:CAT983061 CKP983060:CKP983061 CUL983060:CUL983061 DEH983060:DEH983061 DOD983060:DOD983061 DXZ983060:DXZ983061 EHV983060:EHV983061 ERR983060:ERR983061 FBN983060:FBN983061 FLJ983060:FLJ983061 FVF983060:FVF983061 GFB983060:GFB983061 GOX983060:GOX983061 GYT983060:GYT983061 HIP983060:HIP983061 HSL983060:HSL983061 ICH983060:ICH983061 IMD983060:IMD983061 IVZ983060:IVZ983061 JFV983060:JFV983061 JPR983060:JPR983061 JZN983060:JZN983061 KJJ983060:KJJ983061 KTF983060:KTF983061 LDB983060:LDB983061 LMX983060:LMX983061 LWT983060:LWT983061 MGP983060:MGP983061 MQL983060:MQL983061 NAH983060:NAH983061 NKD983060:NKD983061 NTZ983060:NTZ983061 ODV983060:ODV983061 ONR983060:ONR983061 OXN983060:OXN983061 PHJ983060:PHJ983061 PRF983060:PRF983061 QBB983060:QBB983061 QKX983060:QKX983061 QUT983060:QUT983061 REP983060:REP983061 ROL983060:ROL983061 RYH983060:RYH983061 SID983060:SID983061 SRZ983060:SRZ983061 TBV983060:TBV983061 TLR983060:TLR983061 TVN983060:TVN983061 UFJ983060:UFJ983061 UPF983060:UPF983061 UZB983060:UZB983061 VIX983060:VIX983061 VST983060:VST983061 WCP983060:WCP983061 WML983060:WML983061 WWH983060:WWH983061 U393236:U393237 U458772:U458773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U524308:U524309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U589844:U589845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U655380:U655381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U720916:U720917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U786452:U786453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U851988:U851989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U917524:U917525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U983060:U983061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U65556:U65557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U131092:U131093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U196628:U196629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U262164:U262165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WWJ983060:WWJ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U24:U25 WWJ24:WWJ25 S24:S25 JV24:JV25 TR24:TR25 ADN24:ADN25 ANJ24:ANJ25 AXF24:AXF25 BHB24:BHB25 BQX24:BQX25 CAT24:CAT25 CKP24:CKP25 CUL24:CUL25 DEH24:DEH25 DOD24:DOD25 DXZ24:DXZ25 EHV24:EHV25 ERR24:ERR25 FBN24:FBN25 FLJ24:FLJ25 FVF24:FVF25 GFB24:GFB25 GOX24:GOX25 GYT24:GYT25 HIP24:HIP25 HSL24:HSL25 ICH24:ICH25 IMD24:IMD25 IVZ24:IVZ25 JFV24:JFV25 JPR24:JPR25 JZN24:JZN25 KJJ24:KJJ25 KTF24:KTF25 LDB24:LDB25 LMX24:LMX25 LWT24:LWT25 MGP24:MGP25 MQL24:MQL25 NAH24:NAH25 NKD24:NKD25 NTZ24:NTZ25 ODV24:ODV25 ONR24:ONR25 OXN24:OXN25 PHJ24:PHJ25 PRF24:PRF25 QBB24:QBB25 QKX24:QKX25 QUT24:QUT25 REP24:REP25 ROL24:ROL25 RYH24:RYH25 SID24:SID25 SRZ24:SRZ25 TBV24:TBV25 TLR24:TLR25 TVN24:TVN25 UFJ24:UFJ25 UPF24:UPF25 UZB24:UZB25 VIX24:VIX25 VST24:VST25 WCP24:WCP25 WML24:WML25 WWH24:WWH25 JX24:JX25 TT24:TT25 ADP24:ADP25 ANL24:ANL25 AXH24:AXH25 BHD24:BHD25 BQZ24:BQZ25 CAV24:CAV25 CKR24:CKR25 CUN24:CUN25 DEJ24:DEJ25 DOF24:DOF25 DYB24:DYB25 EHX24:EHX25 ERT24:ERT25 FBP24:FBP25 FLL24:FLL25 FVH24:FVH25 GFD24:GFD25 GOZ24:GOZ25 GYV24:GYV25 HIR24:HIR25 HSN24:HSN25 ICJ24:ICJ25 IMF24:IMF25 IWB24:IWB25 JFX24:JFX25 JPT24:JPT25 JZP24:JZP25 KJL24:KJL25 KTH24:KTH25 LDD24:LDD25 LMZ24:LMZ25 LWV24:LWV25 MGR24:MGR25 MQN24:MQN25 NAJ24:NAJ25 NKF24:NKF25 NUB24:NUB25 ODX24:ODX25 ONT24:ONT25 OXP24:OXP25 PHL24:PHL25 PRH24:PRH25 QBD24:QBD25 QKZ24:QKZ25 QUV24:QUV25 RER24:RER25 RON24:RON25 RYJ24:RYJ25 SIF24:SIF25 SSB24:SSB25 TBX24:TBX25 TLT24:TLT25 TVP24:TVP25 UFL24:UFL25 UPH24:UPH25 UZD24:UZD25 VIZ24:VIZ25 VSV24:VSV25 WCR24:WCR25 WMN24:WMN25 U327700:U327701 Z65556:Z65557 Z131092:Z131093 Z196628:Z196629 Z262164:Z262165 Z327700:Z327701 Z393236:Z393237 Z458772:Z458773 Z524308:Z524309 Z589844:Z589845 Z655380:Z655381 Z720916:Z720917 Z786452:Z786453 Z851988:Z851989 Z917524:Z917525 Z983060:Z983061 AB393236:AB393237 AB458772:AB458773 AB524308:AB524309 AB589844:AB589845 AB655380:AB655381 AB720916:AB720917 AB786452:AB786453 AB851988:AB851989 AB917524:AB917525 AB983060:AB983061 AB65556:AB65557 AB131092:AB131093 AB196628:AB196629 AB262164:AB262165 AB327700:AB327701 AB24:AB25 Z24:Z25"/>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type="list" allowBlank="1" showInputMessage="1" showErrorMessage="1" errorTitle="Ошибка" error="Выберите значение из списка" prompt="Выберите значение из списка" sqref="O23:AC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8" t="s">
        <v>471</v>
      </c>
      <c r="G2" s="1279"/>
      <c r="H2" s="1280"/>
      <c r="I2" s="609"/>
    </row>
    <row r="3" spans="1:20" ht="3" customHeight="1"/>
    <row r="4" spans="1:20" s="539" customFormat="1" ht="11.25">
      <c r="A4" s="559"/>
      <c r="B4" s="559"/>
      <c r="C4" s="559"/>
      <c r="D4" s="559"/>
      <c r="F4" s="1237" t="s">
        <v>445</v>
      </c>
      <c r="G4" s="1237"/>
      <c r="H4" s="1237"/>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82">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82"/>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82"/>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282"/>
      <c r="B12" s="1282"/>
      <c r="C12" s="1282">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82"/>
      <c r="B13" s="1282"/>
      <c r="C13" s="1282"/>
      <c r="D13" s="592">
        <v>1</v>
      </c>
      <c r="F13" s="585" t="str">
        <f>"4."&amp;mergeValue(A13) &amp;"."&amp;mergeValue(B13)&amp;"."&amp;mergeValue(C13)&amp;"."&amp;mergeValue(D13)</f>
        <v>4.1.1.1.1</v>
      </c>
      <c r="G13" s="602" t="s">
        <v>478</v>
      </c>
      <c r="H13" s="573"/>
      <c r="I13" s="1283" t="s">
        <v>570</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572</v>
      </c>
      <c r="H19" s="127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9" t="s">
        <v>617</v>
      </c>
      <c r="M5" s="1299"/>
      <c r="N5" s="1299"/>
      <c r="O5" s="1299"/>
      <c r="P5" s="1299"/>
      <c r="Q5" s="1299"/>
      <c r="R5" s="1299"/>
      <c r="S5" s="1299"/>
      <c r="T5" s="1299"/>
      <c r="U5" s="467"/>
    </row>
    <row r="6" spans="1:34" ht="3" customHeight="1">
      <c r="J6" s="451"/>
      <c r="K6" s="451"/>
      <c r="L6" s="447"/>
      <c r="M6" s="447"/>
      <c r="N6" s="447"/>
      <c r="O6" s="450"/>
      <c r="P6" s="450"/>
      <c r="Q6" s="450"/>
      <c r="R6" s="450"/>
      <c r="S6" s="450"/>
      <c r="T6" s="450"/>
      <c r="U6" s="447"/>
    </row>
    <row r="7" spans="1:34" s="746" customFormat="1" ht="5.25" hidden="1">
      <c r="A7" s="1122"/>
      <c r="B7" s="1122"/>
      <c r="C7" s="1122"/>
      <c r="D7" s="1122"/>
      <c r="E7" s="1122"/>
      <c r="F7" s="1122"/>
      <c r="G7" s="1122"/>
      <c r="H7" s="1122"/>
      <c r="L7" s="1172"/>
      <c r="M7" s="1046"/>
      <c r="O7" s="1305"/>
      <c r="P7" s="1305"/>
      <c r="Q7" s="1305"/>
      <c r="R7" s="1305"/>
      <c r="S7" s="1305"/>
      <c r="T7" s="1305"/>
      <c r="U7" s="780"/>
      <c r="V7" s="780"/>
      <c r="X7" s="1122"/>
      <c r="Y7" s="1122"/>
      <c r="Z7" s="1122"/>
      <c r="AA7" s="1122"/>
      <c r="AB7" s="1122"/>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6"/>
      <c r="O8" s="1306" t="str">
        <f>IF(datePr_ch="",IF(datePr="","",datePr),datePr_ch)</f>
        <v>26.04.2019</v>
      </c>
      <c r="P8" s="1306"/>
      <c r="Q8" s="1306"/>
      <c r="R8" s="1306"/>
      <c r="S8" s="1306"/>
      <c r="T8" s="1306"/>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6"/>
      <c r="O9" s="1306" t="str">
        <f>IF(numberPr_ch="",IF(numberPr="","",numberPr),numberPr_ch)</f>
        <v>3444</v>
      </c>
      <c r="P9" s="1306"/>
      <c r="Q9" s="1306"/>
      <c r="R9" s="1306"/>
      <c r="S9" s="1306"/>
      <c r="T9" s="1306"/>
      <c r="U9" s="635"/>
      <c r="X9" s="475"/>
      <c r="Y9" s="475"/>
      <c r="Z9" s="475"/>
      <c r="AA9" s="475"/>
      <c r="AB9" s="475"/>
      <c r="AC9" s="475"/>
      <c r="AD9" s="475"/>
      <c r="AE9" s="475"/>
      <c r="AF9" s="475"/>
      <c r="AG9" s="475"/>
      <c r="AH9" s="475"/>
    </row>
    <row r="10" spans="1:34" s="746" customFormat="1" ht="5.25" hidden="1">
      <c r="A10" s="1122"/>
      <c r="B10" s="1122"/>
      <c r="C10" s="1122"/>
      <c r="D10" s="1122"/>
      <c r="E10" s="1122"/>
      <c r="F10" s="1122"/>
      <c r="G10" s="1122"/>
      <c r="H10" s="1122"/>
      <c r="L10" s="1172"/>
      <c r="M10" s="1046"/>
      <c r="O10" s="1305"/>
      <c r="P10" s="1305"/>
      <c r="Q10" s="1305"/>
      <c r="R10" s="1305"/>
      <c r="S10" s="1305"/>
      <c r="T10" s="1305"/>
      <c r="U10" s="780"/>
      <c r="V10" s="780"/>
      <c r="X10" s="1122"/>
      <c r="Y10" s="1122"/>
      <c r="Z10" s="1122"/>
      <c r="AA10" s="1122"/>
      <c r="AB10" s="1122"/>
    </row>
    <row r="11" spans="1:34" s="461" customFormat="1" ht="11.25" hidden="1">
      <c r="G11" s="460"/>
      <c r="H11" s="460"/>
      <c r="L11" s="1300"/>
      <c r="M11" s="1300"/>
      <c r="N11" s="458"/>
      <c r="O11" s="1332"/>
      <c r="P11" s="1332"/>
      <c r="Q11" s="1332"/>
      <c r="R11" s="1332"/>
      <c r="S11" s="1332"/>
      <c r="T11" s="1332"/>
      <c r="U11" s="473" t="s">
        <v>371</v>
      </c>
      <c r="X11" s="475"/>
      <c r="Y11" s="475"/>
      <c r="Z11" s="475"/>
      <c r="AA11" s="475"/>
      <c r="AB11" s="475"/>
      <c r="AC11" s="475"/>
      <c r="AD11" s="475"/>
      <c r="AE11" s="475"/>
      <c r="AF11" s="475"/>
      <c r="AG11" s="475"/>
      <c r="AH11" s="475"/>
    </row>
    <row r="12" spans="1:34">
      <c r="J12" s="451"/>
      <c r="K12" s="451"/>
      <c r="L12" s="447"/>
      <c r="M12" s="447"/>
      <c r="N12" s="447"/>
      <c r="O12" s="1331"/>
      <c r="P12" s="1331"/>
      <c r="Q12" s="1331"/>
      <c r="R12" s="1331"/>
      <c r="S12" s="1331"/>
      <c r="T12" s="1331"/>
      <c r="U12" s="1331"/>
    </row>
    <row r="13" spans="1:34">
      <c r="J13" s="451"/>
      <c r="K13" s="451"/>
      <c r="L13" s="1237" t="s">
        <v>445</v>
      </c>
      <c r="M13" s="1237"/>
      <c r="N13" s="1237"/>
      <c r="O13" s="1237"/>
      <c r="P13" s="1237"/>
      <c r="Q13" s="1237"/>
      <c r="R13" s="1237"/>
      <c r="S13" s="1237"/>
      <c r="T13" s="1237"/>
      <c r="U13" s="1237"/>
      <c r="V13" s="1237"/>
      <c r="W13" s="1237" t="s">
        <v>446</v>
      </c>
    </row>
    <row r="14" spans="1:34" ht="14.25" customHeight="1">
      <c r="J14" s="451"/>
      <c r="K14" s="451"/>
      <c r="L14" s="1313" t="s">
        <v>91</v>
      </c>
      <c r="M14" s="1313" t="s">
        <v>603</v>
      </c>
      <c r="N14" s="491"/>
      <c r="O14" s="1314" t="s">
        <v>605</v>
      </c>
      <c r="P14" s="1315"/>
      <c r="Q14" s="1315"/>
      <c r="R14" s="1315"/>
      <c r="S14" s="1315"/>
      <c r="T14" s="1316"/>
      <c r="U14" s="1296" t="s">
        <v>339</v>
      </c>
      <c r="V14" s="1310" t="s">
        <v>274</v>
      </c>
      <c r="W14" s="1237"/>
    </row>
    <row r="15" spans="1:34" s="493" customFormat="1" ht="14.25" customHeight="1">
      <c r="G15" s="501"/>
      <c r="H15" s="501"/>
      <c r="I15" s="501"/>
      <c r="J15" s="499"/>
      <c r="K15" s="499"/>
      <c r="L15" s="1313"/>
      <c r="M15" s="1313"/>
      <c r="N15" s="491"/>
      <c r="O15" s="1319" t="s">
        <v>579</v>
      </c>
      <c r="P15" s="1317" t="s">
        <v>270</v>
      </c>
      <c r="Q15" s="1318"/>
      <c r="R15" s="1294" t="s">
        <v>616</v>
      </c>
      <c r="S15" s="1294"/>
      <c r="T15" s="1295"/>
      <c r="U15" s="1297"/>
      <c r="V15" s="1311"/>
      <c r="W15" s="1237"/>
      <c r="X15" s="554"/>
      <c r="Y15" s="554"/>
      <c r="Z15" s="554"/>
      <c r="AA15" s="554"/>
      <c r="AB15" s="554"/>
      <c r="AC15" s="554"/>
      <c r="AD15" s="554"/>
      <c r="AE15" s="554"/>
      <c r="AF15" s="554"/>
      <c r="AG15" s="554"/>
      <c r="AH15" s="554"/>
    </row>
    <row r="16" spans="1:34" ht="33.75">
      <c r="J16" s="451"/>
      <c r="K16" s="451"/>
      <c r="L16" s="1313"/>
      <c r="M16" s="1313"/>
      <c r="N16" s="490"/>
      <c r="O16" s="1320"/>
      <c r="P16" s="505" t="s">
        <v>671</v>
      </c>
      <c r="Q16" s="505" t="s">
        <v>672</v>
      </c>
      <c r="R16" s="506" t="s">
        <v>273</v>
      </c>
      <c r="S16" s="1308" t="s">
        <v>272</v>
      </c>
      <c r="T16" s="1309"/>
      <c r="U16" s="1298"/>
      <c r="V16" s="1312"/>
      <c r="W16" s="1237"/>
    </row>
    <row r="17" spans="1:34">
      <c r="J17" s="451"/>
      <c r="K17" s="459">
        <v>1</v>
      </c>
      <c r="L17" s="448" t="s">
        <v>92</v>
      </c>
      <c r="M17" s="448" t="s">
        <v>48</v>
      </c>
      <c r="N17" s="466" t="s">
        <v>48</v>
      </c>
      <c r="O17" s="457">
        <f ca="1">OFFSET(O17,0,-1)+1</f>
        <v>3</v>
      </c>
      <c r="P17" s="457">
        <f ca="1">OFFSET(P17,0,-1)+1</f>
        <v>4</v>
      </c>
      <c r="Q17" s="457">
        <f ca="1">OFFSET(Q17,0,-1)+1</f>
        <v>5</v>
      </c>
      <c r="R17" s="457">
        <f ca="1">OFFSET(R17,0,-1)+1</f>
        <v>6</v>
      </c>
      <c r="S17" s="1301">
        <f ca="1">OFFSET(S17,0,-1)+1</f>
        <v>7</v>
      </c>
      <c r="T17" s="1301"/>
      <c r="U17" s="457">
        <f ca="1">OFFSET(U17,0,-2)+1</f>
        <v>8</v>
      </c>
      <c r="V17" s="465">
        <f ca="1">OFFSET(V17,0,-1)</f>
        <v>8</v>
      </c>
      <c r="W17" s="457">
        <f ca="1">OFFSET(W17,0,-1)+1</f>
        <v>9</v>
      </c>
    </row>
    <row r="18" spans="1:34" ht="22.5">
      <c r="A18" s="1284">
        <v>1</v>
      </c>
      <c r="B18" s="888"/>
      <c r="C18" s="888"/>
      <c r="D18" s="888"/>
      <c r="E18" s="889"/>
      <c r="F18" s="890"/>
      <c r="G18" s="890"/>
      <c r="H18" s="890"/>
      <c r="I18" s="891"/>
      <c r="J18" s="886"/>
      <c r="K18" s="893"/>
      <c r="L18" s="562">
        <f>mergeValue(A18)</f>
        <v>1</v>
      </c>
      <c r="M18" s="610" t="s">
        <v>19</v>
      </c>
      <c r="N18" s="549"/>
      <c r="O18" s="1327"/>
      <c r="P18" s="1327"/>
      <c r="Q18" s="1327"/>
      <c r="R18" s="1327"/>
      <c r="S18" s="1327"/>
      <c r="T18" s="1327"/>
      <c r="U18" s="1327"/>
      <c r="V18" s="1327"/>
      <c r="W18" s="1130" t="s">
        <v>719</v>
      </c>
    </row>
    <row r="19" spans="1:34" ht="22.5">
      <c r="A19" s="1284"/>
      <c r="B19" s="1284">
        <v>1</v>
      </c>
      <c r="C19" s="888"/>
      <c r="D19" s="888"/>
      <c r="E19" s="890"/>
      <c r="F19" s="890"/>
      <c r="G19" s="890"/>
      <c r="H19" s="890"/>
      <c r="I19" s="885"/>
      <c r="J19" s="884"/>
      <c r="K19" s="887"/>
      <c r="L19" s="562" t="str">
        <f>mergeValue(A19) &amp;"."&amp; mergeValue(B19)</f>
        <v>1.1</v>
      </c>
      <c r="M19" s="516" t="s">
        <v>15</v>
      </c>
      <c r="N19" s="549"/>
      <c r="O19" s="1327"/>
      <c r="P19" s="1327"/>
      <c r="Q19" s="1327"/>
      <c r="R19" s="1327"/>
      <c r="S19" s="1327"/>
      <c r="T19" s="1327"/>
      <c r="U19" s="1327"/>
      <c r="V19" s="1327"/>
      <c r="W19" s="1130" t="s">
        <v>460</v>
      </c>
    </row>
    <row r="20" spans="1:34" ht="22.5">
      <c r="A20" s="1284"/>
      <c r="B20" s="1284"/>
      <c r="C20" s="1284">
        <v>1</v>
      </c>
      <c r="D20" s="888"/>
      <c r="E20" s="890"/>
      <c r="F20" s="890"/>
      <c r="G20" s="890"/>
      <c r="H20" s="890"/>
      <c r="I20" s="892"/>
      <c r="J20" s="884"/>
      <c r="K20" s="887"/>
      <c r="L20" s="562" t="str">
        <f>mergeValue(A20) &amp;"."&amp; mergeValue(B20)&amp;"."&amp; mergeValue(C20)</f>
        <v>1.1.1</v>
      </c>
      <c r="M20" s="517" t="s">
        <v>7</v>
      </c>
      <c r="N20" s="549"/>
      <c r="O20" s="1327"/>
      <c r="P20" s="1327"/>
      <c r="Q20" s="1327"/>
      <c r="R20" s="1327"/>
      <c r="S20" s="1327"/>
      <c r="T20" s="1327"/>
      <c r="U20" s="1327"/>
      <c r="V20" s="1327"/>
      <c r="W20" s="1130" t="s">
        <v>601</v>
      </c>
    </row>
    <row r="21" spans="1:34" ht="22.5">
      <c r="A21" s="1284"/>
      <c r="B21" s="1284"/>
      <c r="C21" s="1284"/>
      <c r="D21" s="1284">
        <v>1</v>
      </c>
      <c r="E21" s="890"/>
      <c r="F21" s="890"/>
      <c r="G21" s="890"/>
      <c r="H21" s="890"/>
      <c r="I21" s="892"/>
      <c r="J21" s="884"/>
      <c r="K21" s="887"/>
      <c r="L21" s="562" t="str">
        <f>mergeValue(A21) &amp;"."&amp; mergeValue(B21)&amp;"."&amp; mergeValue(C21)&amp;"."&amp; mergeValue(D21)</f>
        <v>1.1.1.1</v>
      </c>
      <c r="M21" s="518" t="s">
        <v>21</v>
      </c>
      <c r="N21" s="549"/>
      <c r="O21" s="1327"/>
      <c r="P21" s="1327"/>
      <c r="Q21" s="1327"/>
      <c r="R21" s="1327"/>
      <c r="S21" s="1327"/>
      <c r="T21" s="1327"/>
      <c r="U21" s="1327"/>
      <c r="V21" s="1327"/>
      <c r="W21" s="1130" t="s">
        <v>602</v>
      </c>
    </row>
    <row r="22" spans="1:34" ht="11.25" hidden="1" customHeight="1">
      <c r="A22" s="1284"/>
      <c r="B22" s="1284"/>
      <c r="C22" s="1284"/>
      <c r="D22" s="1284"/>
      <c r="E22" s="1284">
        <v>1</v>
      </c>
      <c r="F22" s="890"/>
      <c r="G22" s="890"/>
      <c r="H22" s="888">
        <v>1</v>
      </c>
      <c r="I22" s="1284">
        <v>1</v>
      </c>
      <c r="J22" s="890"/>
      <c r="K22" s="895"/>
      <c r="L22" s="562"/>
      <c r="M22" s="524"/>
      <c r="N22" s="550"/>
      <c r="O22" s="600"/>
      <c r="P22" s="600"/>
      <c r="Q22" s="600"/>
      <c r="R22" s="600"/>
      <c r="S22" s="600"/>
      <c r="T22" s="600"/>
      <c r="U22" s="600"/>
      <c r="V22" s="478"/>
      <c r="W22" s="1091"/>
    </row>
    <row r="23" spans="1:34" ht="33.75">
      <c r="A23" s="1284"/>
      <c r="B23" s="1284"/>
      <c r="C23" s="1284"/>
      <c r="D23" s="1284"/>
      <c r="E23" s="1284"/>
      <c r="F23" s="1284">
        <v>1</v>
      </c>
      <c r="G23" s="888"/>
      <c r="H23" s="888"/>
      <c r="I23" s="1284"/>
      <c r="J23" s="1284">
        <v>1</v>
      </c>
      <c r="K23" s="896"/>
      <c r="L23" s="562" t="str">
        <f>mergeValue(A23) &amp;"."&amp; mergeValue(B23)&amp;"."&amp; mergeValue(C23)&amp;"."&amp; mergeValue(D23)&amp;"."&amp;  mergeValue(F23)</f>
        <v>1.1.1.1.1</v>
      </c>
      <c r="M23" s="525" t="s">
        <v>9</v>
      </c>
      <c r="N23" s="550"/>
      <c r="O23" s="1286"/>
      <c r="P23" s="1286"/>
      <c r="Q23" s="1286"/>
      <c r="R23" s="1286"/>
      <c r="S23" s="1286"/>
      <c r="T23" s="1286"/>
      <c r="U23" s="1286"/>
      <c r="V23" s="1286"/>
      <c r="W23" s="1130" t="s">
        <v>721</v>
      </c>
      <c r="Y23" s="474" t="str">
        <f>strCheckUnique(Z23:Z26)</f>
        <v/>
      </c>
      <c r="AA23" s="474"/>
    </row>
    <row r="24" spans="1:34" ht="99" customHeight="1">
      <c r="A24" s="1284"/>
      <c r="B24" s="1284"/>
      <c r="C24" s="1284"/>
      <c r="D24" s="1284"/>
      <c r="E24" s="1284"/>
      <c r="F24" s="1284"/>
      <c r="G24" s="888">
        <v>1</v>
      </c>
      <c r="H24" s="888"/>
      <c r="I24" s="1284"/>
      <c r="J24" s="1284"/>
      <c r="K24" s="896">
        <v>1</v>
      </c>
      <c r="L24" s="562" t="str">
        <f>mergeValue(A24) &amp;"."&amp; mergeValue(B24)&amp;"."&amp; mergeValue(C24)&amp;"."&amp; mergeValue(D24)&amp;"."&amp; mergeValue(F24)&amp;"."&amp; mergeValue(G24)</f>
        <v>1.1.1.1.1.1</v>
      </c>
      <c r="M24" s="1089"/>
      <c r="N24" s="555"/>
      <c r="O24" s="532"/>
      <c r="P24" s="532"/>
      <c r="Q24" s="1040"/>
      <c r="R24" s="1290"/>
      <c r="S24" s="1292" t="s">
        <v>83</v>
      </c>
      <c r="T24" s="1290"/>
      <c r="U24" s="1292" t="s">
        <v>84</v>
      </c>
      <c r="V24" s="547"/>
      <c r="W24" s="1302" t="s">
        <v>734</v>
      </c>
      <c r="X24" s="470" t="str">
        <f>strCheckDate(O25:V25)</f>
        <v/>
      </c>
      <c r="Y24" s="474"/>
      <c r="Z24" s="474" t="str">
        <f>IF(M24="","",M24 )</f>
        <v/>
      </c>
      <c r="AA24" s="474"/>
      <c r="AB24" s="474"/>
      <c r="AC24" s="474"/>
    </row>
    <row r="25" spans="1:34" ht="11.25" hidden="1">
      <c r="A25" s="1284"/>
      <c r="B25" s="1284"/>
      <c r="C25" s="1284"/>
      <c r="D25" s="1284"/>
      <c r="E25" s="1284"/>
      <c r="F25" s="1284"/>
      <c r="G25" s="888"/>
      <c r="H25" s="888"/>
      <c r="I25" s="1284"/>
      <c r="J25" s="1284"/>
      <c r="K25" s="896"/>
      <c r="L25" s="569"/>
      <c r="M25" s="615"/>
      <c r="N25" s="555"/>
      <c r="O25" s="532"/>
      <c r="P25" s="532"/>
      <c r="Q25" s="553" t="str">
        <f>R24 &amp; "-" &amp; T24</f>
        <v>-</v>
      </c>
      <c r="R25" s="1291"/>
      <c r="S25" s="1292"/>
      <c r="T25" s="1291"/>
      <c r="U25" s="1292"/>
      <c r="V25" s="547"/>
      <c r="W25" s="1303"/>
    </row>
    <row r="26" spans="1:34" s="445" customFormat="1" ht="15" customHeight="1">
      <c r="A26" s="1284"/>
      <c r="B26" s="1284"/>
      <c r="C26" s="1284"/>
      <c r="D26" s="1284"/>
      <c r="E26" s="1284"/>
      <c r="F26" s="1284"/>
      <c r="G26" s="890"/>
      <c r="H26" s="888"/>
      <c r="I26" s="1284"/>
      <c r="J26" s="1284"/>
      <c r="K26" s="895"/>
      <c r="L26" s="508"/>
      <c r="M26" s="526" t="s">
        <v>24</v>
      </c>
      <c r="N26" s="521"/>
      <c r="O26" s="515"/>
      <c r="P26" s="515"/>
      <c r="Q26" s="515"/>
      <c r="R26" s="542"/>
      <c r="S26" s="534"/>
      <c r="T26" s="533"/>
      <c r="U26" s="521"/>
      <c r="V26" s="530"/>
      <c r="W26" s="1304"/>
      <c r="X26" s="471"/>
      <c r="Y26" s="471"/>
      <c r="Z26" s="471"/>
      <c r="AA26" s="471"/>
      <c r="AB26" s="471"/>
      <c r="AC26" s="471"/>
      <c r="AD26" s="471"/>
      <c r="AE26" s="471"/>
      <c r="AF26" s="471"/>
      <c r="AG26" s="471"/>
      <c r="AH26" s="471"/>
    </row>
    <row r="27" spans="1:34" s="445" customFormat="1" ht="15" customHeight="1">
      <c r="A27" s="1284"/>
      <c r="B27" s="1284"/>
      <c r="C27" s="1284"/>
      <c r="D27" s="1284"/>
      <c r="E27" s="1284"/>
      <c r="F27" s="890"/>
      <c r="G27" s="890"/>
      <c r="H27" s="888"/>
      <c r="I27" s="1284"/>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84"/>
      <c r="B28" s="1284"/>
      <c r="C28" s="1284"/>
      <c r="D28" s="1284"/>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84"/>
      <c r="B29" s="1284"/>
      <c r="C29" s="1284"/>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4"/>
      <c r="B30" s="1284"/>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4"/>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7" t="s">
        <v>735</v>
      </c>
      <c r="N34" s="1277"/>
      <c r="O34" s="1277"/>
      <c r="P34" s="1277"/>
      <c r="Q34" s="1277"/>
      <c r="R34" s="1277"/>
      <c r="S34" s="1277"/>
      <c r="T34" s="1277"/>
      <c r="U34" s="1277"/>
      <c r="V34" s="1277"/>
      <c r="W34" s="1277"/>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8" t="s">
        <v>471</v>
      </c>
      <c r="G2" s="1279"/>
      <c r="H2" s="1280"/>
      <c r="I2" s="609"/>
    </row>
    <row r="3" spans="1:20" ht="3" customHeight="1"/>
    <row r="4" spans="1:20" s="539" customFormat="1" ht="11.25">
      <c r="A4" s="559"/>
      <c r="B4" s="559"/>
      <c r="C4" s="559"/>
      <c r="D4" s="559"/>
      <c r="F4" s="1237" t="s">
        <v>445</v>
      </c>
      <c r="G4" s="1237"/>
      <c r="H4" s="1237"/>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82">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82"/>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82"/>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282"/>
      <c r="B12" s="1282"/>
      <c r="C12" s="1282">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82"/>
      <c r="B13" s="1282"/>
      <c r="C13" s="1282"/>
      <c r="D13" s="592">
        <v>1</v>
      </c>
      <c r="F13" s="585" t="str">
        <f>"4."&amp;mergeValue(A13) &amp;"."&amp;mergeValue(B13)&amp;"."&amp;mergeValue(C13)&amp;"."&amp;mergeValue(D13)</f>
        <v>4.1.1.1.1</v>
      </c>
      <c r="G13" s="602" t="s">
        <v>478</v>
      </c>
      <c r="H13" s="573"/>
      <c r="I13" s="1283" t="s">
        <v>570</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572</v>
      </c>
      <c r="H19" s="127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9" t="s">
        <v>617</v>
      </c>
      <c r="M5" s="1299"/>
      <c r="N5" s="1299"/>
      <c r="O5" s="1299"/>
      <c r="P5" s="1299"/>
      <c r="Q5" s="1299"/>
      <c r="R5" s="1299"/>
      <c r="S5" s="1299"/>
      <c r="T5" s="1299"/>
      <c r="U5" s="467"/>
    </row>
    <row r="6" spans="1:34" ht="3" customHeight="1">
      <c r="J6" s="451"/>
      <c r="K6" s="451"/>
      <c r="L6" s="447"/>
      <c r="M6" s="447"/>
      <c r="N6" s="447"/>
      <c r="O6" s="450"/>
      <c r="P6" s="450"/>
      <c r="Q6" s="450"/>
      <c r="R6" s="450"/>
      <c r="S6" s="450"/>
      <c r="T6" s="450"/>
      <c r="U6" s="447"/>
    </row>
    <row r="7" spans="1:34" s="746" customFormat="1" ht="5.25" hidden="1">
      <c r="A7" s="1122"/>
      <c r="B7" s="1122"/>
      <c r="C7" s="1122"/>
      <c r="D7" s="1122"/>
      <c r="E7" s="1122"/>
      <c r="F7" s="1122"/>
      <c r="G7" s="1122"/>
      <c r="H7" s="1122"/>
      <c r="L7" s="1172"/>
      <c r="M7" s="1046"/>
      <c r="O7" s="1305"/>
      <c r="P7" s="1305"/>
      <c r="Q7" s="1305"/>
      <c r="R7" s="1305"/>
      <c r="S7" s="1305"/>
      <c r="T7" s="1305"/>
      <c r="U7" s="780"/>
      <c r="V7" s="780"/>
      <c r="X7" s="1122"/>
      <c r="Y7" s="1122"/>
      <c r="Z7" s="1122"/>
      <c r="AA7" s="1122"/>
      <c r="AB7" s="1122"/>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306" t="str">
        <f>IF(datePr_ch="",IF(datePr="","",datePr),datePr_ch)</f>
        <v>26.04.2019</v>
      </c>
      <c r="P8" s="1306"/>
      <c r="Q8" s="1306"/>
      <c r="R8" s="1306"/>
      <c r="S8" s="1306"/>
      <c r="T8" s="1306"/>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6"/>
      <c r="O9" s="1306" t="str">
        <f>IF(numberPr_ch="",IF(numberPr="","",numberPr),numberPr_ch)</f>
        <v>3444</v>
      </c>
      <c r="P9" s="1306"/>
      <c r="Q9" s="1306"/>
      <c r="R9" s="1306"/>
      <c r="S9" s="1306"/>
      <c r="T9" s="1306"/>
      <c r="U9" s="635"/>
      <c r="X9" s="475"/>
      <c r="Y9" s="475"/>
      <c r="Z9" s="475"/>
      <c r="AA9" s="475"/>
      <c r="AB9" s="475"/>
      <c r="AC9" s="475"/>
      <c r="AD9" s="475"/>
      <c r="AE9" s="475"/>
      <c r="AF9" s="475"/>
      <c r="AG9" s="475"/>
      <c r="AH9" s="475"/>
    </row>
    <row r="10" spans="1:34" s="746" customFormat="1" ht="5.25" hidden="1">
      <c r="A10" s="1122"/>
      <c r="B10" s="1122"/>
      <c r="C10" s="1122"/>
      <c r="D10" s="1122"/>
      <c r="E10" s="1122"/>
      <c r="F10" s="1122"/>
      <c r="G10" s="1122"/>
      <c r="H10" s="1122"/>
      <c r="L10" s="1172"/>
      <c r="M10" s="1046"/>
      <c r="O10" s="1305"/>
      <c r="P10" s="1305"/>
      <c r="Q10" s="1305"/>
      <c r="R10" s="1305"/>
      <c r="S10" s="1305"/>
      <c r="T10" s="1305"/>
      <c r="U10" s="780"/>
      <c r="V10" s="780"/>
      <c r="X10" s="1122"/>
      <c r="Y10" s="1122"/>
      <c r="Z10" s="1122"/>
      <c r="AA10" s="1122"/>
      <c r="AB10" s="1122"/>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31"/>
      <c r="P12" s="1331"/>
      <c r="Q12" s="1331"/>
      <c r="R12" s="1331"/>
      <c r="S12" s="1331"/>
      <c r="T12" s="1331"/>
      <c r="U12" s="1331"/>
    </row>
    <row r="13" spans="1:34">
      <c r="J13" s="451"/>
      <c r="K13" s="451"/>
      <c r="L13" s="1237" t="s">
        <v>445</v>
      </c>
      <c r="M13" s="1237"/>
      <c r="N13" s="1237"/>
      <c r="O13" s="1237"/>
      <c r="P13" s="1237"/>
      <c r="Q13" s="1237"/>
      <c r="R13" s="1237"/>
      <c r="S13" s="1237"/>
      <c r="T13" s="1237"/>
      <c r="U13" s="1237"/>
      <c r="V13" s="1237"/>
      <c r="W13" s="1237" t="s">
        <v>446</v>
      </c>
    </row>
    <row r="14" spans="1:34" ht="14.25" customHeight="1">
      <c r="J14" s="451"/>
      <c r="K14" s="451"/>
      <c r="L14" s="1313" t="s">
        <v>91</v>
      </c>
      <c r="M14" s="1313" t="s">
        <v>603</v>
      </c>
      <c r="N14" s="491"/>
      <c r="O14" s="1314" t="s">
        <v>605</v>
      </c>
      <c r="P14" s="1315"/>
      <c r="Q14" s="1315"/>
      <c r="R14" s="1315"/>
      <c r="S14" s="1315"/>
      <c r="T14" s="1316"/>
      <c r="U14" s="1296" t="s">
        <v>339</v>
      </c>
      <c r="V14" s="1310" t="s">
        <v>274</v>
      </c>
      <c r="W14" s="1237"/>
    </row>
    <row r="15" spans="1:34" s="493" customFormat="1" ht="14.25" customHeight="1">
      <c r="A15" s="554"/>
      <c r="B15" s="554"/>
      <c r="C15" s="554"/>
      <c r="D15" s="554"/>
      <c r="E15" s="554"/>
      <c r="F15" s="554"/>
      <c r="G15" s="560"/>
      <c r="H15" s="560"/>
      <c r="I15" s="501"/>
      <c r="J15" s="499"/>
      <c r="K15" s="499"/>
      <c r="L15" s="1313"/>
      <c r="M15" s="1313"/>
      <c r="N15" s="491"/>
      <c r="O15" s="1319" t="s">
        <v>676</v>
      </c>
      <c r="P15" s="1317" t="s">
        <v>270</v>
      </c>
      <c r="Q15" s="1318"/>
      <c r="R15" s="1294" t="s">
        <v>616</v>
      </c>
      <c r="S15" s="1294"/>
      <c r="T15" s="1295"/>
      <c r="U15" s="1297"/>
      <c r="V15" s="1311"/>
      <c r="W15" s="1237"/>
      <c r="X15" s="554"/>
      <c r="Y15" s="554"/>
      <c r="Z15" s="554"/>
      <c r="AA15" s="554"/>
      <c r="AB15" s="554"/>
      <c r="AC15" s="554"/>
      <c r="AD15" s="554"/>
      <c r="AE15" s="554"/>
      <c r="AF15" s="554"/>
      <c r="AG15" s="554"/>
      <c r="AH15" s="554"/>
    </row>
    <row r="16" spans="1:34" ht="33.75">
      <c r="J16" s="451"/>
      <c r="K16" s="451"/>
      <c r="L16" s="1313"/>
      <c r="M16" s="1313"/>
      <c r="N16" s="490"/>
      <c r="O16" s="1320"/>
      <c r="P16" s="505" t="s">
        <v>671</v>
      </c>
      <c r="Q16" s="505" t="s">
        <v>672</v>
      </c>
      <c r="R16" s="506" t="s">
        <v>273</v>
      </c>
      <c r="S16" s="1308" t="s">
        <v>272</v>
      </c>
      <c r="T16" s="1309"/>
      <c r="U16" s="1298"/>
      <c r="V16" s="1312"/>
      <c r="W16" s="1237"/>
    </row>
    <row r="17" spans="1:35">
      <c r="J17" s="451"/>
      <c r="K17" s="459">
        <v>1</v>
      </c>
      <c r="L17" s="495" t="s">
        <v>92</v>
      </c>
      <c r="M17" s="495" t="s">
        <v>48</v>
      </c>
      <c r="N17" s="466" t="s">
        <v>48</v>
      </c>
      <c r="O17" s="457">
        <f ca="1">OFFSET(O17,0,-1)+1</f>
        <v>3</v>
      </c>
      <c r="P17" s="457">
        <f ca="1">OFFSET(P17,0,-1)+1</f>
        <v>4</v>
      </c>
      <c r="Q17" s="457">
        <f ca="1">OFFSET(Q17,0,-1)+1</f>
        <v>5</v>
      </c>
      <c r="R17" s="457">
        <f ca="1">OFFSET(R17,0,-1)+1</f>
        <v>6</v>
      </c>
      <c r="S17" s="1301">
        <f ca="1">OFFSET(S17,0,-1)+1</f>
        <v>7</v>
      </c>
      <c r="T17" s="1301"/>
      <c r="U17" s="457">
        <f ca="1">OFFSET(U17,0,-2)+1</f>
        <v>8</v>
      </c>
      <c r="V17" s="620">
        <f ca="1">OFFSET(V17,0,-1)</f>
        <v>8</v>
      </c>
      <c r="W17" s="457">
        <f ca="1">OFFSET(W17,0,-1)+1</f>
        <v>9</v>
      </c>
    </row>
    <row r="18" spans="1:35" ht="22.5">
      <c r="A18" s="1284">
        <v>1</v>
      </c>
      <c r="B18" s="906"/>
      <c r="C18" s="906"/>
      <c r="D18" s="906"/>
      <c r="E18" s="907"/>
      <c r="F18" s="908"/>
      <c r="G18" s="908"/>
      <c r="H18" s="908"/>
      <c r="I18" s="909"/>
      <c r="J18" s="904"/>
      <c r="K18" s="911"/>
      <c r="L18" s="562">
        <f>mergeValue(A18)</f>
        <v>1</v>
      </c>
      <c r="M18" s="610" t="s">
        <v>19</v>
      </c>
      <c r="N18" s="549"/>
      <c r="O18" s="1327"/>
      <c r="P18" s="1327"/>
      <c r="Q18" s="1327"/>
      <c r="R18" s="1327"/>
      <c r="S18" s="1327"/>
      <c r="T18" s="1327"/>
      <c r="U18" s="1327"/>
      <c r="V18" s="1327"/>
      <c r="W18" s="1130" t="s">
        <v>719</v>
      </c>
    </row>
    <row r="19" spans="1:35" ht="22.5">
      <c r="A19" s="1284"/>
      <c r="B19" s="1284">
        <v>1</v>
      </c>
      <c r="C19" s="906"/>
      <c r="D19" s="906"/>
      <c r="E19" s="908"/>
      <c r="F19" s="908"/>
      <c r="G19" s="908"/>
      <c r="H19" s="908"/>
      <c r="I19" s="903"/>
      <c r="J19" s="902"/>
      <c r="K19" s="905"/>
      <c r="L19" s="562" t="str">
        <f>mergeValue(A19) &amp;"."&amp; mergeValue(B19)</f>
        <v>1.1</v>
      </c>
      <c r="M19" s="516" t="s">
        <v>15</v>
      </c>
      <c r="N19" s="549"/>
      <c r="O19" s="1327"/>
      <c r="P19" s="1327"/>
      <c r="Q19" s="1327"/>
      <c r="R19" s="1327"/>
      <c r="S19" s="1327"/>
      <c r="T19" s="1327"/>
      <c r="U19" s="1327"/>
      <c r="V19" s="1327"/>
      <c r="W19" s="1130" t="s">
        <v>460</v>
      </c>
    </row>
    <row r="20" spans="1:35" ht="22.5">
      <c r="A20" s="1284"/>
      <c r="B20" s="1284"/>
      <c r="C20" s="1284">
        <v>1</v>
      </c>
      <c r="D20" s="906"/>
      <c r="E20" s="908"/>
      <c r="F20" s="908"/>
      <c r="G20" s="908"/>
      <c r="H20" s="908"/>
      <c r="I20" s="910"/>
      <c r="J20" s="902"/>
      <c r="K20" s="905"/>
      <c r="L20" s="562" t="str">
        <f>mergeValue(A20) &amp;"."&amp; mergeValue(B20)&amp;"."&amp; mergeValue(C20)</f>
        <v>1.1.1</v>
      </c>
      <c r="M20" s="517" t="s">
        <v>7</v>
      </c>
      <c r="N20" s="549"/>
      <c r="O20" s="1327"/>
      <c r="P20" s="1327"/>
      <c r="Q20" s="1327"/>
      <c r="R20" s="1327"/>
      <c r="S20" s="1327"/>
      <c r="T20" s="1327"/>
      <c r="U20" s="1327"/>
      <c r="V20" s="1327"/>
      <c r="W20" s="1130" t="s">
        <v>601</v>
      </c>
    </row>
    <row r="21" spans="1:35" ht="22.5">
      <c r="A21" s="1284"/>
      <c r="B21" s="1284"/>
      <c r="C21" s="1284"/>
      <c r="D21" s="1284">
        <v>1</v>
      </c>
      <c r="E21" s="908"/>
      <c r="F21" s="908"/>
      <c r="G21" s="908"/>
      <c r="H21" s="908"/>
      <c r="I21" s="910"/>
      <c r="J21" s="902"/>
      <c r="K21" s="905"/>
      <c r="L21" s="562" t="str">
        <f>mergeValue(A21) &amp;"."&amp; mergeValue(B21)&amp;"."&amp; mergeValue(C21)&amp;"."&amp; mergeValue(D21)</f>
        <v>1.1.1.1</v>
      </c>
      <c r="M21" s="518" t="s">
        <v>21</v>
      </c>
      <c r="N21" s="549"/>
      <c r="O21" s="1327"/>
      <c r="P21" s="1327"/>
      <c r="Q21" s="1327"/>
      <c r="R21" s="1327"/>
      <c r="S21" s="1327"/>
      <c r="T21" s="1327"/>
      <c r="U21" s="1327"/>
      <c r="V21" s="1327"/>
      <c r="W21" s="1130" t="s">
        <v>602</v>
      </c>
    </row>
    <row r="22" spans="1:35" ht="11.25" hidden="1" customHeight="1">
      <c r="A22" s="1284"/>
      <c r="B22" s="1284"/>
      <c r="C22" s="1284"/>
      <c r="D22" s="1284"/>
      <c r="E22" s="1284">
        <v>1</v>
      </c>
      <c r="F22" s="908"/>
      <c r="G22" s="908"/>
      <c r="H22" s="906">
        <v>1</v>
      </c>
      <c r="I22" s="1284">
        <v>1</v>
      </c>
      <c r="J22" s="908"/>
      <c r="K22" s="913"/>
      <c r="L22" s="562"/>
      <c r="M22" s="524"/>
      <c r="N22" s="550"/>
      <c r="O22" s="600"/>
      <c r="P22" s="600"/>
      <c r="Q22" s="600"/>
      <c r="R22" s="600"/>
      <c r="S22" s="600"/>
      <c r="T22" s="600"/>
      <c r="U22" s="600"/>
      <c r="V22" s="478"/>
      <c r="W22" s="1091"/>
    </row>
    <row r="23" spans="1:35" ht="33.75">
      <c r="A23" s="1284"/>
      <c r="B23" s="1284"/>
      <c r="C23" s="1284"/>
      <c r="D23" s="1284"/>
      <c r="E23" s="1284"/>
      <c r="F23" s="1284">
        <v>1</v>
      </c>
      <c r="G23" s="906"/>
      <c r="H23" s="906"/>
      <c r="I23" s="1284"/>
      <c r="J23" s="1284">
        <v>1</v>
      </c>
      <c r="K23" s="914"/>
      <c r="L23" s="562" t="str">
        <f>mergeValue(A23) &amp;"."&amp; mergeValue(B23)&amp;"."&amp; mergeValue(C23)&amp;"."&amp; mergeValue(D23)&amp;"."&amp;  mergeValue(F23)</f>
        <v>1.1.1.1.1</v>
      </c>
      <c r="M23" s="525" t="s">
        <v>9</v>
      </c>
      <c r="N23" s="550"/>
      <c r="O23" s="1286"/>
      <c r="P23" s="1286"/>
      <c r="Q23" s="1286"/>
      <c r="R23" s="1286"/>
      <c r="S23" s="1286"/>
      <c r="T23" s="1286"/>
      <c r="U23" s="1286"/>
      <c r="V23" s="1286"/>
      <c r="W23" s="1130" t="s">
        <v>721</v>
      </c>
      <c r="Y23" s="474" t="str">
        <f>strCheckUnique(Z23:Z26)</f>
        <v/>
      </c>
      <c r="AA23" s="474"/>
    </row>
    <row r="24" spans="1:35" ht="99" customHeight="1">
      <c r="A24" s="1284"/>
      <c r="B24" s="1284"/>
      <c r="C24" s="1284"/>
      <c r="D24" s="1284"/>
      <c r="E24" s="1284"/>
      <c r="F24" s="1284"/>
      <c r="G24" s="906">
        <v>1</v>
      </c>
      <c r="H24" s="906"/>
      <c r="I24" s="1284"/>
      <c r="J24" s="1284"/>
      <c r="K24" s="914">
        <v>1</v>
      </c>
      <c r="L24" s="562" t="str">
        <f>mergeValue(A24) &amp;"."&amp; mergeValue(B24)&amp;"."&amp; mergeValue(C24)&amp;"."&amp; mergeValue(D24)&amp;"."&amp; mergeValue(F24)&amp;"."&amp; mergeValue(G24)</f>
        <v>1.1.1.1.1.1</v>
      </c>
      <c r="M24" s="1089"/>
      <c r="N24" s="555"/>
      <c r="O24" s="532"/>
      <c r="P24" s="532"/>
      <c r="Q24" s="1040"/>
      <c r="R24" s="1290"/>
      <c r="S24" s="1292" t="s">
        <v>83</v>
      </c>
      <c r="T24" s="1290"/>
      <c r="U24" s="1292" t="s">
        <v>84</v>
      </c>
      <c r="V24" s="547"/>
      <c r="W24" s="1302" t="s">
        <v>734</v>
      </c>
      <c r="X24" s="470" t="str">
        <f>strCheckDate(O25:V25)</f>
        <v/>
      </c>
      <c r="Y24" s="474"/>
      <c r="Z24" s="474" t="str">
        <f>IF(M24="","",M24 )</f>
        <v/>
      </c>
      <c r="AA24" s="474"/>
      <c r="AB24" s="474"/>
      <c r="AC24" s="474"/>
    </row>
    <row r="25" spans="1:35" ht="11.25" hidden="1">
      <c r="A25" s="1284"/>
      <c r="B25" s="1284"/>
      <c r="C25" s="1284"/>
      <c r="D25" s="1284"/>
      <c r="E25" s="1284"/>
      <c r="F25" s="1284"/>
      <c r="G25" s="906"/>
      <c r="H25" s="906"/>
      <c r="I25" s="1284"/>
      <c r="J25" s="1284"/>
      <c r="K25" s="914"/>
      <c r="L25" s="569"/>
      <c r="M25" s="615"/>
      <c r="N25" s="555"/>
      <c r="O25" s="532"/>
      <c r="P25" s="532"/>
      <c r="Q25" s="553" t="str">
        <f>R24 &amp; "-" &amp; T24</f>
        <v>-</v>
      </c>
      <c r="R25" s="1291"/>
      <c r="S25" s="1292"/>
      <c r="T25" s="1291"/>
      <c r="U25" s="1292"/>
      <c r="V25" s="547"/>
      <c r="W25" s="1303"/>
    </row>
    <row r="26" spans="1:35" s="445" customFormat="1" ht="15" customHeight="1">
      <c r="A26" s="1284"/>
      <c r="B26" s="1284"/>
      <c r="C26" s="1284"/>
      <c r="D26" s="1284"/>
      <c r="E26" s="1284"/>
      <c r="F26" s="1284"/>
      <c r="G26" s="908"/>
      <c r="H26" s="906"/>
      <c r="I26" s="1284"/>
      <c r="J26" s="1284"/>
      <c r="K26" s="913"/>
      <c r="L26" s="508"/>
      <c r="M26" s="526" t="s">
        <v>24</v>
      </c>
      <c r="N26" s="521"/>
      <c r="O26" s="515"/>
      <c r="P26" s="515"/>
      <c r="Q26" s="515"/>
      <c r="R26" s="542"/>
      <c r="S26" s="534"/>
      <c r="T26" s="533"/>
      <c r="U26" s="521"/>
      <c r="V26" s="530"/>
      <c r="W26" s="1304"/>
      <c r="X26" s="471"/>
      <c r="Y26" s="471"/>
      <c r="Z26" s="471"/>
      <c r="AA26" s="471"/>
      <c r="AB26" s="471"/>
      <c r="AC26" s="471"/>
      <c r="AD26" s="471"/>
      <c r="AE26" s="471"/>
      <c r="AF26" s="471"/>
      <c r="AG26" s="471"/>
      <c r="AH26" s="471"/>
    </row>
    <row r="27" spans="1:35" s="445" customFormat="1" ht="15" customHeight="1">
      <c r="A27" s="1284"/>
      <c r="B27" s="1284"/>
      <c r="C27" s="1284"/>
      <c r="D27" s="1284"/>
      <c r="E27" s="1284"/>
      <c r="F27" s="908"/>
      <c r="G27" s="908"/>
      <c r="H27" s="906"/>
      <c r="I27" s="1284"/>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84"/>
      <c r="B28" s="1284"/>
      <c r="C28" s="1284"/>
      <c r="D28" s="1284"/>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84"/>
      <c r="B29" s="1284"/>
      <c r="C29" s="1284"/>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84"/>
      <c r="B30" s="1284"/>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84"/>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7" t="s">
        <v>735</v>
      </c>
      <c r="N34" s="1277"/>
      <c r="O34" s="1277"/>
      <c r="P34" s="1277"/>
      <c r="Q34" s="1277"/>
      <c r="R34" s="1277"/>
      <c r="S34" s="1277"/>
      <c r="T34" s="1277"/>
      <c r="U34" s="1277"/>
      <c r="V34" s="1277"/>
      <c r="W34" s="1277"/>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8" t="s">
        <v>471</v>
      </c>
      <c r="G2" s="1279"/>
      <c r="H2" s="1280"/>
      <c r="I2" s="407"/>
    </row>
    <row r="3" spans="1:20" ht="3" customHeight="1"/>
    <row r="4" spans="1:20" s="182" customFormat="1" ht="11.25">
      <c r="A4" s="206"/>
      <c r="B4" s="206"/>
      <c r="C4" s="206"/>
      <c r="D4" s="206"/>
      <c r="F4" s="1237" t="s">
        <v>445</v>
      </c>
      <c r="G4" s="1237"/>
      <c r="H4" s="1237"/>
      <c r="I4" s="128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
      <c r="A8" s="1282">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82"/>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282"/>
      <c r="B12" s="1282"/>
      <c r="C12" s="1282">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 &amp;"."&amp;mergeValue(B13)&amp;"."&amp;mergeValue(C13)&amp;"."&amp;mergeValue(D13)</f>
        <v>4.1.1.1.1</v>
      </c>
      <c r="G13" s="392" t="s">
        <v>478</v>
      </c>
      <c r="H13" s="297"/>
      <c r="I13" s="1283" t="s">
        <v>570</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93"/>
      <c r="G15" s="187" t="s">
        <v>401</v>
      </c>
      <c r="H15" s="394"/>
      <c r="I15" s="395"/>
      <c r="J15" s="312"/>
      <c r="K15" s="206"/>
      <c r="L15" s="206"/>
      <c r="M15" s="206"/>
      <c r="N15" s="206"/>
      <c r="O15" s="206"/>
      <c r="P15" s="206"/>
      <c r="Q15" s="206"/>
      <c r="R15" s="206"/>
      <c r="S15" s="206"/>
      <c r="T15" s="206"/>
    </row>
    <row r="16" spans="1:20" s="182" customFormat="1" ht="18.75">
      <c r="A16" s="1282"/>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7" t="s">
        <v>572</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9" t="s">
        <v>736</v>
      </c>
      <c r="M5" s="1299"/>
      <c r="N5" s="1299"/>
      <c r="O5" s="1299"/>
      <c r="P5" s="1299"/>
      <c r="Q5" s="1299"/>
      <c r="R5" s="1299"/>
      <c r="S5" s="1299"/>
      <c r="T5" s="1299"/>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2"/>
      <c r="B7" s="1122"/>
      <c r="C7" s="1122"/>
      <c r="D7" s="1122"/>
      <c r="E7" s="1122"/>
      <c r="F7" s="1122"/>
      <c r="G7" s="1122"/>
      <c r="H7" s="1122"/>
      <c r="L7" s="1172"/>
      <c r="M7" s="1046"/>
      <c r="O7" s="1305"/>
      <c r="P7" s="1305"/>
      <c r="Q7" s="1305"/>
      <c r="R7" s="1305"/>
      <c r="S7" s="1305"/>
      <c r="T7" s="1305"/>
      <c r="U7" s="780"/>
      <c r="V7" s="780"/>
      <c r="X7" s="1122"/>
      <c r="Y7" s="1122"/>
      <c r="Z7" s="1122"/>
      <c r="AA7" s="1122"/>
      <c r="AB7" s="1122"/>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6"/>
      <c r="O8" s="1306" t="str">
        <f>IF(datePr_ch="",IF(datePr="","",datePr),datePr_ch)</f>
        <v>26.04.2019</v>
      </c>
      <c r="P8" s="1306"/>
      <c r="Q8" s="1306"/>
      <c r="R8" s="1306"/>
      <c r="S8" s="1306"/>
      <c r="T8" s="1306"/>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6"/>
      <c r="O9" s="1306" t="str">
        <f>IF(numberPr_ch="",IF(numberPr="","",numberPr),numberPr_ch)</f>
        <v>3444</v>
      </c>
      <c r="P9" s="1306"/>
      <c r="Q9" s="1306"/>
      <c r="R9" s="1306"/>
      <c r="S9" s="1306"/>
      <c r="T9" s="1306"/>
      <c r="U9" s="635"/>
      <c r="V9" s="456"/>
      <c r="AC9" s="475"/>
      <c r="AD9" s="475"/>
      <c r="AE9" s="475"/>
      <c r="AF9" s="475"/>
      <c r="AG9" s="475"/>
    </row>
    <row r="10" spans="1:33" s="746" customFormat="1" ht="5.25" hidden="1">
      <c r="A10" s="1122"/>
      <c r="B10" s="1122"/>
      <c r="C10" s="1122"/>
      <c r="D10" s="1122"/>
      <c r="E10" s="1122"/>
      <c r="F10" s="1122"/>
      <c r="G10" s="1122"/>
      <c r="H10" s="1122"/>
      <c r="L10" s="1172"/>
      <c r="M10" s="1046"/>
      <c r="O10" s="1305"/>
      <c r="P10" s="1305"/>
      <c r="Q10" s="1305"/>
      <c r="R10" s="1305"/>
      <c r="S10" s="1305"/>
      <c r="T10" s="1305"/>
      <c r="U10" s="780"/>
      <c r="V10" s="780"/>
      <c r="X10" s="1122"/>
      <c r="Y10" s="1122"/>
      <c r="Z10" s="1122"/>
      <c r="AA10" s="1122"/>
      <c r="AB10" s="1122"/>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6"/>
      <c r="P12" s="1326"/>
      <c r="Q12" s="1326"/>
      <c r="R12" s="1326"/>
      <c r="S12" s="1326"/>
      <c r="T12" s="1326"/>
      <c r="U12" s="1326"/>
      <c r="V12" s="1326"/>
      <c r="W12" s="1326"/>
      <c r="X12" s="1326"/>
      <c r="Y12" s="1326"/>
      <c r="Z12" s="1326"/>
    </row>
    <row r="13" spans="1:33" ht="14.25" customHeight="1">
      <c r="J13" s="451"/>
      <c r="K13" s="451"/>
      <c r="L13" s="1313" t="s">
        <v>445</v>
      </c>
      <c r="M13" s="1313"/>
      <c r="N13" s="1313"/>
      <c r="O13" s="1313"/>
      <c r="P13" s="1313"/>
      <c r="Q13" s="1313"/>
      <c r="R13" s="1313"/>
      <c r="S13" s="1313"/>
      <c r="T13" s="1313"/>
      <c r="U13" s="1313"/>
      <c r="V13" s="1313"/>
      <c r="W13" s="1313"/>
      <c r="X13" s="1313"/>
      <c r="Y13" s="1313"/>
      <c r="Z13" s="1313"/>
      <c r="AA13" s="1313"/>
      <c r="AB13" s="1237" t="s">
        <v>446</v>
      </c>
    </row>
    <row r="14" spans="1:33" ht="14.25" customHeight="1">
      <c r="J14" s="451"/>
      <c r="K14" s="451"/>
      <c r="L14" s="1313" t="s">
        <v>91</v>
      </c>
      <c r="M14" s="1313" t="s">
        <v>603</v>
      </c>
      <c r="N14" s="547"/>
      <c r="O14" s="1237" t="s">
        <v>605</v>
      </c>
      <c r="P14" s="1237"/>
      <c r="Q14" s="1237"/>
      <c r="R14" s="1237"/>
      <c r="S14" s="1237"/>
      <c r="T14" s="1237"/>
      <c r="U14" s="1237"/>
      <c r="V14" s="1237"/>
      <c r="W14" s="1237"/>
      <c r="X14" s="1237"/>
      <c r="Y14" s="1237"/>
      <c r="Z14" s="1313" t="s">
        <v>339</v>
      </c>
      <c r="AA14" s="1325" t="s">
        <v>274</v>
      </c>
      <c r="AB14" s="1237"/>
    </row>
    <row r="15" spans="1:33" s="493" customFormat="1" ht="14.25" customHeight="1">
      <c r="A15" s="554"/>
      <c r="B15" s="554"/>
      <c r="C15" s="554"/>
      <c r="D15" s="554"/>
      <c r="E15" s="554"/>
      <c r="F15" s="554"/>
      <c r="G15" s="560"/>
      <c r="H15" s="560"/>
      <c r="I15" s="501"/>
      <c r="J15" s="499"/>
      <c r="K15" s="499"/>
      <c r="L15" s="1313"/>
      <c r="M15" s="1313"/>
      <c r="N15" s="547"/>
      <c r="O15" s="1337" t="s">
        <v>618</v>
      </c>
      <c r="P15" s="1337" t="s">
        <v>590</v>
      </c>
      <c r="Q15" s="1337" t="s">
        <v>591</v>
      </c>
      <c r="R15" s="1337" t="s">
        <v>270</v>
      </c>
      <c r="S15" s="1337"/>
      <c r="T15" s="1337" t="s">
        <v>270</v>
      </c>
      <c r="U15" s="1337"/>
      <c r="V15" s="621"/>
      <c r="W15" s="1336" t="s">
        <v>616</v>
      </c>
      <c r="X15" s="1336"/>
      <c r="Y15" s="1336"/>
      <c r="Z15" s="1313"/>
      <c r="AA15" s="1325"/>
      <c r="AB15" s="1237"/>
      <c r="AC15" s="554"/>
      <c r="AD15" s="554"/>
      <c r="AE15" s="554"/>
      <c r="AF15" s="554"/>
      <c r="AG15" s="554"/>
    </row>
    <row r="16" spans="1:33" ht="56.25" customHeight="1">
      <c r="J16" s="451"/>
      <c r="K16" s="451"/>
      <c r="L16" s="1313"/>
      <c r="M16" s="1313"/>
      <c r="N16" s="547"/>
      <c r="O16" s="1337"/>
      <c r="P16" s="1337"/>
      <c r="Q16" s="1337"/>
      <c r="R16" s="505" t="s">
        <v>592</v>
      </c>
      <c r="S16" s="505" t="s">
        <v>593</v>
      </c>
      <c r="T16" s="505" t="s">
        <v>594</v>
      </c>
      <c r="U16" s="505" t="s">
        <v>595</v>
      </c>
      <c r="V16" s="505"/>
      <c r="W16" s="506" t="s">
        <v>273</v>
      </c>
      <c r="X16" s="1333" t="s">
        <v>272</v>
      </c>
      <c r="Y16" s="1333"/>
      <c r="Z16" s="1313"/>
      <c r="AA16" s="1325"/>
      <c r="AB16" s="1237"/>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1">
        <f ca="1">OFFSET(X17,0,-1)+1</f>
        <v>11</v>
      </c>
      <c r="Y17" s="1301"/>
      <c r="Z17" s="457">
        <f ca="1">OFFSET(Z17,0,-2)+1</f>
        <v>12</v>
      </c>
      <c r="AB17" s="457">
        <f ca="1">OFFSET(AB17,0,-2)+1</f>
        <v>13</v>
      </c>
    </row>
    <row r="18" spans="1:33" ht="22.5">
      <c r="A18" s="1284">
        <v>1</v>
      </c>
      <c r="B18" s="1000"/>
      <c r="C18" s="1000"/>
      <c r="D18" s="1000"/>
      <c r="E18" s="1001"/>
      <c r="F18" s="1002"/>
      <c r="G18" s="1000"/>
      <c r="H18" s="1000"/>
      <c r="I18" s="988"/>
      <c r="J18" s="993"/>
      <c r="K18" s="993"/>
      <c r="L18" s="562">
        <f>mergeValue(A18)</f>
        <v>1</v>
      </c>
      <c r="M18" s="610" t="s">
        <v>19</v>
      </c>
      <c r="N18" s="549"/>
      <c r="O18" s="1327"/>
      <c r="P18" s="1327"/>
      <c r="Q18" s="1327"/>
      <c r="R18" s="1327"/>
      <c r="S18" s="1327"/>
      <c r="T18" s="1327"/>
      <c r="U18" s="1327"/>
      <c r="V18" s="1327"/>
      <c r="W18" s="1327"/>
      <c r="X18" s="1327"/>
      <c r="Y18" s="1327"/>
      <c r="Z18" s="1327"/>
      <c r="AA18" s="1327"/>
      <c r="AB18" s="599" t="s">
        <v>719</v>
      </c>
    </row>
    <row r="19" spans="1:33" ht="22.5">
      <c r="A19" s="1284"/>
      <c r="B19" s="1284">
        <v>1</v>
      </c>
      <c r="C19" s="1000"/>
      <c r="D19" s="1000"/>
      <c r="E19" s="1002"/>
      <c r="F19" s="1002"/>
      <c r="G19" s="1000"/>
      <c r="H19" s="1000"/>
      <c r="I19" s="995"/>
      <c r="J19" s="990"/>
      <c r="K19" s="989"/>
      <c r="L19" s="562" t="str">
        <f>mergeValue(A19) &amp;"."&amp; mergeValue(B19)</f>
        <v>1.1</v>
      </c>
      <c r="M19" s="516" t="s">
        <v>15</v>
      </c>
      <c r="N19" s="549"/>
      <c r="O19" s="1327"/>
      <c r="P19" s="1327"/>
      <c r="Q19" s="1327"/>
      <c r="R19" s="1327"/>
      <c r="S19" s="1327"/>
      <c r="T19" s="1327"/>
      <c r="U19" s="1327"/>
      <c r="V19" s="1327"/>
      <c r="W19" s="1327"/>
      <c r="X19" s="1327"/>
      <c r="Y19" s="1327"/>
      <c r="Z19" s="1327"/>
      <c r="AA19" s="1327"/>
      <c r="AB19" s="599" t="s">
        <v>460</v>
      </c>
    </row>
    <row r="20" spans="1:33" ht="22.5">
      <c r="A20" s="1284"/>
      <c r="B20" s="1284"/>
      <c r="C20" s="1284">
        <v>1</v>
      </c>
      <c r="D20" s="1000"/>
      <c r="E20" s="1002"/>
      <c r="F20" s="1002"/>
      <c r="G20" s="1000"/>
      <c r="H20" s="1000"/>
      <c r="I20" s="995"/>
      <c r="J20" s="990"/>
      <c r="K20" s="989"/>
      <c r="L20" s="562" t="str">
        <f>mergeValue(A20) &amp;"."&amp; mergeValue(B20)&amp;"."&amp; mergeValue(C20)</f>
        <v>1.1.1</v>
      </c>
      <c r="M20" s="517" t="s">
        <v>7</v>
      </c>
      <c r="N20" s="549"/>
      <c r="O20" s="1327"/>
      <c r="P20" s="1327"/>
      <c r="Q20" s="1327"/>
      <c r="R20" s="1327"/>
      <c r="S20" s="1327"/>
      <c r="T20" s="1327"/>
      <c r="U20" s="1327"/>
      <c r="V20" s="1327"/>
      <c r="W20" s="1327"/>
      <c r="X20" s="1327"/>
      <c r="Y20" s="1327"/>
      <c r="Z20" s="1327"/>
      <c r="AA20" s="1327"/>
      <c r="AB20" s="599" t="s">
        <v>601</v>
      </c>
    </row>
    <row r="21" spans="1:33" ht="22.5">
      <c r="A21" s="1284"/>
      <c r="B21" s="1284"/>
      <c r="C21" s="1284"/>
      <c r="D21" s="1284">
        <v>1</v>
      </c>
      <c r="E21" s="1002"/>
      <c r="F21" s="1002"/>
      <c r="G21" s="1000"/>
      <c r="H21" s="1000"/>
      <c r="I21" s="995"/>
      <c r="J21" s="990"/>
      <c r="K21" s="989"/>
      <c r="L21" s="562" t="str">
        <f>mergeValue(A21) &amp;"."&amp; mergeValue(B21)&amp;"."&amp; mergeValue(C21)&amp;"."&amp; mergeValue(D21)</f>
        <v>1.1.1.1</v>
      </c>
      <c r="M21" s="518" t="s">
        <v>21</v>
      </c>
      <c r="N21" s="549"/>
      <c r="O21" s="1327"/>
      <c r="P21" s="1327"/>
      <c r="Q21" s="1327"/>
      <c r="R21" s="1327"/>
      <c r="S21" s="1327"/>
      <c r="T21" s="1327"/>
      <c r="U21" s="1327"/>
      <c r="V21" s="1327"/>
      <c r="W21" s="1327"/>
      <c r="X21" s="1327"/>
      <c r="Y21" s="1327"/>
      <c r="Z21" s="1327"/>
      <c r="AA21" s="1327"/>
      <c r="AB21" s="599" t="s">
        <v>602</v>
      </c>
    </row>
    <row r="22" spans="1:33" hidden="1">
      <c r="A22" s="1284"/>
      <c r="B22" s="1284"/>
      <c r="C22" s="1284"/>
      <c r="D22" s="1284"/>
      <c r="E22" s="1284">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84"/>
      <c r="B23" s="1284"/>
      <c r="C23" s="1284"/>
      <c r="D23" s="1284"/>
      <c r="E23" s="1284"/>
      <c r="F23" s="1284">
        <v>1</v>
      </c>
      <c r="G23" s="1000"/>
      <c r="H23" s="1000"/>
      <c r="I23" s="1334"/>
      <c r="J23" s="990"/>
      <c r="K23" s="989"/>
      <c r="L23" s="562" t="str">
        <f>mergeValue(A23) &amp;"."&amp; mergeValue(B23)&amp;"."&amp; mergeValue(C23)&amp;"."&amp; mergeValue(D23)&amp;"."&amp; mergeValue(F23)</f>
        <v>1.1.1.1.1</v>
      </c>
      <c r="M23" s="525" t="s">
        <v>9</v>
      </c>
      <c r="N23" s="550"/>
      <c r="O23" s="1287"/>
      <c r="P23" s="1288"/>
      <c r="Q23" s="1288"/>
      <c r="R23" s="1288"/>
      <c r="S23" s="1288"/>
      <c r="T23" s="1288"/>
      <c r="U23" s="1288"/>
      <c r="V23" s="1288"/>
      <c r="W23" s="1288"/>
      <c r="X23" s="1288"/>
      <c r="Y23" s="1288"/>
      <c r="Z23" s="1288"/>
      <c r="AA23" s="1289"/>
      <c r="AB23" s="599" t="s">
        <v>721</v>
      </c>
      <c r="AD23" s="474" t="str">
        <f>strCheckUnique(AE23:AE28)</f>
        <v/>
      </c>
      <c r="AF23" s="474"/>
    </row>
    <row r="24" spans="1:33" ht="56.25">
      <c r="A24" s="1284"/>
      <c r="B24" s="1284"/>
      <c r="C24" s="1284"/>
      <c r="D24" s="1284"/>
      <c r="E24" s="1284"/>
      <c r="F24" s="1284"/>
      <c r="G24" s="1284">
        <v>1</v>
      </c>
      <c r="H24" s="1000"/>
      <c r="I24" s="1334"/>
      <c r="J24" s="1335"/>
      <c r="K24" s="996"/>
      <c r="L24" s="562" t="str">
        <f>mergeValue(A24) &amp;"."&amp; mergeValue(B24)&amp;"."&amp; mergeValue(C24)&amp;"."&amp; mergeValue(D24)&amp;"."&amp; mergeValue(F24)&amp;"."&amp; mergeValue(G24)</f>
        <v>1.1.1.1.1.1</v>
      </c>
      <c r="M24" s="1089" t="s">
        <v>614</v>
      </c>
      <c r="N24" s="615"/>
      <c r="O24" s="532"/>
      <c r="P24" s="532"/>
      <c r="Q24" s="532"/>
      <c r="R24" s="463"/>
      <c r="S24" s="1041"/>
      <c r="T24" s="463"/>
      <c r="U24" s="1041"/>
      <c r="V24" s="553" t="str">
        <f>W24 &amp; "-" &amp; Y24</f>
        <v>-</v>
      </c>
      <c r="W24" s="1290"/>
      <c r="X24" s="1292" t="s">
        <v>83</v>
      </c>
      <c r="Y24" s="1290"/>
      <c r="Z24" s="1292" t="s">
        <v>84</v>
      </c>
      <c r="AA24" s="507"/>
      <c r="AB24" s="599" t="s">
        <v>739</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84"/>
      <c r="B25" s="1284"/>
      <c r="C25" s="1284"/>
      <c r="D25" s="1284"/>
      <c r="E25" s="1284"/>
      <c r="F25" s="1284"/>
      <c r="G25" s="1284"/>
      <c r="H25" s="1000">
        <v>1</v>
      </c>
      <c r="I25" s="1334"/>
      <c r="J25" s="1335"/>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90"/>
      <c r="X25" s="1292"/>
      <c r="Y25" s="1290"/>
      <c r="Z25" s="1292"/>
      <c r="AA25" s="637"/>
      <c r="AB25" s="1302" t="s">
        <v>740</v>
      </c>
      <c r="AC25" s="470" t="str">
        <f>strCheckDate(O25:AA25)</f>
        <v/>
      </c>
      <c r="AF25" s="474"/>
    </row>
    <row r="26" spans="1:33" hidden="1">
      <c r="A26" s="1284"/>
      <c r="B26" s="1284"/>
      <c r="C26" s="1284"/>
      <c r="D26" s="1284"/>
      <c r="E26" s="1284"/>
      <c r="F26" s="1284"/>
      <c r="G26" s="1284"/>
      <c r="H26" s="1000"/>
      <c r="I26" s="1334"/>
      <c r="J26" s="1335"/>
      <c r="K26" s="996"/>
      <c r="L26" s="569"/>
      <c r="M26" s="615"/>
      <c r="N26" s="615"/>
      <c r="O26" s="532"/>
      <c r="P26" s="463"/>
      <c r="Q26" s="463"/>
      <c r="R26" s="463"/>
      <c r="S26" s="463"/>
      <c r="T26" s="463"/>
      <c r="U26" s="529"/>
      <c r="V26" s="553"/>
      <c r="W26" s="1291"/>
      <c r="X26" s="1292"/>
      <c r="Y26" s="1291"/>
      <c r="Z26" s="1292"/>
      <c r="AA26" s="507"/>
      <c r="AB26" s="1303"/>
      <c r="AF26" s="474">
        <f ca="1">OFFSET(AF26,-1,0)</f>
        <v>0</v>
      </c>
    </row>
    <row r="27" spans="1:33" s="445" customFormat="1" ht="15" customHeight="1">
      <c r="A27" s="1284"/>
      <c r="B27" s="1284"/>
      <c r="C27" s="1284"/>
      <c r="D27" s="1284"/>
      <c r="E27" s="1284"/>
      <c r="F27" s="1284"/>
      <c r="G27" s="1284"/>
      <c r="H27" s="1000"/>
      <c r="I27" s="1334"/>
      <c r="J27" s="1335"/>
      <c r="K27" s="997"/>
      <c r="L27" s="508"/>
      <c r="M27" s="527" t="s">
        <v>40</v>
      </c>
      <c r="N27" s="521"/>
      <c r="O27" s="515"/>
      <c r="P27" s="515"/>
      <c r="Q27" s="515"/>
      <c r="R27" s="515"/>
      <c r="S27" s="515"/>
      <c r="T27" s="515"/>
      <c r="U27" s="515"/>
      <c r="V27" s="515"/>
      <c r="W27" s="533"/>
      <c r="X27" s="534"/>
      <c r="Y27" s="533"/>
      <c r="Z27" s="521"/>
      <c r="AA27" s="530"/>
      <c r="AB27" s="1304"/>
      <c r="AC27" s="471"/>
      <c r="AD27" s="471"/>
      <c r="AE27" s="471"/>
      <c r="AF27" s="471"/>
      <c r="AG27" s="471"/>
    </row>
    <row r="28" spans="1:33" s="445" customFormat="1" ht="15" customHeight="1">
      <c r="A28" s="1284"/>
      <c r="B28" s="1284"/>
      <c r="C28" s="1284"/>
      <c r="D28" s="1284"/>
      <c r="E28" s="1284"/>
      <c r="F28" s="1284"/>
      <c r="G28" s="1000"/>
      <c r="H28" s="1000"/>
      <c r="I28" s="1334"/>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4"/>
      <c r="B29" s="1284"/>
      <c r="C29" s="1284"/>
      <c r="D29" s="1284"/>
      <c r="E29" s="1284"/>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84"/>
      <c r="B30" s="1284"/>
      <c r="C30" s="1284"/>
      <c r="D30" s="1284"/>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84"/>
      <c r="B31" s="1284"/>
      <c r="C31" s="1284"/>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4"/>
      <c r="B32" s="1284"/>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4"/>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7" t="s">
        <v>741</v>
      </c>
      <c r="N36" s="1277"/>
      <c r="O36" s="1277"/>
      <c r="P36" s="1277"/>
      <c r="Q36" s="1277"/>
      <c r="R36" s="1277"/>
      <c r="S36" s="1277"/>
      <c r="T36" s="1277"/>
      <c r="U36" s="1277"/>
      <c r="V36" s="1277"/>
      <c r="W36" s="1277"/>
    </row>
  </sheetData>
  <sheetProtection password="FA9C" sheet="1" objects="1" scenarios="1" formatColumns="0" formatRows="0"/>
  <dataConsolidate/>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8" t="s">
        <v>471</v>
      </c>
      <c r="G2" s="1279"/>
      <c r="H2" s="1280"/>
      <c r="I2" s="407"/>
    </row>
    <row r="3" spans="1:20" ht="3" customHeight="1"/>
    <row r="4" spans="1:20" s="182" customFormat="1" ht="11.25">
      <c r="A4" s="206"/>
      <c r="B4" s="206"/>
      <c r="C4" s="206"/>
      <c r="D4" s="206"/>
      <c r="F4" s="1237" t="s">
        <v>445</v>
      </c>
      <c r="G4" s="1237"/>
      <c r="H4" s="1237"/>
      <c r="I4" s="128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
      <c r="A8" s="1282">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82"/>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282"/>
      <c r="B12" s="1282"/>
      <c r="C12" s="1282">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 &amp;"."&amp;mergeValue(B13)&amp;"."&amp;mergeValue(C13)&amp;"."&amp;mergeValue(D13)</f>
        <v>4.1.1.1.1</v>
      </c>
      <c r="G13" s="392" t="s">
        <v>478</v>
      </c>
      <c r="H13" s="297"/>
      <c r="I13" s="1283" t="s">
        <v>570</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15"/>
      <c r="G15" s="142" t="s">
        <v>401</v>
      </c>
      <c r="H15" s="316"/>
      <c r="I15" s="317"/>
      <c r="J15" s="312"/>
      <c r="K15" s="206"/>
      <c r="L15" s="206"/>
      <c r="M15" s="206"/>
      <c r="N15" s="206"/>
      <c r="O15" s="206"/>
      <c r="P15" s="206"/>
      <c r="Q15" s="206"/>
      <c r="R15" s="206"/>
      <c r="S15" s="206"/>
      <c r="T15" s="206"/>
    </row>
    <row r="16" spans="1:20" s="182" customFormat="1" ht="18.75">
      <c r="A16" s="1282"/>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7" t="s">
        <v>572</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9" t="s">
        <v>746</v>
      </c>
      <c r="M5" s="1299"/>
      <c r="N5" s="1299"/>
      <c r="O5" s="1299"/>
      <c r="P5" s="1299"/>
      <c r="Q5" s="1299"/>
      <c r="R5" s="1299"/>
      <c r="S5" s="1299"/>
      <c r="T5" s="1299"/>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2"/>
      <c r="B7" s="1122"/>
      <c r="C7" s="1122"/>
      <c r="D7" s="1122"/>
      <c r="E7" s="1122"/>
      <c r="F7" s="1122"/>
      <c r="G7" s="1122"/>
      <c r="H7" s="1122"/>
      <c r="L7" s="1172"/>
      <c r="M7" s="1046"/>
      <c r="O7" s="1305"/>
      <c r="P7" s="1305"/>
      <c r="Q7" s="1305"/>
      <c r="R7" s="1305"/>
      <c r="S7" s="1305"/>
      <c r="T7" s="1305"/>
      <c r="U7" s="780"/>
      <c r="V7" s="780"/>
      <c r="X7" s="1122"/>
      <c r="Y7" s="1122"/>
      <c r="Z7" s="1122"/>
      <c r="AA7" s="1122"/>
      <c r="AB7" s="1122"/>
    </row>
    <row r="8" spans="1:37" s="461" customFormat="1" ht="18.75">
      <c r="A8" s="475"/>
      <c r="B8" s="475"/>
      <c r="C8" s="475"/>
      <c r="D8" s="475"/>
      <c r="E8" s="475"/>
      <c r="F8" s="475"/>
      <c r="G8" s="475"/>
      <c r="H8" s="475"/>
      <c r="L8" s="469"/>
      <c r="M8" s="1159" t="str">
        <f>"Дата подачи заявления об "&amp;IF(datePr_ch="","утверждении","изменении") &amp; " тарифов"</f>
        <v>Дата подачи заявления об утверждении тарифов</v>
      </c>
      <c r="N8" s="1306" t="str">
        <f>IF(datePr_ch="",IF(datePr="","",datePr),datePr_ch)</f>
        <v>26.04.2019</v>
      </c>
      <c r="O8" s="1306"/>
      <c r="P8" s="1306"/>
      <c r="Q8" s="1306"/>
      <c r="R8" s="1306"/>
      <c r="S8" s="1306"/>
      <c r="T8" s="1306"/>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9" t="str">
        <f>"Номер подачи заявления об "&amp;IF(numberPr_ch="","утверждении","изменении") &amp; " тарифов"</f>
        <v>Номер подачи заявления об утверждении тарифов</v>
      </c>
      <c r="N9" s="1306" t="str">
        <f>IF(numberPr_ch="",IF(numberPr="","",numberPr),numberPr_ch)</f>
        <v>3444</v>
      </c>
      <c r="O9" s="1306"/>
      <c r="P9" s="1306"/>
      <c r="Q9" s="1306"/>
      <c r="R9" s="1306"/>
      <c r="S9" s="1306"/>
      <c r="T9" s="1306"/>
      <c r="U9" s="635"/>
      <c r="V9" s="539"/>
      <c r="W9" s="539"/>
      <c r="X9" s="539"/>
      <c r="Y9" s="539"/>
      <c r="Z9" s="539"/>
      <c r="AA9" s="539"/>
      <c r="AH9" s="475"/>
      <c r="AI9" s="475"/>
      <c r="AJ9" s="475"/>
      <c r="AK9" s="475"/>
    </row>
    <row r="10" spans="1:37" s="746" customFormat="1" ht="5.25" hidden="1">
      <c r="A10" s="1122"/>
      <c r="B10" s="1122"/>
      <c r="C10" s="1122"/>
      <c r="D10" s="1122"/>
      <c r="E10" s="1122"/>
      <c r="F10" s="1122"/>
      <c r="G10" s="1122"/>
      <c r="H10" s="1122"/>
      <c r="L10" s="1172"/>
      <c r="M10" s="1046"/>
      <c r="O10" s="1305"/>
      <c r="P10" s="1305"/>
      <c r="Q10" s="1305"/>
      <c r="R10" s="1305"/>
      <c r="S10" s="1305"/>
      <c r="T10" s="1305"/>
      <c r="U10" s="780"/>
      <c r="V10" s="780"/>
      <c r="X10" s="1122"/>
      <c r="Y10" s="1122"/>
      <c r="Z10" s="1122"/>
      <c r="AA10" s="1122"/>
      <c r="AB10" s="1122"/>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636</v>
      </c>
      <c r="AA11" s="734" t="s">
        <v>637</v>
      </c>
      <c r="AH11" s="736"/>
      <c r="AI11" s="736"/>
      <c r="AJ11" s="736"/>
      <c r="AK11" s="736"/>
    </row>
    <row r="12" spans="1:37" s="461" customFormat="1" ht="11.25" hidden="1">
      <c r="A12" s="475"/>
      <c r="B12" s="475"/>
      <c r="C12" s="475"/>
      <c r="D12" s="475"/>
      <c r="E12" s="475"/>
      <c r="F12" s="475"/>
      <c r="G12" s="475"/>
      <c r="H12" s="475"/>
      <c r="L12" s="1300"/>
      <c r="M12" s="1300"/>
      <c r="N12" s="536"/>
      <c r="O12" s="1332"/>
      <c r="P12" s="1332"/>
      <c r="Q12" s="1332"/>
      <c r="R12" s="1332"/>
      <c r="S12" s="1332"/>
      <c r="T12" s="1332"/>
      <c r="U12" s="456"/>
      <c r="AE12" s="473" t="s">
        <v>371</v>
      </c>
      <c r="AH12" s="475"/>
      <c r="AI12" s="475"/>
      <c r="AJ12" s="475"/>
      <c r="AK12" s="475"/>
    </row>
    <row r="13" spans="1:37">
      <c r="J13" s="451"/>
      <c r="K13" s="451"/>
      <c r="L13" s="447"/>
      <c r="M13" s="447"/>
      <c r="N13" s="447"/>
      <c r="O13" s="1326"/>
      <c r="P13" s="1326"/>
      <c r="Q13" s="1326"/>
      <c r="R13" s="1326"/>
      <c r="S13" s="1326"/>
      <c r="T13" s="1326"/>
      <c r="U13" s="568"/>
      <c r="Z13" s="1326"/>
      <c r="AA13" s="1326"/>
      <c r="AB13" s="1326"/>
      <c r="AC13" s="1326"/>
      <c r="AD13" s="1326"/>
      <c r="AE13" s="1326"/>
    </row>
    <row r="14" spans="1:37">
      <c r="J14" s="451"/>
      <c r="K14" s="451"/>
      <c r="L14" s="1237" t="s">
        <v>445</v>
      </c>
      <c r="M14" s="1237"/>
      <c r="N14" s="1237"/>
      <c r="O14" s="1237"/>
      <c r="P14" s="1237"/>
      <c r="Q14" s="1237"/>
      <c r="R14" s="1237"/>
      <c r="S14" s="1237"/>
      <c r="T14" s="1237"/>
      <c r="U14" s="1237"/>
      <c r="V14" s="1237"/>
      <c r="W14" s="1237"/>
      <c r="X14" s="1237"/>
      <c r="Y14" s="1237"/>
      <c r="Z14" s="1237"/>
      <c r="AA14" s="1237"/>
      <c r="AB14" s="1237"/>
      <c r="AC14" s="1237"/>
      <c r="AD14" s="1237"/>
      <c r="AE14" s="1237"/>
      <c r="AF14" s="1237"/>
      <c r="AG14" s="1237" t="s">
        <v>446</v>
      </c>
    </row>
    <row r="15" spans="1:37" ht="14.25" customHeight="1">
      <c r="J15" s="451"/>
      <c r="K15" s="451"/>
      <c r="L15" s="1313" t="s">
        <v>91</v>
      </c>
      <c r="M15" s="1313" t="s">
        <v>619</v>
      </c>
      <c r="N15" s="1338" t="s">
        <v>598</v>
      </c>
      <c r="O15" s="1338"/>
      <c r="P15" s="1338"/>
      <c r="Q15" s="1338"/>
      <c r="R15" s="1338" t="s">
        <v>599</v>
      </c>
      <c r="S15" s="1338"/>
      <c r="T15" s="1338"/>
      <c r="U15" s="1338"/>
      <c r="V15" s="1338" t="s">
        <v>600</v>
      </c>
      <c r="W15" s="1338"/>
      <c r="X15" s="1338"/>
      <c r="Y15" s="1338"/>
      <c r="Z15" s="1313" t="s">
        <v>605</v>
      </c>
      <c r="AA15" s="1313"/>
      <c r="AB15" s="1313"/>
      <c r="AC15" s="1313"/>
      <c r="AD15" s="1313"/>
      <c r="AE15" s="1313" t="s">
        <v>339</v>
      </c>
      <c r="AF15" s="1325" t="s">
        <v>274</v>
      </c>
      <c r="AG15" s="1237"/>
    </row>
    <row r="16" spans="1:37" s="493" customFormat="1" ht="27.75" customHeight="1">
      <c r="A16" s="554"/>
      <c r="B16" s="554"/>
      <c r="C16" s="554"/>
      <c r="D16" s="554"/>
      <c r="E16" s="554"/>
      <c r="F16" s="554"/>
      <c r="G16" s="560"/>
      <c r="H16" s="560"/>
      <c r="I16" s="501"/>
      <c r="J16" s="499"/>
      <c r="K16" s="499"/>
      <c r="L16" s="1313"/>
      <c r="M16" s="1313"/>
      <c r="N16" s="1338"/>
      <c r="O16" s="1338"/>
      <c r="P16" s="1338"/>
      <c r="Q16" s="1338"/>
      <c r="R16" s="1338"/>
      <c r="S16" s="1338"/>
      <c r="T16" s="1338"/>
      <c r="U16" s="1338"/>
      <c r="V16" s="1338"/>
      <c r="W16" s="1338"/>
      <c r="X16" s="1338"/>
      <c r="Y16" s="1338"/>
      <c r="Z16" s="1237" t="s">
        <v>622</v>
      </c>
      <c r="AA16" s="1237"/>
      <c r="AB16" s="1237" t="s">
        <v>616</v>
      </c>
      <c r="AC16" s="1237"/>
      <c r="AD16" s="1237"/>
      <c r="AE16" s="1313"/>
      <c r="AF16" s="1325"/>
      <c r="AG16" s="1237"/>
      <c r="AH16" s="554"/>
      <c r="AI16" s="554"/>
      <c r="AJ16" s="554"/>
      <c r="AK16" s="554"/>
    </row>
    <row r="17" spans="1:37" ht="14.25" customHeight="1">
      <c r="J17" s="451"/>
      <c r="K17" s="451"/>
      <c r="L17" s="1313"/>
      <c r="M17" s="1313"/>
      <c r="N17" s="1338"/>
      <c r="O17" s="1338"/>
      <c r="P17" s="1338"/>
      <c r="Q17" s="1338"/>
      <c r="R17" s="1338"/>
      <c r="S17" s="1338"/>
      <c r="T17" s="1338"/>
      <c r="U17" s="1338"/>
      <c r="V17" s="1338"/>
      <c r="W17" s="1338"/>
      <c r="X17" s="1338"/>
      <c r="Y17" s="1338"/>
      <c r="Z17" s="504" t="s">
        <v>620</v>
      </c>
      <c r="AA17" s="504" t="s">
        <v>621</v>
      </c>
      <c r="AB17" s="506" t="s">
        <v>273</v>
      </c>
      <c r="AC17" s="1333" t="s">
        <v>272</v>
      </c>
      <c r="AD17" s="1333"/>
      <c r="AE17" s="1313"/>
      <c r="AF17" s="1325"/>
      <c r="AG17" s="1237"/>
    </row>
    <row r="18" spans="1:37">
      <c r="J18" s="451"/>
      <c r="K18" s="459">
        <v>1</v>
      </c>
      <c r="L18" s="448" t="s">
        <v>92</v>
      </c>
      <c r="M18" s="448" t="s">
        <v>48</v>
      </c>
      <c r="N18" s="1339">
        <f ca="1">OFFSET(N18,0,-1)+1</f>
        <v>3</v>
      </c>
      <c r="O18" s="1339"/>
      <c r="P18" s="1339"/>
      <c r="Q18" s="1339"/>
      <c r="R18" s="1339">
        <f ca="1">OFFSET(N18,0,0)+1</f>
        <v>4</v>
      </c>
      <c r="S18" s="1339"/>
      <c r="T18" s="1339"/>
      <c r="U18" s="1339"/>
      <c r="V18" s="640"/>
      <c r="W18" s="640"/>
      <c r="X18" s="640"/>
      <c r="Y18" s="641">
        <f ca="1">OFFSET(R18,0,0)+1</f>
        <v>5</v>
      </c>
      <c r="Z18" s="457">
        <f ca="1">OFFSET(Z18,0,-1)+1</f>
        <v>6</v>
      </c>
      <c r="AA18" s="457">
        <f ca="1">OFFSET(AA18,0,-1)+1</f>
        <v>7</v>
      </c>
      <c r="AB18" s="457">
        <f ca="1">OFFSET(AB18,0,-1)+1</f>
        <v>8</v>
      </c>
      <c r="AC18" s="1339">
        <f ca="1">OFFSET(AC18,0,-1)+1</f>
        <v>9</v>
      </c>
      <c r="AD18" s="1339"/>
      <c r="AE18" s="457">
        <f ca="1">OFFSET(AE18,0,-2)+1</f>
        <v>10</v>
      </c>
      <c r="AF18" s="493"/>
      <c r="AG18" s="457">
        <f ca="1">OFFSET(AG18,0,-2)+1</f>
        <v>11</v>
      </c>
    </row>
    <row r="19" spans="1:37" ht="22.5">
      <c r="A19" s="1284">
        <v>1</v>
      </c>
      <c r="B19" s="963"/>
      <c r="C19" s="963"/>
      <c r="D19" s="963"/>
      <c r="E19" s="963"/>
      <c r="F19" s="956"/>
      <c r="G19" s="962"/>
      <c r="H19" s="962"/>
      <c r="I19" s="944"/>
      <c r="J19" s="943"/>
      <c r="K19" s="943"/>
      <c r="L19" s="562">
        <f>mergeValue(A19)</f>
        <v>1</v>
      </c>
      <c r="M19" s="610" t="s">
        <v>19</v>
      </c>
      <c r="N19" s="1340"/>
      <c r="O19" s="1340"/>
      <c r="P19" s="1340"/>
      <c r="Q19" s="1340"/>
      <c r="R19" s="1340"/>
      <c r="S19" s="1340"/>
      <c r="T19" s="1340"/>
      <c r="U19" s="1340"/>
      <c r="V19" s="1340"/>
      <c r="W19" s="1340"/>
      <c r="X19" s="1340"/>
      <c r="Y19" s="1340"/>
      <c r="Z19" s="1340"/>
      <c r="AA19" s="1340"/>
      <c r="AB19" s="1340"/>
      <c r="AC19" s="1340"/>
      <c r="AD19" s="1340"/>
      <c r="AE19" s="1340"/>
      <c r="AF19" s="1340"/>
      <c r="AG19" s="550" t="s">
        <v>719</v>
      </c>
    </row>
    <row r="20" spans="1:37" ht="22.5">
      <c r="A20" s="1284"/>
      <c r="B20" s="1284">
        <v>1</v>
      </c>
      <c r="C20" s="963"/>
      <c r="D20" s="963"/>
      <c r="E20" s="963"/>
      <c r="F20" s="956"/>
      <c r="G20" s="965"/>
      <c r="H20" s="966"/>
      <c r="I20" s="945"/>
      <c r="J20" s="940"/>
      <c r="K20" s="938"/>
      <c r="L20" s="562" t="str">
        <f>mergeValue(A20) &amp;"."&amp; mergeValue(B20)</f>
        <v>1.1</v>
      </c>
      <c r="M20" s="516" t="s">
        <v>15</v>
      </c>
      <c r="N20" s="1341"/>
      <c r="O20" s="1341"/>
      <c r="P20" s="1341"/>
      <c r="Q20" s="1341"/>
      <c r="R20" s="1341"/>
      <c r="S20" s="1341"/>
      <c r="T20" s="1341"/>
      <c r="U20" s="1341"/>
      <c r="V20" s="1341"/>
      <c r="W20" s="1341"/>
      <c r="X20" s="1341"/>
      <c r="Y20" s="1341"/>
      <c r="Z20" s="1341"/>
      <c r="AA20" s="1341"/>
      <c r="AB20" s="1341"/>
      <c r="AC20" s="1341"/>
      <c r="AD20" s="1341"/>
      <c r="AE20" s="1341"/>
      <c r="AF20" s="1341"/>
      <c r="AG20" s="550" t="s">
        <v>460</v>
      </c>
    </row>
    <row r="21" spans="1:37" ht="22.5">
      <c r="A21" s="1284"/>
      <c r="B21" s="1284"/>
      <c r="C21" s="1284">
        <v>1</v>
      </c>
      <c r="D21" s="963"/>
      <c r="E21" s="963"/>
      <c r="F21" s="956"/>
      <c r="G21" s="965"/>
      <c r="H21" s="966"/>
      <c r="I21" s="945"/>
      <c r="J21" s="940"/>
      <c r="K21" s="938"/>
      <c r="L21" s="562" t="str">
        <f>mergeValue(A21) &amp;"."&amp; mergeValue(B21)&amp;"."&amp; mergeValue(C21)</f>
        <v>1.1.1</v>
      </c>
      <c r="M21" s="517" t="s">
        <v>7</v>
      </c>
      <c r="N21" s="1341"/>
      <c r="O21" s="1341"/>
      <c r="P21" s="1341"/>
      <c r="Q21" s="1341"/>
      <c r="R21" s="1341"/>
      <c r="S21" s="1341"/>
      <c r="T21" s="1341"/>
      <c r="U21" s="1341"/>
      <c r="V21" s="1341"/>
      <c r="W21" s="1341"/>
      <c r="X21" s="1341"/>
      <c r="Y21" s="1341"/>
      <c r="Z21" s="1341"/>
      <c r="AA21" s="1341"/>
      <c r="AB21" s="1341"/>
      <c r="AC21" s="1341"/>
      <c r="AD21" s="1341"/>
      <c r="AE21" s="1341"/>
      <c r="AF21" s="1341"/>
      <c r="AG21" s="550" t="s">
        <v>601</v>
      </c>
    </row>
    <row r="22" spans="1:37" ht="15" customHeight="1">
      <c r="A22" s="1284"/>
      <c r="B22" s="1284"/>
      <c r="C22" s="1284"/>
      <c r="D22" s="1284">
        <v>1</v>
      </c>
      <c r="E22" s="963"/>
      <c r="F22" s="956"/>
      <c r="G22" s="965"/>
      <c r="H22" s="966"/>
      <c r="I22" s="945"/>
      <c r="J22" s="940"/>
      <c r="K22" s="938"/>
      <c r="L22" s="562" t="str">
        <f>mergeValue(A22) &amp;"."&amp; mergeValue(B22)&amp;"."&amp; mergeValue(C22)&amp;"."&amp; mergeValue(D22)</f>
        <v>1.1.1.1</v>
      </c>
      <c r="M22" s="518" t="s">
        <v>21</v>
      </c>
      <c r="N22" s="1341"/>
      <c r="O22" s="1341"/>
      <c r="P22" s="1341"/>
      <c r="Q22" s="1341"/>
      <c r="R22" s="1341"/>
      <c r="S22" s="1341"/>
      <c r="T22" s="1341"/>
      <c r="U22" s="1341"/>
      <c r="V22" s="1341"/>
      <c r="W22" s="1341"/>
      <c r="X22" s="1341"/>
      <c r="Y22" s="1341"/>
      <c r="Z22" s="1341"/>
      <c r="AA22" s="1341"/>
      <c r="AB22" s="1341"/>
      <c r="AC22" s="1341"/>
      <c r="AD22" s="1341"/>
      <c r="AE22" s="1341"/>
      <c r="AF22" s="1341"/>
      <c r="AG22" s="550" t="s">
        <v>624</v>
      </c>
    </row>
    <row r="23" spans="1:37" ht="20.100000000000001" customHeight="1">
      <c r="A23" s="1284"/>
      <c r="B23" s="1284"/>
      <c r="C23" s="1284"/>
      <c r="D23" s="1284"/>
      <c r="E23" s="1284">
        <v>1</v>
      </c>
      <c r="F23" s="956"/>
      <c r="G23" s="965"/>
      <c r="H23" s="966"/>
      <c r="I23" s="967"/>
      <c r="J23" s="957"/>
      <c r="K23" s="1240"/>
      <c r="L23" s="1344" t="str">
        <f>mergeValue(A23) &amp;"."&amp; mergeValue(B23)&amp;"."&amp; mergeValue(C23)&amp;"."&amp; mergeValue(D23)&amp;"."&amp; mergeValue(E23)</f>
        <v>1.1.1.1.1</v>
      </c>
      <c r="M23" s="1345"/>
      <c r="N23" s="1292" t="s">
        <v>84</v>
      </c>
      <c r="O23" s="1351"/>
      <c r="P23" s="1349">
        <v>1</v>
      </c>
      <c r="Q23" s="1342"/>
      <c r="R23" s="1292" t="s">
        <v>84</v>
      </c>
      <c r="S23" s="1351"/>
      <c r="T23" s="1349">
        <v>1</v>
      </c>
      <c r="U23" s="1342"/>
      <c r="V23" s="1292" t="s">
        <v>84</v>
      </c>
      <c r="W23" s="531"/>
      <c r="X23" s="509">
        <v>1</v>
      </c>
      <c r="Y23" s="1042"/>
      <c r="Z23" s="638"/>
      <c r="AA23" s="638"/>
      <c r="AB23" s="1290"/>
      <c r="AC23" s="1292" t="s">
        <v>83</v>
      </c>
      <c r="AD23" s="1290"/>
      <c r="AE23" s="1292" t="s">
        <v>84</v>
      </c>
      <c r="AF23" s="547"/>
      <c r="AG23" s="1346" t="s">
        <v>623</v>
      </c>
      <c r="AH23" s="470" t="str">
        <f>strCheckDate(Z24:AF24)</f>
        <v/>
      </c>
      <c r="AI23" s="474" t="str">
        <f>IF(AND(COUNTIF(AJ18:AJ27,AJ23)&gt;1,AJ23&lt;&gt;""),"ErrUnique:HasDoubleConn","")</f>
        <v/>
      </c>
      <c r="AJ23" s="474"/>
      <c r="AK23" s="474"/>
    </row>
    <row r="24" spans="1:37" ht="20.100000000000001" customHeight="1">
      <c r="A24" s="1284"/>
      <c r="B24" s="1284"/>
      <c r="C24" s="1284"/>
      <c r="D24" s="1284"/>
      <c r="E24" s="1284"/>
      <c r="F24" s="956"/>
      <c r="G24" s="965"/>
      <c r="H24" s="966"/>
      <c r="I24" s="967"/>
      <c r="J24" s="957"/>
      <c r="K24" s="1240"/>
      <c r="L24" s="1344"/>
      <c r="M24" s="1345"/>
      <c r="N24" s="1292"/>
      <c r="O24" s="1351"/>
      <c r="P24" s="1349"/>
      <c r="Q24" s="1350"/>
      <c r="R24" s="1292"/>
      <c r="S24" s="1351"/>
      <c r="T24" s="1349"/>
      <c r="U24" s="1343"/>
      <c r="V24" s="1292"/>
      <c r="W24" s="570"/>
      <c r="X24" s="535"/>
      <c r="Y24" s="535"/>
      <c r="Z24" s="541"/>
      <c r="AA24" s="572" t="str">
        <f>AB23 &amp; "-" &amp; AD23</f>
        <v>-</v>
      </c>
      <c r="AB24" s="1291"/>
      <c r="AC24" s="1292"/>
      <c r="AD24" s="1291"/>
      <c r="AE24" s="1292"/>
      <c r="AF24" s="639"/>
      <c r="AG24" s="1347"/>
      <c r="AI24" s="474"/>
      <c r="AJ24" s="474"/>
      <c r="AK24" s="474"/>
    </row>
    <row r="25" spans="1:37" ht="20.100000000000001" customHeight="1">
      <c r="A25" s="1284"/>
      <c r="B25" s="1284"/>
      <c r="C25" s="1284"/>
      <c r="D25" s="1284"/>
      <c r="E25" s="1284"/>
      <c r="F25" s="956"/>
      <c r="G25" s="965"/>
      <c r="H25" s="966"/>
      <c r="I25" s="967"/>
      <c r="J25" s="957"/>
      <c r="K25" s="1240"/>
      <c r="L25" s="1344"/>
      <c r="M25" s="1345"/>
      <c r="N25" s="1292"/>
      <c r="O25" s="1351"/>
      <c r="P25" s="1349"/>
      <c r="Q25" s="1343"/>
      <c r="R25" s="1292"/>
      <c r="S25" s="571"/>
      <c r="T25" s="528"/>
      <c r="U25" s="535"/>
      <c r="V25" s="540"/>
      <c r="W25" s="540"/>
      <c r="X25" s="540"/>
      <c r="Y25" s="540"/>
      <c r="Z25" s="541"/>
      <c r="AA25" s="541"/>
      <c r="AB25" s="542"/>
      <c r="AC25" s="534"/>
      <c r="AD25" s="534"/>
      <c r="AE25" s="542"/>
      <c r="AF25" s="534"/>
      <c r="AG25" s="1347"/>
      <c r="AI25" s="474"/>
      <c r="AJ25" s="474"/>
      <c r="AK25" s="474"/>
    </row>
    <row r="26" spans="1:37" ht="20.100000000000001" customHeight="1">
      <c r="A26" s="1284"/>
      <c r="B26" s="1284"/>
      <c r="C26" s="1284"/>
      <c r="D26" s="1284"/>
      <c r="E26" s="1284"/>
      <c r="F26" s="956"/>
      <c r="G26" s="965"/>
      <c r="H26" s="966"/>
      <c r="I26" s="967"/>
      <c r="J26" s="957"/>
      <c r="K26" s="1240"/>
      <c r="L26" s="1344"/>
      <c r="M26" s="1345"/>
      <c r="N26" s="1292"/>
      <c r="O26" s="543"/>
      <c r="P26" s="545"/>
      <c r="Q26" s="544"/>
      <c r="R26" s="540"/>
      <c r="S26" s="540"/>
      <c r="T26" s="540"/>
      <c r="U26" s="540"/>
      <c r="V26" s="540"/>
      <c r="W26" s="540"/>
      <c r="X26" s="540"/>
      <c r="Y26" s="540"/>
      <c r="Z26" s="541"/>
      <c r="AA26" s="541"/>
      <c r="AB26" s="542"/>
      <c r="AC26" s="534"/>
      <c r="AD26" s="534"/>
      <c r="AE26" s="542"/>
      <c r="AF26" s="534"/>
      <c r="AG26" s="1347"/>
      <c r="AI26" s="474"/>
      <c r="AJ26" s="474"/>
      <c r="AK26" s="474"/>
    </row>
    <row r="27" spans="1:37" s="445" customFormat="1" ht="15" customHeight="1">
      <c r="A27" s="1284"/>
      <c r="B27" s="1284"/>
      <c r="C27" s="1284"/>
      <c r="D27" s="1284"/>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8"/>
      <c r="AH27" s="471"/>
      <c r="AI27" s="471"/>
      <c r="AJ27" s="205"/>
      <c r="AK27" s="205"/>
    </row>
    <row r="28" spans="1:37" s="445" customFormat="1" ht="15" customHeight="1">
      <c r="A28" s="1284"/>
      <c r="B28" s="1284"/>
      <c r="C28" s="1284"/>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4"/>
      <c r="B29" s="1284"/>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4"/>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7" t="s">
        <v>748</v>
      </c>
      <c r="N33" s="1277"/>
      <c r="O33" s="1277"/>
      <c r="P33" s="1277"/>
      <c r="Q33" s="1277"/>
      <c r="R33" s="1277"/>
      <c r="S33" s="1277"/>
      <c r="T33" s="1277"/>
      <c r="U33" s="1277"/>
      <c r="V33" s="1277"/>
      <c r="W33" s="1277"/>
      <c r="X33" s="1277"/>
      <c r="Y33" s="1277"/>
      <c r="Z33" s="1277"/>
      <c r="AA33" s="1277"/>
      <c r="AB33" s="1277"/>
      <c r="AC33" s="1277"/>
      <c r="AD33" s="1277"/>
      <c r="AE33" s="1277"/>
      <c r="AF33" s="1277"/>
      <c r="AG33" s="1277"/>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8" t="s">
        <v>471</v>
      </c>
      <c r="G2" s="1279"/>
      <c r="H2" s="1280"/>
      <c r="I2" s="407"/>
    </row>
    <row r="3" spans="1:20" ht="3" customHeight="1"/>
    <row r="4" spans="1:20" s="182" customFormat="1" ht="11.25">
      <c r="A4" s="206"/>
      <c r="B4" s="206"/>
      <c r="C4" s="206"/>
      <c r="D4" s="206"/>
      <c r="F4" s="1237" t="s">
        <v>445</v>
      </c>
      <c r="G4" s="1237"/>
      <c r="H4" s="1237"/>
      <c r="I4" s="128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
      <c r="A8" s="1282">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82"/>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282"/>
      <c r="B12" s="1282"/>
      <c r="C12" s="1282">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 &amp;"."&amp;mergeValue(B13)&amp;"."&amp;mergeValue(C13)&amp;"."&amp;mergeValue(D13)</f>
        <v>4.1.1.1.1</v>
      </c>
      <c r="G13" s="392" t="s">
        <v>478</v>
      </c>
      <c r="H13" s="297"/>
      <c r="I13" s="1283" t="s">
        <v>570</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93"/>
      <c r="G15" s="187" t="s">
        <v>401</v>
      </c>
      <c r="H15" s="394"/>
      <c r="I15" s="395"/>
      <c r="J15" s="312"/>
      <c r="K15" s="206"/>
      <c r="L15" s="206"/>
      <c r="M15" s="206"/>
      <c r="N15" s="206"/>
      <c r="O15" s="206"/>
      <c r="P15" s="206"/>
      <c r="Q15" s="206"/>
      <c r="R15" s="206"/>
      <c r="S15" s="206"/>
      <c r="T15" s="206"/>
    </row>
    <row r="16" spans="1:20" s="182" customFormat="1" ht="18.75">
      <c r="A16" s="1282"/>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7" t="s">
        <v>572</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54"/>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79">
        <v>43585.703645833331</v>
      </c>
      <c r="B2" s="12" t="s">
        <v>758</v>
      </c>
      <c r="C2" s="12" t="s">
        <v>439</v>
      </c>
    </row>
    <row r="3" spans="1:4">
      <c r="A3" s="1179">
        <v>43585.703668981485</v>
      </c>
      <c r="B3" s="12" t="s">
        <v>759</v>
      </c>
      <c r="C3" s="12" t="s">
        <v>439</v>
      </c>
    </row>
    <row r="4" spans="1:4" ht="22.5">
      <c r="A4" s="1179">
        <v>43585.703668981485</v>
      </c>
      <c r="B4" s="12" t="s">
        <v>760</v>
      </c>
      <c r="C4" s="12" t="s">
        <v>439</v>
      </c>
    </row>
    <row r="5" spans="1:4">
      <c r="A5" s="1179">
        <v>43585.703668981485</v>
      </c>
      <c r="B5" s="12" t="s">
        <v>761</v>
      </c>
      <c r="C5" s="12" t="s">
        <v>439</v>
      </c>
    </row>
    <row r="6" spans="1:4">
      <c r="A6" s="1179">
        <v>43585.703773148147</v>
      </c>
      <c r="B6" s="12" t="s">
        <v>762</v>
      </c>
      <c r="C6" s="12" t="s">
        <v>439</v>
      </c>
    </row>
    <row r="7" spans="1:4">
      <c r="A7" s="1179">
        <v>43585.70380787037</v>
      </c>
      <c r="B7" s="12" t="s">
        <v>763</v>
      </c>
      <c r="C7" s="12" t="s">
        <v>764</v>
      </c>
    </row>
    <row r="8" spans="1:4">
      <c r="A8" s="1179">
        <v>43585.703842592593</v>
      </c>
      <c r="B8" s="12" t="s">
        <v>758</v>
      </c>
      <c r="C8" s="12" t="s">
        <v>439</v>
      </c>
    </row>
    <row r="9" spans="1:4">
      <c r="A9" s="1179">
        <v>43585.70385416667</v>
      </c>
      <c r="B9" s="12" t="s">
        <v>759</v>
      </c>
      <c r="C9" s="12" t="s">
        <v>439</v>
      </c>
    </row>
    <row r="10" spans="1:4" ht="22.5">
      <c r="A10" s="1179">
        <v>43585.70385416667</v>
      </c>
      <c r="B10" s="12" t="s">
        <v>760</v>
      </c>
      <c r="C10" s="12" t="s">
        <v>439</v>
      </c>
    </row>
    <row r="11" spans="1:4">
      <c r="A11" s="1179">
        <v>43585.70385416667</v>
      </c>
      <c r="B11" s="12" t="s">
        <v>761</v>
      </c>
      <c r="C11" s="12" t="s">
        <v>439</v>
      </c>
    </row>
    <row r="12" spans="1:4">
      <c r="A12" s="1179">
        <v>43585.703935185185</v>
      </c>
      <c r="B12" s="12" t="s">
        <v>765</v>
      </c>
      <c r="C12" s="12" t="s">
        <v>764</v>
      </c>
    </row>
    <row r="13" spans="1:4">
      <c r="A13" s="1179">
        <v>43591.611435185187</v>
      </c>
      <c r="B13" s="12" t="s">
        <v>758</v>
      </c>
      <c r="C13" s="12" t="s">
        <v>439</v>
      </c>
    </row>
    <row r="14" spans="1:4">
      <c r="A14" s="1179">
        <v>43591.611458333333</v>
      </c>
      <c r="B14" s="12" t="s">
        <v>759</v>
      </c>
      <c r="C14" s="12" t="s">
        <v>439</v>
      </c>
    </row>
    <row r="15" spans="1:4" ht="22.5">
      <c r="A15" s="1179">
        <v>43591.611458333333</v>
      </c>
      <c r="B15" s="12" t="s">
        <v>760</v>
      </c>
      <c r="C15" s="12" t="s">
        <v>439</v>
      </c>
    </row>
    <row r="16" spans="1:4">
      <c r="A16" s="1179">
        <v>43591.611458333333</v>
      </c>
      <c r="B16" s="12" t="s">
        <v>761</v>
      </c>
      <c r="C16" s="12" t="s">
        <v>439</v>
      </c>
    </row>
    <row r="17" spans="1:3">
      <c r="A17" s="1179">
        <v>43591.611504629633</v>
      </c>
      <c r="B17" s="12" t="s">
        <v>765</v>
      </c>
      <c r="C17" s="12" t="s">
        <v>764</v>
      </c>
    </row>
    <row r="18" spans="1:3">
      <c r="A18" s="1179">
        <v>43591.621770833335</v>
      </c>
      <c r="B18" s="12" t="s">
        <v>758</v>
      </c>
      <c r="C18" s="12" t="s">
        <v>439</v>
      </c>
    </row>
    <row r="19" spans="1:3">
      <c r="A19" s="1179">
        <v>43591.621782407405</v>
      </c>
      <c r="B19" s="12" t="s">
        <v>759</v>
      </c>
      <c r="C19" s="12" t="s">
        <v>439</v>
      </c>
    </row>
    <row r="20" spans="1:3" ht="22.5">
      <c r="A20" s="1179">
        <v>43591.621782407405</v>
      </c>
      <c r="B20" s="12" t="s">
        <v>760</v>
      </c>
      <c r="C20" s="12" t="s">
        <v>439</v>
      </c>
    </row>
    <row r="21" spans="1:3">
      <c r="A21" s="1179">
        <v>43591.621782407405</v>
      </c>
      <c r="B21" s="12" t="s">
        <v>761</v>
      </c>
      <c r="C21" s="12" t="s">
        <v>439</v>
      </c>
    </row>
    <row r="22" spans="1:3">
      <c r="A22" s="1179">
        <v>43591.621863425928</v>
      </c>
      <c r="B22" s="12" t="s">
        <v>762</v>
      </c>
      <c r="C22" s="12" t="s">
        <v>439</v>
      </c>
    </row>
    <row r="23" spans="1:3" ht="33.75">
      <c r="A23" s="1179">
        <v>43591.621967592589</v>
      </c>
      <c r="B23" s="12" t="s">
        <v>766</v>
      </c>
      <c r="C23" s="12" t="s">
        <v>439</v>
      </c>
    </row>
    <row r="24" spans="1:3" ht="22.5">
      <c r="A24" s="1179">
        <v>43591.621979166666</v>
      </c>
      <c r="B24" s="12" t="s">
        <v>767</v>
      </c>
      <c r="C24" s="12" t="s">
        <v>439</v>
      </c>
    </row>
    <row r="25" spans="1:3">
      <c r="A25" s="1179">
        <v>43591.621979166666</v>
      </c>
      <c r="B25" s="12" t="s">
        <v>768</v>
      </c>
      <c r="C25" s="12" t="s">
        <v>439</v>
      </c>
    </row>
    <row r="26" spans="1:3">
      <c r="A26" s="1179">
        <v>43591.724293981482</v>
      </c>
      <c r="B26" s="12" t="s">
        <v>758</v>
      </c>
      <c r="C26" s="12" t="s">
        <v>439</v>
      </c>
    </row>
    <row r="27" spans="1:3">
      <c r="A27" s="1179">
        <v>43591.724317129629</v>
      </c>
      <c r="B27" s="12" t="s">
        <v>759</v>
      </c>
      <c r="C27" s="12" t="s">
        <v>439</v>
      </c>
    </row>
    <row r="28" spans="1:3" ht="22.5">
      <c r="A28" s="1179">
        <v>43591.724317129629</v>
      </c>
      <c r="B28" s="12" t="s">
        <v>760</v>
      </c>
      <c r="C28" s="12" t="s">
        <v>439</v>
      </c>
    </row>
    <row r="29" spans="1:3">
      <c r="A29" s="1179">
        <v>43591.724317129629</v>
      </c>
      <c r="B29" s="12" t="s">
        <v>761</v>
      </c>
      <c r="C29" s="12" t="s">
        <v>439</v>
      </c>
    </row>
    <row r="30" spans="1:3">
      <c r="A30" s="1179">
        <v>43591.724340277775</v>
      </c>
      <c r="B30" s="12" t="s">
        <v>762</v>
      </c>
      <c r="C30" s="12" t="s">
        <v>439</v>
      </c>
    </row>
    <row r="31" spans="1:3" ht="33.75">
      <c r="A31" s="1179">
        <v>43591.724386574075</v>
      </c>
      <c r="B31" s="12" t="s">
        <v>769</v>
      </c>
      <c r="C31" s="12" t="s">
        <v>439</v>
      </c>
    </row>
    <row r="32" spans="1:3" ht="22.5">
      <c r="A32" s="1179">
        <v>43591.724398148152</v>
      </c>
      <c r="B32" s="12" t="s">
        <v>770</v>
      </c>
      <c r="C32" s="12" t="s">
        <v>439</v>
      </c>
    </row>
    <row r="33" spans="1:3">
      <c r="A33" s="1179">
        <v>43591.724398148152</v>
      </c>
      <c r="B33" s="12" t="s">
        <v>768</v>
      </c>
      <c r="C33" s="12" t="s">
        <v>439</v>
      </c>
    </row>
    <row r="34" spans="1:3">
      <c r="A34" s="1179">
        <v>43591.749942129631</v>
      </c>
      <c r="B34" s="12" t="s">
        <v>758</v>
      </c>
      <c r="C34" s="12" t="s">
        <v>439</v>
      </c>
    </row>
    <row r="35" spans="1:3">
      <c r="A35" s="1179">
        <v>43591.7499537037</v>
      </c>
      <c r="B35" s="12" t="s">
        <v>759</v>
      </c>
      <c r="C35" s="12" t="s">
        <v>439</v>
      </c>
    </row>
    <row r="36" spans="1:3" ht="22.5">
      <c r="A36" s="1179">
        <v>43591.7499537037</v>
      </c>
      <c r="B36" s="12" t="s">
        <v>760</v>
      </c>
      <c r="C36" s="12" t="s">
        <v>439</v>
      </c>
    </row>
    <row r="37" spans="1:3">
      <c r="A37" s="1179">
        <v>43591.7499537037</v>
      </c>
      <c r="B37" s="12" t="s">
        <v>761</v>
      </c>
      <c r="C37" s="12" t="s">
        <v>439</v>
      </c>
    </row>
    <row r="38" spans="1:3">
      <c r="A38" s="1179">
        <v>43591.749976851854</v>
      </c>
      <c r="B38" s="12" t="s">
        <v>762</v>
      </c>
      <c r="C38" s="12" t="s">
        <v>439</v>
      </c>
    </row>
    <row r="39" spans="1:3" ht="33.75">
      <c r="A39" s="1179">
        <v>43591.750011574077</v>
      </c>
      <c r="B39" s="12" t="s">
        <v>769</v>
      </c>
      <c r="C39" s="12" t="s">
        <v>439</v>
      </c>
    </row>
    <row r="40" spans="1:3" ht="22.5">
      <c r="A40" s="1179">
        <v>43591.750057870369</v>
      </c>
      <c r="B40" s="12" t="s">
        <v>770</v>
      </c>
      <c r="C40" s="12" t="s">
        <v>439</v>
      </c>
    </row>
    <row r="41" spans="1:3">
      <c r="A41" s="1179">
        <v>43591.750069444446</v>
      </c>
      <c r="B41" s="12" t="s">
        <v>768</v>
      </c>
      <c r="C41" s="12" t="s">
        <v>439</v>
      </c>
    </row>
    <row r="42" spans="1:3" ht="33.75">
      <c r="A42" s="1179">
        <v>43591.750081018516</v>
      </c>
      <c r="B42" s="12" t="s">
        <v>771</v>
      </c>
      <c r="C42" s="12" t="s">
        <v>439</v>
      </c>
    </row>
    <row r="43" spans="1:3" ht="22.5">
      <c r="A43" s="1179">
        <v>43591.750115740739</v>
      </c>
      <c r="B43" s="12" t="s">
        <v>774</v>
      </c>
      <c r="C43" s="12" t="s">
        <v>439</v>
      </c>
    </row>
    <row r="44" spans="1:3">
      <c r="A44" s="1179">
        <v>43591.750856481478</v>
      </c>
      <c r="B44" s="12" t="s">
        <v>758</v>
      </c>
      <c r="C44" s="12" t="s">
        <v>439</v>
      </c>
    </row>
    <row r="45" spans="1:3">
      <c r="A45" s="1179">
        <v>43591.750868055555</v>
      </c>
      <c r="B45" s="12" t="s">
        <v>1425</v>
      </c>
      <c r="C45" s="12" t="s">
        <v>439</v>
      </c>
    </row>
    <row r="46" spans="1:3">
      <c r="A46" s="1179">
        <v>43591.751377314817</v>
      </c>
      <c r="B46" s="12" t="s">
        <v>758</v>
      </c>
      <c r="C46" s="12" t="s">
        <v>439</v>
      </c>
    </row>
    <row r="47" spans="1:3">
      <c r="A47" s="1179">
        <v>43591.751388888886</v>
      </c>
      <c r="B47" s="12" t="s">
        <v>1425</v>
      </c>
      <c r="C47" s="12" t="s">
        <v>439</v>
      </c>
    </row>
    <row r="48" spans="1:3">
      <c r="A48" s="1179">
        <v>43591.77815972222</v>
      </c>
      <c r="B48" s="12" t="s">
        <v>758</v>
      </c>
      <c r="C48" s="12" t="s">
        <v>439</v>
      </c>
    </row>
    <row r="49" spans="1:3">
      <c r="A49" s="1179">
        <v>43591.778182870374</v>
      </c>
      <c r="B49" s="12" t="s">
        <v>1425</v>
      </c>
      <c r="C49" s="12" t="s">
        <v>439</v>
      </c>
    </row>
    <row r="50" spans="1:3">
      <c r="A50" s="1179">
        <v>45362.564930555556</v>
      </c>
      <c r="B50" s="12" t="s">
        <v>758</v>
      </c>
      <c r="C50" s="12" t="s">
        <v>439</v>
      </c>
    </row>
    <row r="51" spans="1:3">
      <c r="A51" s="1179">
        <v>45362.564942129633</v>
      </c>
      <c r="B51" s="12" t="s">
        <v>2806</v>
      </c>
      <c r="C51" s="12" t="s">
        <v>439</v>
      </c>
    </row>
    <row r="52" spans="1:3" ht="67.5">
      <c r="A52" s="1179">
        <v>45362.564942129633</v>
      </c>
      <c r="B52" s="12" t="s">
        <v>2807</v>
      </c>
      <c r="C52" s="12" t="s">
        <v>439</v>
      </c>
    </row>
    <row r="53" spans="1:3">
      <c r="A53" s="1179">
        <v>45362.564942129633</v>
      </c>
      <c r="B53" s="12" t="s">
        <v>761</v>
      </c>
      <c r="C53" s="12" t="s">
        <v>439</v>
      </c>
    </row>
    <row r="54" spans="1:3">
      <c r="A54" s="1179">
        <v>45362.564965277779</v>
      </c>
      <c r="B54" s="12" t="s">
        <v>765</v>
      </c>
      <c r="C54" s="12" t="s">
        <v>764</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9" t="s">
        <v>745</v>
      </c>
      <c r="M5" s="1299"/>
      <c r="N5" s="1299"/>
      <c r="O5" s="1299"/>
      <c r="P5" s="1299"/>
      <c r="Q5" s="1299"/>
      <c r="R5" s="1299"/>
      <c r="S5" s="1299"/>
      <c r="T5" s="1299"/>
      <c r="U5" s="548"/>
      <c r="V5" s="467"/>
    </row>
    <row r="6" spans="1:29" ht="3" customHeight="1">
      <c r="J6" s="451"/>
      <c r="K6" s="451"/>
      <c r="L6" s="447"/>
      <c r="M6" s="447"/>
      <c r="N6" s="447"/>
      <c r="O6" s="450"/>
      <c r="P6" s="450"/>
      <c r="Q6" s="450"/>
      <c r="R6" s="450"/>
      <c r="S6" s="450"/>
      <c r="T6" s="450"/>
      <c r="U6" s="447"/>
    </row>
    <row r="7" spans="1:29" s="746" customFormat="1" ht="5.25" hidden="1">
      <c r="A7" s="1122"/>
      <c r="B7" s="1122"/>
      <c r="C7" s="1122"/>
      <c r="D7" s="1122"/>
      <c r="E7" s="1122"/>
      <c r="F7" s="1122"/>
      <c r="G7" s="1122"/>
      <c r="H7" s="1122"/>
      <c r="L7" s="1172"/>
      <c r="M7" s="1046"/>
      <c r="O7" s="1305"/>
      <c r="P7" s="1305"/>
      <c r="Q7" s="1305"/>
      <c r="R7" s="1305"/>
      <c r="S7" s="1305"/>
      <c r="T7" s="1305"/>
      <c r="U7" s="780"/>
      <c r="V7" s="780"/>
      <c r="X7" s="1122"/>
      <c r="Y7" s="1122"/>
      <c r="Z7" s="1122"/>
      <c r="AA7" s="1122"/>
      <c r="AB7" s="1122"/>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306" t="str">
        <f>IF(datePr_ch="",IF(datePr="","",datePr),datePr_ch)</f>
        <v>26.04.2019</v>
      </c>
      <c r="P8" s="1306"/>
      <c r="Q8" s="1306"/>
      <c r="R8" s="1306"/>
      <c r="S8" s="1306"/>
      <c r="T8" s="1306"/>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6"/>
      <c r="O9" s="1306" t="str">
        <f>IF(numberPr_ch="",IF(numberPr="","",numberPr),numberPr_ch)</f>
        <v>3444</v>
      </c>
      <c r="P9" s="1306"/>
      <c r="Q9" s="1306"/>
      <c r="R9" s="1306"/>
      <c r="S9" s="1306"/>
      <c r="T9" s="1306"/>
      <c r="U9" s="635"/>
      <c r="Y9" s="961"/>
      <c r="Z9" s="475"/>
      <c r="AA9" s="475"/>
      <c r="AB9" s="475"/>
      <c r="AC9" s="475"/>
    </row>
    <row r="10" spans="1:29" s="746" customFormat="1" ht="5.25" hidden="1">
      <c r="A10" s="1122"/>
      <c r="B10" s="1122"/>
      <c r="C10" s="1122"/>
      <c r="D10" s="1122"/>
      <c r="E10" s="1122"/>
      <c r="F10" s="1122"/>
      <c r="G10" s="1122"/>
      <c r="H10" s="1122"/>
      <c r="L10" s="1172"/>
      <c r="M10" s="1046"/>
      <c r="O10" s="1305"/>
      <c r="P10" s="1305"/>
      <c r="Q10" s="1305"/>
      <c r="R10" s="1305"/>
      <c r="S10" s="1305"/>
      <c r="T10" s="1305"/>
      <c r="U10" s="780"/>
      <c r="V10" s="780"/>
      <c r="X10" s="1122"/>
      <c r="Y10" s="1122"/>
      <c r="Z10" s="1122"/>
      <c r="AA10" s="1122"/>
      <c r="AB10" s="1122"/>
    </row>
    <row r="11" spans="1:29" s="582" customFormat="1" ht="18.75" hidden="1">
      <c r="A11" s="583"/>
      <c r="B11" s="583"/>
      <c r="C11" s="583"/>
      <c r="D11" s="583"/>
      <c r="E11" s="583"/>
      <c r="F11" s="583"/>
      <c r="G11" s="583"/>
      <c r="H11" s="583"/>
      <c r="L11" s="715"/>
      <c r="M11" s="713"/>
      <c r="O11" s="712"/>
      <c r="P11" s="712"/>
      <c r="Q11" s="734" t="s">
        <v>636</v>
      </c>
      <c r="R11" s="734" t="s">
        <v>637</v>
      </c>
      <c r="S11" s="712"/>
      <c r="T11" s="712"/>
      <c r="U11" s="635"/>
      <c r="Y11" s="736"/>
      <c r="Z11" s="583"/>
      <c r="AA11" s="583"/>
      <c r="AB11" s="583"/>
      <c r="AC11" s="583"/>
    </row>
    <row r="12" spans="1:29" s="461" customFormat="1" ht="11.25" hidden="1">
      <c r="A12" s="475"/>
      <c r="B12" s="475"/>
      <c r="C12" s="475"/>
      <c r="D12" s="475"/>
      <c r="E12" s="475"/>
      <c r="F12" s="475"/>
      <c r="G12" s="475"/>
      <c r="H12" s="475"/>
      <c r="L12" s="1300"/>
      <c r="M12" s="1300"/>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6"/>
      <c r="R13" s="1326"/>
      <c r="S13" s="1326"/>
      <c r="T13" s="1326"/>
      <c r="U13" s="1326"/>
      <c r="V13" s="1326"/>
    </row>
    <row r="14" spans="1:29">
      <c r="J14" s="451"/>
      <c r="K14" s="451"/>
      <c r="L14" s="1237" t="s">
        <v>445</v>
      </c>
      <c r="M14" s="1237"/>
      <c r="N14" s="1237"/>
      <c r="O14" s="1237"/>
      <c r="P14" s="1237"/>
      <c r="Q14" s="1237"/>
      <c r="R14" s="1237"/>
      <c r="S14" s="1237"/>
      <c r="T14" s="1237"/>
      <c r="U14" s="1237"/>
      <c r="V14" s="1237"/>
      <c r="W14" s="1237"/>
      <c r="X14" s="1237" t="s">
        <v>446</v>
      </c>
    </row>
    <row r="15" spans="1:29" ht="14.25" customHeight="1">
      <c r="J15" s="451"/>
      <c r="K15" s="451"/>
      <c r="L15" s="1313" t="s">
        <v>91</v>
      </c>
      <c r="M15" s="1313" t="s">
        <v>596</v>
      </c>
      <c r="N15" s="504"/>
      <c r="O15" s="1313" t="s">
        <v>597</v>
      </c>
      <c r="P15" s="1338" t="s">
        <v>598</v>
      </c>
      <c r="Q15" s="1338" t="s">
        <v>605</v>
      </c>
      <c r="R15" s="1338"/>
      <c r="S15" s="1338"/>
      <c r="T15" s="1338"/>
      <c r="U15" s="1338"/>
      <c r="V15" s="1313" t="s">
        <v>339</v>
      </c>
      <c r="W15" s="1325" t="s">
        <v>274</v>
      </c>
      <c r="X15" s="1237"/>
    </row>
    <row r="16" spans="1:29" s="493" customFormat="1" ht="25.5" customHeight="1">
      <c r="A16" s="554"/>
      <c r="B16" s="554"/>
      <c r="C16" s="554"/>
      <c r="D16" s="554"/>
      <c r="E16" s="554"/>
      <c r="F16" s="554"/>
      <c r="G16" s="560"/>
      <c r="H16" s="560"/>
      <c r="I16" s="501"/>
      <c r="J16" s="499"/>
      <c r="K16" s="499"/>
      <c r="L16" s="1313"/>
      <c r="M16" s="1313"/>
      <c r="N16" s="504"/>
      <c r="O16" s="1313"/>
      <c r="P16" s="1338"/>
      <c r="Q16" s="1338" t="s">
        <v>622</v>
      </c>
      <c r="R16" s="1338"/>
      <c r="S16" s="1336" t="s">
        <v>616</v>
      </c>
      <c r="T16" s="1336"/>
      <c r="U16" s="1336"/>
      <c r="V16" s="1313"/>
      <c r="W16" s="1325"/>
      <c r="X16" s="1237"/>
      <c r="Y16" s="956"/>
      <c r="Z16" s="554"/>
      <c r="AA16" s="554"/>
      <c r="AB16" s="554"/>
      <c r="AC16" s="554"/>
    </row>
    <row r="17" spans="1:29" ht="14.25" customHeight="1">
      <c r="J17" s="451"/>
      <c r="K17" s="451"/>
      <c r="L17" s="1313"/>
      <c r="M17" s="1313"/>
      <c r="N17" s="504"/>
      <c r="O17" s="1313"/>
      <c r="P17" s="1338"/>
      <c r="Q17" s="504" t="s">
        <v>620</v>
      </c>
      <c r="R17" s="504" t="s">
        <v>621</v>
      </c>
      <c r="S17" s="506" t="s">
        <v>273</v>
      </c>
      <c r="T17" s="1333" t="s">
        <v>272</v>
      </c>
      <c r="U17" s="1333"/>
      <c r="V17" s="1313"/>
      <c r="W17" s="1325"/>
      <c r="X17" s="1237"/>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9">
        <f t="shared" ca="1" si="0"/>
        <v>8</v>
      </c>
      <c r="U18" s="1339"/>
      <c r="V18" s="457">
        <f ca="1">OFFSET(V18,0,-2)+1</f>
        <v>9</v>
      </c>
      <c r="W18" s="493"/>
      <c r="X18" s="457">
        <f ca="1">OFFSET(X18,0,-2)+1</f>
        <v>10</v>
      </c>
    </row>
    <row r="19" spans="1:29" ht="22.5">
      <c r="A19" s="1284">
        <v>1</v>
      </c>
      <c r="B19" s="928"/>
      <c r="C19" s="928"/>
      <c r="D19" s="928"/>
      <c r="E19" s="928"/>
      <c r="F19" s="928"/>
      <c r="G19" s="929"/>
      <c r="H19" s="929"/>
      <c r="I19" s="931"/>
      <c r="J19" s="923"/>
      <c r="K19" s="923"/>
      <c r="L19" s="562">
        <f>mergeValue(A19)</f>
        <v>1</v>
      </c>
      <c r="M19" s="610" t="s">
        <v>19</v>
      </c>
      <c r="N19" s="549"/>
      <c r="O19" s="1327"/>
      <c r="P19" s="1327"/>
      <c r="Q19" s="1327"/>
      <c r="R19" s="1327"/>
      <c r="S19" s="1327"/>
      <c r="T19" s="1327"/>
      <c r="U19" s="1327"/>
      <c r="V19" s="1327"/>
      <c r="W19" s="1327"/>
      <c r="X19" s="550" t="s">
        <v>719</v>
      </c>
    </row>
    <row r="20" spans="1:29" ht="22.5">
      <c r="A20" s="1284"/>
      <c r="B20" s="1284">
        <v>1</v>
      </c>
      <c r="C20" s="928"/>
      <c r="D20" s="928"/>
      <c r="E20" s="928"/>
      <c r="F20" s="928"/>
      <c r="G20" s="933"/>
      <c r="H20" s="930"/>
      <c r="I20" s="935"/>
      <c r="J20" s="920"/>
      <c r="K20" s="919"/>
      <c r="L20" s="562" t="str">
        <f>mergeValue(A20) &amp;"."&amp; mergeValue(B20)</f>
        <v>1.1</v>
      </c>
      <c r="M20" s="516" t="s">
        <v>15</v>
      </c>
      <c r="N20" s="549"/>
      <c r="O20" s="1327"/>
      <c r="P20" s="1327"/>
      <c r="Q20" s="1327"/>
      <c r="R20" s="1327"/>
      <c r="S20" s="1327"/>
      <c r="T20" s="1327"/>
      <c r="U20" s="1327"/>
      <c r="V20" s="1327"/>
      <c r="W20" s="1327"/>
      <c r="X20" s="550" t="s">
        <v>460</v>
      </c>
    </row>
    <row r="21" spans="1:29" ht="22.5">
      <c r="A21" s="1284"/>
      <c r="B21" s="1284"/>
      <c r="C21" s="1284">
        <v>1</v>
      </c>
      <c r="D21" s="928"/>
      <c r="E21" s="928"/>
      <c r="F21" s="928"/>
      <c r="G21" s="933"/>
      <c r="H21" s="930"/>
      <c r="I21" s="936"/>
      <c r="J21" s="920"/>
      <c r="K21" s="919"/>
      <c r="L21" s="562" t="str">
        <f>mergeValue(A21) &amp;"."&amp; mergeValue(B21)&amp;"."&amp; mergeValue(C21)</f>
        <v>1.1.1</v>
      </c>
      <c r="M21" s="517" t="s">
        <v>7</v>
      </c>
      <c r="N21" s="549"/>
      <c r="O21" s="1327"/>
      <c r="P21" s="1327"/>
      <c r="Q21" s="1327"/>
      <c r="R21" s="1327"/>
      <c r="S21" s="1327"/>
      <c r="T21" s="1327"/>
      <c r="U21" s="1327"/>
      <c r="V21" s="1327"/>
      <c r="W21" s="1327"/>
      <c r="X21" s="550" t="s">
        <v>601</v>
      </c>
    </row>
    <row r="22" spans="1:29">
      <c r="A22" s="1284"/>
      <c r="B22" s="1284"/>
      <c r="C22" s="1284"/>
      <c r="D22" s="1284">
        <v>1</v>
      </c>
      <c r="E22" s="928"/>
      <c r="F22" s="928"/>
      <c r="G22" s="933"/>
      <c r="H22" s="930"/>
      <c r="I22" s="936"/>
      <c r="J22" s="934"/>
      <c r="K22" s="919"/>
      <c r="L22" s="562" t="str">
        <f>mergeValue(A22) &amp;"."&amp; mergeValue(B22)&amp;"."&amp; mergeValue(C22)&amp;"."&amp; mergeValue(D22)</f>
        <v>1.1.1.1</v>
      </c>
      <c r="M22" s="518" t="s">
        <v>21</v>
      </c>
      <c r="N22" s="549"/>
      <c r="O22" s="1327"/>
      <c r="P22" s="1327"/>
      <c r="Q22" s="1327"/>
      <c r="R22" s="1327"/>
      <c r="S22" s="1327"/>
      <c r="T22" s="1327"/>
      <c r="U22" s="1327"/>
      <c r="V22" s="1327"/>
      <c r="W22" s="1327"/>
      <c r="X22" s="968" t="s">
        <v>624</v>
      </c>
    </row>
    <row r="23" spans="1:29" ht="42.95" customHeight="1">
      <c r="A23" s="1284"/>
      <c r="B23" s="1284"/>
      <c r="C23" s="1284"/>
      <c r="D23" s="1284"/>
      <c r="E23" s="928">
        <v>1</v>
      </c>
      <c r="F23" s="928"/>
      <c r="G23" s="933"/>
      <c r="H23" s="930"/>
      <c r="I23" s="936"/>
      <c r="J23" s="934"/>
      <c r="K23" s="924"/>
      <c r="L23" s="562" t="str">
        <f>mergeValue(A23) &amp;"."&amp; mergeValue(B23)&amp;"."&amp; mergeValue(C23)&amp;"."&amp; mergeValue(D23)&amp;"."&amp; mergeValue(E23)</f>
        <v>1.1.1.1.1</v>
      </c>
      <c r="M23" s="1019"/>
      <c r="N23" s="512"/>
      <c r="O23" s="1021"/>
      <c r="P23" s="1022"/>
      <c r="Q23" s="1178"/>
      <c r="R23" s="1178"/>
      <c r="S23" s="1176"/>
      <c r="T23" s="619" t="s">
        <v>83</v>
      </c>
      <c r="U23" s="1176"/>
      <c r="V23" s="737" t="s">
        <v>84</v>
      </c>
      <c r="W23" s="787"/>
      <c r="X23" s="1302" t="s">
        <v>749</v>
      </c>
      <c r="Y23" s="956" t="str">
        <f>strCheckDateTwo(N23:W23)</f>
        <v/>
      </c>
    </row>
    <row r="24" spans="1:29" hidden="1">
      <c r="A24" s="1284"/>
      <c r="B24" s="1284"/>
      <c r="C24" s="1284"/>
      <c r="D24" s="1284"/>
      <c r="E24" s="928"/>
      <c r="F24" s="928"/>
      <c r="G24" s="933"/>
      <c r="H24" s="930"/>
      <c r="I24" s="936"/>
      <c r="J24" s="934"/>
      <c r="K24" s="924"/>
      <c r="L24" s="600"/>
      <c r="M24" s="531"/>
      <c r="N24" s="615"/>
      <c r="O24" s="615"/>
      <c r="P24" s="615"/>
      <c r="Q24" s="615"/>
      <c r="R24" s="553" t="str">
        <f>S23 &amp; "-" &amp; U23</f>
        <v>-</v>
      </c>
      <c r="S24" s="482"/>
      <c r="T24" s="555"/>
      <c r="U24" s="482"/>
      <c r="V24" s="615"/>
      <c r="W24" s="786"/>
      <c r="X24" s="1303"/>
    </row>
    <row r="25" spans="1:29" ht="15" customHeight="1">
      <c r="A25" s="1284"/>
      <c r="B25" s="1284"/>
      <c r="C25" s="1284"/>
      <c r="D25" s="1284"/>
      <c r="E25" s="928"/>
      <c r="F25" s="928"/>
      <c r="G25" s="933"/>
      <c r="H25" s="930"/>
      <c r="I25" s="936"/>
      <c r="J25" s="934"/>
      <c r="K25" s="924"/>
      <c r="L25" s="508"/>
      <c r="M25" s="521" t="s">
        <v>5</v>
      </c>
      <c r="N25" s="519"/>
      <c r="O25" s="515"/>
      <c r="P25" s="515"/>
      <c r="Q25" s="515"/>
      <c r="R25" s="515"/>
      <c r="S25" s="542"/>
      <c r="T25" s="534"/>
      <c r="U25" s="533"/>
      <c r="V25" s="519"/>
      <c r="W25" s="519"/>
      <c r="X25" s="1304"/>
    </row>
    <row r="26" spans="1:29" s="445" customFormat="1" ht="15" customHeight="1">
      <c r="A26" s="1284"/>
      <c r="B26" s="1284"/>
      <c r="C26" s="1284"/>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4"/>
      <c r="B27" s="1284"/>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4"/>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7" t="s">
        <v>750</v>
      </c>
      <c r="N31" s="1277"/>
      <c r="O31" s="1277"/>
      <c r="P31" s="1277"/>
      <c r="Q31" s="1277"/>
      <c r="R31" s="1277"/>
      <c r="S31" s="1277"/>
      <c r="T31" s="1277"/>
      <c r="U31" s="1277"/>
      <c r="V31" s="1277"/>
      <c r="W31" s="1277"/>
      <c r="X31" s="1277"/>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3" hidden="1" customWidth="1"/>
    <col min="2" max="4" width="3.7109375" style="1100"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100"/>
    <col min="12" max="12" width="11.140625" style="1100" customWidth="1"/>
    <col min="13" max="20" width="10.5703125" style="1100"/>
    <col min="21" max="16384" width="10.5703125" style="1074"/>
  </cols>
  <sheetData>
    <row r="1" spans="1:20" ht="3" customHeight="1">
      <c r="A1" s="1103" t="s">
        <v>209</v>
      </c>
    </row>
    <row r="2" spans="1:20" ht="22.5">
      <c r="F2" s="1278" t="s">
        <v>471</v>
      </c>
      <c r="G2" s="1279"/>
      <c r="H2" s="1280"/>
      <c r="I2" s="1137"/>
    </row>
    <row r="3" spans="1:20" ht="3" customHeight="1"/>
    <row r="4" spans="1:20" s="1097" customFormat="1" ht="11.25">
      <c r="A4" s="1102"/>
      <c r="B4" s="1102"/>
      <c r="C4" s="1102"/>
      <c r="D4" s="1102"/>
      <c r="F4" s="1237" t="s">
        <v>445</v>
      </c>
      <c r="G4" s="1237"/>
      <c r="H4" s="1237"/>
      <c r="I4" s="1281" t="s">
        <v>446</v>
      </c>
      <c r="J4" s="1102"/>
      <c r="K4" s="1102"/>
      <c r="L4" s="1102"/>
      <c r="M4" s="1102"/>
      <c r="N4" s="1102"/>
      <c r="O4" s="1102"/>
      <c r="P4" s="1102"/>
      <c r="Q4" s="1102"/>
      <c r="R4" s="1102"/>
      <c r="S4" s="1102"/>
      <c r="T4" s="1102"/>
    </row>
    <row r="5" spans="1:20" s="1097" customFormat="1" ht="11.25" customHeight="1">
      <c r="A5" s="1102"/>
      <c r="B5" s="1102"/>
      <c r="C5" s="1102"/>
      <c r="D5" s="1102"/>
      <c r="F5" s="1114" t="s">
        <v>91</v>
      </c>
      <c r="G5" s="1127" t="s">
        <v>448</v>
      </c>
      <c r="H5" s="1113" t="s">
        <v>439</v>
      </c>
      <c r="I5" s="1281"/>
      <c r="J5" s="1102"/>
      <c r="K5" s="1102"/>
      <c r="L5" s="1102"/>
      <c r="M5" s="1102"/>
      <c r="N5" s="1102"/>
      <c r="O5" s="1102"/>
      <c r="P5" s="1102"/>
      <c r="Q5" s="1102"/>
      <c r="R5" s="1102"/>
      <c r="S5" s="1102"/>
      <c r="T5" s="1102"/>
    </row>
    <row r="6" spans="1:20" s="1097" customFormat="1" ht="12" customHeight="1">
      <c r="A6" s="1102"/>
      <c r="B6" s="1102"/>
      <c r="C6" s="1102"/>
      <c r="D6" s="1102"/>
      <c r="F6" s="1115" t="s">
        <v>92</v>
      </c>
      <c r="G6" s="1117">
        <v>2</v>
      </c>
      <c r="H6" s="1118">
        <v>3</v>
      </c>
      <c r="I6" s="1116">
        <v>4</v>
      </c>
      <c r="J6" s="1102">
        <v>4</v>
      </c>
      <c r="K6" s="1102"/>
      <c r="L6" s="1102"/>
      <c r="M6" s="1102"/>
      <c r="N6" s="1102"/>
      <c r="O6" s="1102"/>
      <c r="P6" s="1102"/>
      <c r="Q6" s="1102"/>
      <c r="R6" s="1102"/>
      <c r="S6" s="1102"/>
      <c r="T6" s="1102"/>
    </row>
    <row r="7" spans="1:20" s="1097" customFormat="1" ht="18.75">
      <c r="A7" s="1102"/>
      <c r="B7" s="1102"/>
      <c r="C7" s="1102"/>
      <c r="D7" s="1102"/>
      <c r="F7" s="1124">
        <v>1</v>
      </c>
      <c r="G7" s="1133" t="s">
        <v>472</v>
      </c>
      <c r="H7" s="1112" t="str">
        <f>IF(dateCh="","",dateCh)</f>
        <v>06.05.2019</v>
      </c>
      <c r="I7" s="1098" t="s">
        <v>473</v>
      </c>
      <c r="J7" s="1123"/>
      <c r="K7" s="1102"/>
      <c r="L7" s="1102"/>
      <c r="M7" s="1102"/>
      <c r="N7" s="1102"/>
      <c r="O7" s="1102"/>
      <c r="P7" s="1102"/>
      <c r="Q7" s="1102"/>
      <c r="R7" s="1102"/>
      <c r="S7" s="1102"/>
      <c r="T7" s="1102"/>
    </row>
    <row r="8" spans="1:20" s="1097" customFormat="1" ht="45">
      <c r="A8" s="1282">
        <v>1</v>
      </c>
      <c r="B8" s="1102"/>
      <c r="C8" s="1102"/>
      <c r="D8" s="1102"/>
      <c r="F8" s="1124" t="str">
        <f>"2." &amp;mergeValue(A8)</f>
        <v>2.1</v>
      </c>
      <c r="G8" s="1133" t="s">
        <v>474</v>
      </c>
      <c r="H8" s="1112" t="str">
        <f>IF('Перечень тарифов'!R21="","наименование отсутствует","" &amp; 'Перечень тарифов'!R21 &amp; "")</f>
        <v>Зона теплоснабжения № 01</v>
      </c>
      <c r="I8" s="1098" t="s">
        <v>569</v>
      </c>
      <c r="J8" s="1123"/>
      <c r="K8" s="1102"/>
      <c r="L8" s="1102"/>
      <c r="M8" s="1102"/>
      <c r="N8" s="1102"/>
      <c r="O8" s="1102"/>
      <c r="P8" s="1102"/>
      <c r="Q8" s="1102"/>
      <c r="R8" s="1102"/>
      <c r="S8" s="1102"/>
      <c r="T8" s="1102"/>
    </row>
    <row r="9" spans="1:20" s="1097" customFormat="1" ht="22.5">
      <c r="A9" s="1282"/>
      <c r="B9" s="1102"/>
      <c r="C9" s="1102"/>
      <c r="D9" s="1102"/>
      <c r="F9" s="1124" t="str">
        <f>"3." &amp;mergeValue(A9)</f>
        <v>3.1</v>
      </c>
      <c r="G9" s="1133" t="s">
        <v>475</v>
      </c>
      <c r="H9" s="1112" t="str">
        <f>IF('Перечень тарифов'!F21="","наименование отсутствует","" &amp; 'Перечень тарифов'!F21 &amp; "")</f>
        <v>Сбыт. Теплоноситель</v>
      </c>
      <c r="I9" s="1098" t="s">
        <v>567</v>
      </c>
      <c r="J9" s="1123"/>
      <c r="K9" s="1102"/>
      <c r="L9" s="1102"/>
      <c r="M9" s="1102"/>
      <c r="N9" s="1102"/>
      <c r="O9" s="1102"/>
      <c r="P9" s="1102"/>
      <c r="Q9" s="1102"/>
      <c r="R9" s="1102"/>
      <c r="S9" s="1102"/>
      <c r="T9" s="1102"/>
    </row>
    <row r="10" spans="1:20" s="1097" customFormat="1" ht="22.5">
      <c r="A10" s="1282"/>
      <c r="B10" s="1102"/>
      <c r="C10" s="1102"/>
      <c r="D10" s="1102"/>
      <c r="F10" s="1124" t="str">
        <f>"4."&amp;mergeValue(A10)</f>
        <v>4.1</v>
      </c>
      <c r="G10" s="1133" t="s">
        <v>476</v>
      </c>
      <c r="H10" s="1113" t="s">
        <v>449</v>
      </c>
      <c r="I10" s="1098"/>
      <c r="J10" s="1123"/>
      <c r="K10" s="1102"/>
      <c r="L10" s="1102"/>
      <c r="M10" s="1102"/>
      <c r="N10" s="1102"/>
      <c r="O10" s="1102"/>
      <c r="P10" s="1102"/>
      <c r="Q10" s="1102"/>
      <c r="R10" s="1102"/>
      <c r="S10" s="1102"/>
      <c r="T10" s="1102"/>
    </row>
    <row r="11" spans="1:20" s="1097" customFormat="1" ht="18.75">
      <c r="A11" s="1282"/>
      <c r="B11" s="1282">
        <v>1</v>
      </c>
      <c r="C11" s="1129"/>
      <c r="D11" s="1129"/>
      <c r="F11" s="1124" t="str">
        <f>"4."&amp;mergeValue(A11) &amp;"."&amp;mergeValue(B11)</f>
        <v>4.1.1</v>
      </c>
      <c r="G11" s="1119" t="s">
        <v>571</v>
      </c>
      <c r="H11" s="1112" t="str">
        <f>IF(region_name="","",region_name)</f>
        <v>Челябинская область</v>
      </c>
      <c r="I11" s="1098" t="s">
        <v>479</v>
      </c>
      <c r="J11" s="1123"/>
      <c r="K11" s="1102"/>
      <c r="L11" s="1102"/>
      <c r="M11" s="1102"/>
      <c r="N11" s="1102"/>
      <c r="O11" s="1102"/>
      <c r="P11" s="1102"/>
      <c r="Q11" s="1102"/>
      <c r="R11" s="1102"/>
      <c r="S11" s="1102"/>
      <c r="T11" s="1102"/>
    </row>
    <row r="12" spans="1:20" s="1097" customFormat="1" ht="22.5">
      <c r="A12" s="1282"/>
      <c r="B12" s="1282"/>
      <c r="C12" s="1282">
        <v>1</v>
      </c>
      <c r="D12" s="1129"/>
      <c r="F12" s="1124" t="str">
        <f>"4."&amp;mergeValue(A12) &amp;"."&amp;mergeValue(B12)&amp;"."&amp;mergeValue(C12)</f>
        <v>4.1.1.1</v>
      </c>
      <c r="G12" s="1128" t="s">
        <v>477</v>
      </c>
      <c r="H12" s="1112" t="str">
        <f>IF(Территории!H13="","","" &amp; Территории!H13 &amp; "")</f>
        <v>Город Челябинск</v>
      </c>
      <c r="I12" s="1098" t="s">
        <v>480</v>
      </c>
      <c r="J12" s="1123"/>
      <c r="K12" s="1102"/>
      <c r="L12" s="1102"/>
      <c r="M12" s="1102"/>
      <c r="N12" s="1102"/>
      <c r="O12" s="1102"/>
      <c r="P12" s="1102"/>
      <c r="Q12" s="1102"/>
      <c r="R12" s="1102"/>
      <c r="S12" s="1102"/>
      <c r="T12" s="1102"/>
    </row>
    <row r="13" spans="1:20" s="1097" customFormat="1" ht="56.25">
      <c r="A13" s="1282"/>
      <c r="B13" s="1282"/>
      <c r="C13" s="1282"/>
      <c r="D13" s="1129">
        <v>1</v>
      </c>
      <c r="F13" s="1124" t="str">
        <f>"4."&amp;mergeValue(A13) &amp;"."&amp;mergeValue(B13)&amp;"."&amp;mergeValue(C13)&amp;"."&amp;mergeValue(D13)</f>
        <v>4.1.1.1.1</v>
      </c>
      <c r="G13" s="1136" t="s">
        <v>478</v>
      </c>
      <c r="H13" s="1112" t="str">
        <f>IF(Территории!R14="","","" &amp; Территории!R14 &amp; "")</f>
        <v>Город Челябинск (75701000)</v>
      </c>
      <c r="I13" s="1185" t="s">
        <v>570</v>
      </c>
      <c r="J13" s="1123"/>
      <c r="K13" s="1102"/>
      <c r="L13" s="1102"/>
      <c r="M13" s="1102"/>
      <c r="N13" s="1102"/>
      <c r="O13" s="1102"/>
      <c r="P13" s="1102"/>
      <c r="Q13" s="1102"/>
      <c r="R13" s="1102"/>
      <c r="S13" s="1102"/>
      <c r="T13" s="1102"/>
    </row>
    <row r="14" spans="1:20" s="1121" customFormat="1" ht="3" customHeight="1">
      <c r="A14" s="1122"/>
      <c r="B14" s="1122"/>
      <c r="C14" s="1122"/>
      <c r="D14" s="1122"/>
      <c r="F14" s="1120"/>
      <c r="G14" s="1134"/>
      <c r="H14" s="1135"/>
      <c r="I14" s="1105"/>
      <c r="J14" s="1122"/>
      <c r="K14" s="1122"/>
      <c r="L14" s="1122"/>
      <c r="M14" s="1122"/>
      <c r="N14" s="1122"/>
      <c r="O14" s="1122"/>
      <c r="P14" s="1122"/>
      <c r="Q14" s="1122"/>
      <c r="R14" s="1122"/>
      <c r="S14" s="1122"/>
      <c r="T14" s="1122"/>
    </row>
    <row r="15" spans="1:20" s="1121" customFormat="1" ht="15" customHeight="1">
      <c r="A15" s="1122"/>
      <c r="B15" s="1122"/>
      <c r="C15" s="1122"/>
      <c r="D15" s="1122"/>
      <c r="F15" s="1120"/>
      <c r="G15" s="1277" t="s">
        <v>572</v>
      </c>
      <c r="H15" s="1277"/>
      <c r="I15" s="1105"/>
      <c r="J15" s="1122"/>
      <c r="K15" s="1122"/>
      <c r="L15" s="1122"/>
      <c r="M15" s="1122"/>
      <c r="N15" s="1122"/>
      <c r="O15" s="1122"/>
      <c r="P15" s="1122"/>
      <c r="Q15" s="1122"/>
      <c r="R15" s="1122"/>
      <c r="S15" s="1122"/>
      <c r="T15" s="1122"/>
    </row>
  </sheetData>
  <sheetProtection algorithmName="SHA-512" hashValue="lMMHveM4fM/9fZM5u8y7br8oDYmJv1dbJtVFbEIOoPbYAeUu8LglxXopC5pNQPclbm7+rjui2R54tBStpSGnQQ==" saltValue="zACTqtv676BCVkTa14sA/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5"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1"/>
    <col min="12" max="16384" width="10.5703125" style="1074"/>
  </cols>
  <sheetData>
    <row r="1" spans="1:17" hidden="1">
      <c r="N1" s="1150"/>
      <c r="O1" s="1150"/>
      <c r="Q1" s="1150"/>
    </row>
    <row r="2" spans="1:17" hidden="1"/>
    <row r="3" spans="1:17" hidden="1"/>
    <row r="4" spans="1:17" ht="3" customHeight="1">
      <c r="C4" s="1080"/>
      <c r="D4" s="1075"/>
      <c r="E4" s="1075"/>
      <c r="F4" s="1075"/>
      <c r="G4" s="1141"/>
      <c r="H4" s="1141"/>
    </row>
    <row r="5" spans="1:17" ht="26.1" customHeight="1">
      <c r="C5" s="1080"/>
      <c r="D5" s="1299" t="s">
        <v>696</v>
      </c>
      <c r="E5" s="1299"/>
      <c r="F5" s="1299"/>
      <c r="G5" s="1299"/>
      <c r="H5" s="1138"/>
    </row>
    <row r="6" spans="1:17" ht="3" customHeight="1">
      <c r="C6" s="1080"/>
      <c r="D6" s="1075"/>
      <c r="E6" s="1142"/>
      <c r="F6" s="1142"/>
      <c r="G6" s="1079"/>
      <c r="H6" s="1143"/>
    </row>
    <row r="7" spans="1:17">
      <c r="C7" s="1080"/>
      <c r="D7" s="1313" t="s">
        <v>445</v>
      </c>
      <c r="E7" s="1313"/>
      <c r="F7" s="1313"/>
      <c r="G7" s="1313"/>
      <c r="H7" s="1352" t="s">
        <v>446</v>
      </c>
    </row>
    <row r="8" spans="1:17">
      <c r="C8" s="1080"/>
      <c r="D8" s="1084" t="s">
        <v>91</v>
      </c>
      <c r="E8" s="1085" t="s">
        <v>448</v>
      </c>
      <c r="F8" s="1085" t="s">
        <v>439</v>
      </c>
      <c r="G8" s="1085" t="s">
        <v>447</v>
      </c>
      <c r="H8" s="1352"/>
    </row>
    <row r="9" spans="1:17" ht="12" customHeight="1">
      <c r="C9" s="1080"/>
      <c r="D9" s="1076" t="s">
        <v>92</v>
      </c>
      <c r="E9" s="1076" t="s">
        <v>48</v>
      </c>
      <c r="F9" s="1076" t="s">
        <v>49</v>
      </c>
      <c r="G9" s="1076" t="s">
        <v>50</v>
      </c>
      <c r="H9" s="1076" t="s">
        <v>67</v>
      </c>
    </row>
    <row r="10" spans="1:17" ht="21" customHeight="1">
      <c r="A10" s="1106"/>
      <c r="C10" s="1080"/>
      <c r="D10" s="1096" t="s">
        <v>92</v>
      </c>
      <c r="E10" s="1151" t="s">
        <v>699</v>
      </c>
      <c r="F10" s="1131"/>
      <c r="G10" s="1111"/>
      <c r="H10" s="1302" t="s">
        <v>701</v>
      </c>
    </row>
    <row r="11" spans="1:17" ht="21" customHeight="1">
      <c r="A11" s="1106"/>
      <c r="C11" s="1080"/>
      <c r="D11" s="1096" t="s">
        <v>48</v>
      </c>
      <c r="E11" s="1151" t="s">
        <v>700</v>
      </c>
      <c r="F11" s="1131"/>
      <c r="G11" s="1111"/>
      <c r="H11" s="1303"/>
    </row>
    <row r="12" spans="1:17" ht="21" customHeight="1">
      <c r="A12" s="1083"/>
      <c r="C12" s="1078"/>
      <c r="D12" s="1096" t="s">
        <v>49</v>
      </c>
      <c r="E12" s="1151" t="s">
        <v>683</v>
      </c>
      <c r="F12" s="1131"/>
      <c r="G12" s="1111"/>
      <c r="H12" s="1303"/>
      <c r="I12" s="1101"/>
      <c r="K12" s="1074"/>
    </row>
    <row r="13" spans="1:17" ht="21" customHeight="1">
      <c r="A13" s="1083"/>
      <c r="C13" s="1078"/>
      <c r="D13" s="1096" t="s">
        <v>50</v>
      </c>
      <c r="E13" s="1151" t="s">
        <v>684</v>
      </c>
      <c r="F13" s="1131"/>
      <c r="G13" s="1111"/>
      <c r="H13" s="1303"/>
      <c r="I13" s="1101"/>
      <c r="K13" s="1074"/>
    </row>
    <row r="14" spans="1:17" ht="15" customHeight="1">
      <c r="A14" s="1106"/>
      <c r="C14" s="1080"/>
      <c r="D14" s="1086"/>
      <c r="E14" s="1153" t="s">
        <v>327</v>
      </c>
      <c r="F14" s="1148"/>
      <c r="G14" s="1146"/>
      <c r="H14" s="1304"/>
    </row>
    <row r="15" spans="1:17">
      <c r="D15" s="1155"/>
      <c r="E15" s="1155"/>
      <c r="F15" s="1155"/>
      <c r="G15" s="1155"/>
      <c r="H15" s="1155"/>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election activeCell="I31" sqref="I31"/>
    </sheetView>
  </sheetViews>
  <sheetFormatPr defaultColWidth="10.5703125" defaultRowHeight="14.25"/>
  <cols>
    <col min="1" max="1" width="3.7109375" style="1103" hidden="1" customWidth="1"/>
    <col min="2" max="4" width="3.7109375" style="1100"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100"/>
    <col min="12" max="12" width="11.140625" style="1100" customWidth="1"/>
    <col min="13" max="20" width="10.5703125" style="1100"/>
    <col min="21" max="16384" width="10.5703125" style="1074"/>
  </cols>
  <sheetData>
    <row r="1" spans="1:20" ht="3" customHeight="1">
      <c r="A1" s="1103" t="s">
        <v>209</v>
      </c>
    </row>
    <row r="2" spans="1:20" ht="22.5">
      <c r="F2" s="1278" t="s">
        <v>471</v>
      </c>
      <c r="G2" s="1279"/>
      <c r="H2" s="1280"/>
      <c r="I2" s="1137"/>
    </row>
    <row r="3" spans="1:20" ht="3" customHeight="1"/>
    <row r="4" spans="1:20" s="1097" customFormat="1" ht="11.25">
      <c r="A4" s="1102"/>
      <c r="B4" s="1102"/>
      <c r="C4" s="1102"/>
      <c r="D4" s="1102"/>
      <c r="F4" s="1237" t="s">
        <v>445</v>
      </c>
      <c r="G4" s="1237"/>
      <c r="H4" s="1237"/>
      <c r="I4" s="1281" t="s">
        <v>446</v>
      </c>
      <c r="J4" s="1102"/>
      <c r="K4" s="1102"/>
      <c r="L4" s="1102"/>
      <c r="M4" s="1102"/>
      <c r="N4" s="1102"/>
      <c r="O4" s="1102"/>
      <c r="P4" s="1102"/>
      <c r="Q4" s="1102"/>
      <c r="R4" s="1102"/>
      <c r="S4" s="1102"/>
      <c r="T4" s="1102"/>
    </row>
    <row r="5" spans="1:20" s="1097" customFormat="1" ht="11.25" customHeight="1">
      <c r="A5" s="1102"/>
      <c r="B5" s="1102"/>
      <c r="C5" s="1102"/>
      <c r="D5" s="1102"/>
      <c r="F5" s="1183" t="s">
        <v>91</v>
      </c>
      <c r="G5" s="1127" t="s">
        <v>448</v>
      </c>
      <c r="H5" s="1194" t="s">
        <v>439</v>
      </c>
      <c r="I5" s="1281"/>
      <c r="J5" s="1102"/>
      <c r="K5" s="1102"/>
      <c r="L5" s="1102"/>
      <c r="M5" s="1102"/>
      <c r="N5" s="1102"/>
      <c r="O5" s="1102"/>
      <c r="P5" s="1102"/>
      <c r="Q5" s="1102"/>
      <c r="R5" s="1102"/>
      <c r="S5" s="1102"/>
      <c r="T5" s="1102"/>
    </row>
    <row r="6" spans="1:20" s="1097" customFormat="1" ht="12" customHeight="1">
      <c r="A6" s="1102"/>
      <c r="B6" s="1102"/>
      <c r="C6" s="1102"/>
      <c r="D6" s="1102"/>
      <c r="F6" s="1115" t="s">
        <v>92</v>
      </c>
      <c r="G6" s="1117">
        <v>2</v>
      </c>
      <c r="H6" s="1118">
        <v>3</v>
      </c>
      <c r="I6" s="1116">
        <v>4</v>
      </c>
      <c r="J6" s="1102">
        <v>4</v>
      </c>
      <c r="K6" s="1102"/>
      <c r="L6" s="1102"/>
      <c r="M6" s="1102"/>
      <c r="N6" s="1102"/>
      <c r="O6" s="1102"/>
      <c r="P6" s="1102"/>
      <c r="Q6" s="1102"/>
      <c r="R6" s="1102"/>
      <c r="S6" s="1102"/>
      <c r="T6" s="1102"/>
    </row>
    <row r="7" spans="1:20" s="1097" customFormat="1" ht="18.75">
      <c r="A7" s="1102"/>
      <c r="B7" s="1102"/>
      <c r="C7" s="1102"/>
      <c r="D7" s="1102"/>
      <c r="F7" s="1124">
        <v>1</v>
      </c>
      <c r="G7" s="1133" t="s">
        <v>472</v>
      </c>
      <c r="H7" s="1187" t="str">
        <f>IF(dateCh="","",dateCh)</f>
        <v>06.05.2019</v>
      </c>
      <c r="I7" s="1098" t="s">
        <v>473</v>
      </c>
      <c r="J7" s="1123"/>
      <c r="K7" s="1102"/>
      <c r="L7" s="1102"/>
      <c r="M7" s="1102"/>
      <c r="N7" s="1102"/>
      <c r="O7" s="1102"/>
      <c r="P7" s="1102"/>
      <c r="Q7" s="1102"/>
      <c r="R7" s="1102"/>
      <c r="S7" s="1102"/>
      <c r="T7" s="1102"/>
    </row>
    <row r="8" spans="1:20" s="1097" customFormat="1" ht="45">
      <c r="A8" s="1282">
        <v>1</v>
      </c>
      <c r="B8" s="1102"/>
      <c r="C8" s="1102"/>
      <c r="D8" s="1102"/>
      <c r="F8" s="1124" t="str">
        <f>"2." &amp;mergeValue(A8)</f>
        <v>2.1</v>
      </c>
      <c r="G8" s="1133" t="s">
        <v>474</v>
      </c>
      <c r="H8" s="1187" t="str">
        <f>IF('Перечень тарифов'!R21="","наименование отсутствует","" &amp; 'Перечень тарифов'!R21 &amp; "")</f>
        <v>Зона теплоснабжения № 01</v>
      </c>
      <c r="I8" s="1098" t="s">
        <v>569</v>
      </c>
      <c r="J8" s="1123"/>
      <c r="K8" s="1102"/>
      <c r="L8" s="1102"/>
      <c r="M8" s="1102"/>
      <c r="N8" s="1102"/>
      <c r="O8" s="1102"/>
      <c r="P8" s="1102"/>
      <c r="Q8" s="1102"/>
      <c r="R8" s="1102"/>
      <c r="S8" s="1102"/>
      <c r="T8" s="1102"/>
    </row>
    <row r="9" spans="1:20" s="1097" customFormat="1" ht="22.5">
      <c r="A9" s="1282"/>
      <c r="B9" s="1102"/>
      <c r="C9" s="1102"/>
      <c r="D9" s="1102"/>
      <c r="F9" s="1124" t="str">
        <f>"3." &amp;mergeValue(A9)</f>
        <v>3.1</v>
      </c>
      <c r="G9" s="1133" t="s">
        <v>475</v>
      </c>
      <c r="H9" s="1187" t="str">
        <f>IF('Перечень тарифов'!F21="","наименование отсутствует","" &amp; 'Перечень тарифов'!F21 &amp; "")</f>
        <v>Сбыт. Теплоноситель</v>
      </c>
      <c r="I9" s="1098" t="s">
        <v>567</v>
      </c>
      <c r="J9" s="1123"/>
      <c r="K9" s="1102"/>
      <c r="L9" s="1102"/>
      <c r="M9" s="1102"/>
      <c r="N9" s="1102"/>
      <c r="O9" s="1102"/>
      <c r="P9" s="1102"/>
      <c r="Q9" s="1102"/>
      <c r="R9" s="1102"/>
      <c r="S9" s="1102"/>
      <c r="T9" s="1102"/>
    </row>
    <row r="10" spans="1:20" s="1097" customFormat="1" ht="22.5">
      <c r="A10" s="1282"/>
      <c r="B10" s="1102"/>
      <c r="C10" s="1102"/>
      <c r="D10" s="1102"/>
      <c r="F10" s="1124" t="str">
        <f>"4."&amp;mergeValue(A10)</f>
        <v>4.1</v>
      </c>
      <c r="G10" s="1133" t="s">
        <v>476</v>
      </c>
      <c r="H10" s="1194" t="s">
        <v>449</v>
      </c>
      <c r="I10" s="1098"/>
      <c r="J10" s="1123"/>
      <c r="K10" s="1102"/>
      <c r="L10" s="1102"/>
      <c r="M10" s="1102"/>
      <c r="N10" s="1102"/>
      <c r="O10" s="1102"/>
      <c r="P10" s="1102"/>
      <c r="Q10" s="1102"/>
      <c r="R10" s="1102"/>
      <c r="S10" s="1102"/>
      <c r="T10" s="1102"/>
    </row>
    <row r="11" spans="1:20" s="1097" customFormat="1" ht="18.75">
      <c r="A11" s="1282"/>
      <c r="B11" s="1282">
        <v>1</v>
      </c>
      <c r="C11" s="1184"/>
      <c r="D11" s="1184"/>
      <c r="F11" s="1124" t="str">
        <f>"4."&amp;mergeValue(A11) &amp;"."&amp;mergeValue(B11)</f>
        <v>4.1.1</v>
      </c>
      <c r="G11" s="1119" t="s">
        <v>571</v>
      </c>
      <c r="H11" s="1187" t="str">
        <f>IF(region_name="","",region_name)</f>
        <v>Челябинская область</v>
      </c>
      <c r="I11" s="1098" t="s">
        <v>479</v>
      </c>
      <c r="J11" s="1123"/>
      <c r="K11" s="1102"/>
      <c r="L11" s="1102"/>
      <c r="M11" s="1102"/>
      <c r="N11" s="1102"/>
      <c r="O11" s="1102"/>
      <c r="P11" s="1102"/>
      <c r="Q11" s="1102"/>
      <c r="R11" s="1102"/>
      <c r="S11" s="1102"/>
      <c r="T11" s="1102"/>
    </row>
    <row r="12" spans="1:20" s="1097" customFormat="1" ht="22.5">
      <c r="A12" s="1282"/>
      <c r="B12" s="1282"/>
      <c r="C12" s="1282">
        <v>1</v>
      </c>
      <c r="D12" s="1184"/>
      <c r="F12" s="1124" t="str">
        <f>"4."&amp;mergeValue(A12) &amp;"."&amp;mergeValue(B12)&amp;"."&amp;mergeValue(C12)</f>
        <v>4.1.1.1</v>
      </c>
      <c r="G12" s="1128" t="s">
        <v>477</v>
      </c>
      <c r="H12" s="1187" t="str">
        <f>IF(Территории!H13="","","" &amp; Территории!H13 &amp; "")</f>
        <v>Город Челябинск</v>
      </c>
      <c r="I12" s="1098" t="s">
        <v>480</v>
      </c>
      <c r="J12" s="1123"/>
      <c r="K12" s="1102"/>
      <c r="L12" s="1102"/>
      <c r="M12" s="1102"/>
      <c r="N12" s="1102"/>
      <c r="O12" s="1102"/>
      <c r="P12" s="1102"/>
      <c r="Q12" s="1102"/>
      <c r="R12" s="1102"/>
      <c r="S12" s="1102"/>
      <c r="T12" s="1102"/>
    </row>
    <row r="13" spans="1:20" s="1097" customFormat="1" ht="56.25">
      <c r="A13" s="1282"/>
      <c r="B13" s="1282"/>
      <c r="C13" s="1282"/>
      <c r="D13" s="1184">
        <v>1</v>
      </c>
      <c r="F13" s="1124" t="str">
        <f>"4."&amp;mergeValue(A13) &amp;"."&amp;mergeValue(B13)&amp;"."&amp;mergeValue(C13)&amp;"."&amp;mergeValue(D13)</f>
        <v>4.1.1.1.1</v>
      </c>
      <c r="G13" s="1136" t="s">
        <v>478</v>
      </c>
      <c r="H13" s="1187" t="str">
        <f>IF(Территории!R14="","","" &amp; Территории!R14 &amp; "")</f>
        <v>Город Челябинск (75701000)</v>
      </c>
      <c r="I13" s="1185" t="s">
        <v>570</v>
      </c>
      <c r="J13" s="1123"/>
      <c r="K13" s="1102"/>
      <c r="L13" s="1102"/>
      <c r="M13" s="1102"/>
      <c r="N13" s="1102"/>
      <c r="O13" s="1102"/>
      <c r="P13" s="1102"/>
      <c r="Q13" s="1102"/>
      <c r="R13" s="1102"/>
      <c r="S13" s="1102"/>
      <c r="T13" s="1102"/>
    </row>
    <row r="14" spans="1:20" s="1121" customFormat="1" ht="3" customHeight="1">
      <c r="A14" s="1122"/>
      <c r="B14" s="1122"/>
      <c r="C14" s="1122"/>
      <c r="D14" s="1122"/>
      <c r="F14" s="1120"/>
      <c r="G14" s="1134"/>
      <c r="H14" s="1135"/>
      <c r="I14" s="1105"/>
      <c r="J14" s="1122"/>
      <c r="K14" s="1122"/>
      <c r="L14" s="1122"/>
      <c r="M14" s="1122"/>
      <c r="N14" s="1122"/>
      <c r="O14" s="1122"/>
      <c r="P14" s="1122"/>
      <c r="Q14" s="1122"/>
      <c r="R14" s="1122"/>
      <c r="S14" s="1122"/>
      <c r="T14" s="1122"/>
    </row>
    <row r="15" spans="1:20" s="1121" customFormat="1" ht="15" customHeight="1">
      <c r="A15" s="1122"/>
      <c r="B15" s="1122"/>
      <c r="C15" s="1122"/>
      <c r="D15" s="1122"/>
      <c r="F15" s="1120"/>
      <c r="G15" s="1277" t="s">
        <v>572</v>
      </c>
      <c r="H15" s="1277"/>
      <c r="I15" s="1105"/>
      <c r="J15" s="1122"/>
      <c r="K15" s="1122"/>
      <c r="L15" s="1122"/>
      <c r="M15" s="1122"/>
      <c r="N15" s="1122"/>
      <c r="O15" s="1122"/>
      <c r="P15" s="1122"/>
      <c r="Q15" s="1122"/>
      <c r="R15" s="1122"/>
      <c r="S15" s="1122"/>
      <c r="T15" s="1122"/>
    </row>
  </sheetData>
  <sheetProtection algorithmName="SHA-512" hashValue="aPBQD+VFZbL7F75DKubY4a4uirWVtlJmyB9PEJ5QZn+gM9S8ogmUhscrCCcl4lJmX63PHYVVwheFUdYom5buMw==" saltValue="I8oJIhxlhwU576fLgaoLF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8"/>
  <sheetViews>
    <sheetView showGridLines="0" topLeftCell="C4" zoomScaleNormal="100" workbookViewId="0">
      <selection activeCell="I26" sqref="I26"/>
    </sheetView>
  </sheetViews>
  <sheetFormatPr defaultColWidth="10.5703125" defaultRowHeight="14.25"/>
  <cols>
    <col min="1" max="1" width="9.140625" style="1082" hidden="1" customWidth="1"/>
    <col min="2" max="2" width="9.140625" style="1095"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1"/>
    <col min="16" max="16384" width="10.5703125" style="1074"/>
  </cols>
  <sheetData>
    <row r="1" spans="1:32" hidden="1">
      <c r="S1" s="1149"/>
      <c r="AF1" s="1150"/>
    </row>
    <row r="2" spans="1:32" hidden="1"/>
    <row r="3" spans="1:32" hidden="1"/>
    <row r="4" spans="1:32" ht="3" customHeight="1">
      <c r="C4" s="1080"/>
      <c r="D4" s="1075"/>
      <c r="E4" s="1075"/>
      <c r="F4" s="1075"/>
      <c r="G4" s="1075"/>
      <c r="H4" s="1075"/>
      <c r="I4" s="1075"/>
      <c r="J4" s="1075"/>
      <c r="K4" s="1141"/>
      <c r="L4" s="1141"/>
    </row>
    <row r="5" spans="1:32" ht="26.1" customHeight="1">
      <c r="C5" s="1080"/>
      <c r="D5" s="1299" t="s">
        <v>708</v>
      </c>
      <c r="E5" s="1299"/>
      <c r="F5" s="1299"/>
      <c r="G5" s="1299"/>
      <c r="H5" s="1299"/>
      <c r="I5" s="1299"/>
      <c r="J5" s="1299"/>
      <c r="K5" s="1299"/>
      <c r="L5" s="1125"/>
    </row>
    <row r="6" spans="1:32" ht="3" customHeight="1">
      <c r="C6" s="1080"/>
      <c r="D6" s="1075"/>
      <c r="E6" s="1142"/>
      <c r="F6" s="1142"/>
      <c r="G6" s="1142"/>
      <c r="H6" s="1142"/>
      <c r="I6" s="1142"/>
      <c r="J6" s="1142"/>
      <c r="K6" s="1079"/>
      <c r="L6" s="1143"/>
    </row>
    <row r="7" spans="1:32" ht="18.75">
      <c r="C7" s="1080"/>
      <c r="D7" s="1075"/>
      <c r="E7" s="1159" t="str">
        <f>"Дата подачи заявления об "&amp;IF(datePr_ch="","утверждении","изменении") &amp; " тарифов"</f>
        <v>Дата подачи заявления об утверждении тарифов</v>
      </c>
      <c r="F7" s="1306" t="str">
        <f>IF(datePr_ch="",IF(datePr="","",datePr),datePr_ch)</f>
        <v>26.04.2019</v>
      </c>
      <c r="G7" s="1306"/>
      <c r="H7" s="1306"/>
      <c r="I7" s="1306"/>
      <c r="J7" s="1306"/>
      <c r="K7" s="1306"/>
      <c r="L7" s="1170"/>
      <c r="M7" s="1099"/>
    </row>
    <row r="8" spans="1:32" ht="18.75">
      <c r="C8" s="1080"/>
      <c r="D8" s="1075"/>
      <c r="E8" s="1159" t="str">
        <f>"Номер подачи заявления об "&amp;IF(numberPr_ch="","утверждении","изменении") &amp; " тарифов"</f>
        <v>Номер подачи заявления об утверждении тарифов</v>
      </c>
      <c r="F8" s="1306" t="str">
        <f>IF(numberPr_ch="",IF(numberPr="","",numberPr),numberPr_ch)</f>
        <v>3444</v>
      </c>
      <c r="G8" s="1306"/>
      <c r="H8" s="1306"/>
      <c r="I8" s="1306"/>
      <c r="J8" s="1306"/>
      <c r="K8" s="1306"/>
      <c r="L8" s="1170"/>
      <c r="M8" s="1099"/>
    </row>
    <row r="9" spans="1:32">
      <c r="C9" s="1080"/>
      <c r="D9" s="1075"/>
      <c r="E9" s="1142"/>
      <c r="F9" s="1142"/>
      <c r="G9" s="1142"/>
      <c r="H9" s="1142"/>
      <c r="I9" s="1142"/>
      <c r="J9" s="1142"/>
      <c r="K9" s="1079"/>
      <c r="L9" s="1143"/>
    </row>
    <row r="10" spans="1:32" ht="21" customHeight="1">
      <c r="C10" s="1080"/>
      <c r="D10" s="1313" t="s">
        <v>445</v>
      </c>
      <c r="E10" s="1313"/>
      <c r="F10" s="1313"/>
      <c r="G10" s="1313"/>
      <c r="H10" s="1313"/>
      <c r="I10" s="1313"/>
      <c r="J10" s="1313"/>
      <c r="K10" s="1313"/>
      <c r="L10" s="1352" t="s">
        <v>446</v>
      </c>
    </row>
    <row r="11" spans="1:32" ht="21" customHeight="1">
      <c r="C11" s="1080"/>
      <c r="D11" s="1296" t="s">
        <v>91</v>
      </c>
      <c r="E11" s="1353" t="s">
        <v>296</v>
      </c>
      <c r="F11" s="1353" t="s">
        <v>19</v>
      </c>
      <c r="G11" s="1355" t="s">
        <v>685</v>
      </c>
      <c r="H11" s="1356"/>
      <c r="I11" s="1357"/>
      <c r="J11" s="1353" t="s">
        <v>439</v>
      </c>
      <c r="K11" s="1353" t="s">
        <v>447</v>
      </c>
      <c r="L11" s="1352"/>
    </row>
    <row r="12" spans="1:32" ht="21" customHeight="1">
      <c r="C12" s="1080"/>
      <c r="D12" s="1298"/>
      <c r="E12" s="1354"/>
      <c r="F12" s="1354"/>
      <c r="G12" s="1359" t="s">
        <v>686</v>
      </c>
      <c r="H12" s="1360"/>
      <c r="I12" s="1085" t="s">
        <v>687</v>
      </c>
      <c r="J12" s="1354"/>
      <c r="K12" s="1354"/>
      <c r="L12" s="1352"/>
    </row>
    <row r="13" spans="1:32" ht="12" customHeight="1">
      <c r="C13" s="1080"/>
      <c r="D13" s="1076" t="s">
        <v>92</v>
      </c>
      <c r="E13" s="1076" t="s">
        <v>48</v>
      </c>
      <c r="F13" s="1076" t="s">
        <v>49</v>
      </c>
      <c r="G13" s="1361" t="s">
        <v>50</v>
      </c>
      <c r="H13" s="1361"/>
      <c r="I13" s="1076" t="s">
        <v>67</v>
      </c>
      <c r="J13" s="1076" t="s">
        <v>68</v>
      </c>
      <c r="K13" s="1076" t="s">
        <v>182</v>
      </c>
      <c r="L13" s="1076" t="s">
        <v>183</v>
      </c>
    </row>
    <row r="14" spans="1:32" ht="14.25" customHeight="1">
      <c r="A14" s="1106"/>
      <c r="C14" s="1080"/>
      <c r="D14" s="1154">
        <v>1</v>
      </c>
      <c r="E14" s="1358" t="s">
        <v>688</v>
      </c>
      <c r="F14" s="1362"/>
      <c r="G14" s="1362"/>
      <c r="H14" s="1362"/>
      <c r="I14" s="1362"/>
      <c r="J14" s="1362"/>
      <c r="K14" s="1362"/>
      <c r="L14" s="1091"/>
      <c r="M14" s="1156"/>
    </row>
    <row r="15" spans="1:32" ht="56.25">
      <c r="A15" s="1106"/>
      <c r="C15" s="1080"/>
      <c r="D15" s="1154" t="s">
        <v>294</v>
      </c>
      <c r="E15" s="1109" t="s">
        <v>449</v>
      </c>
      <c r="F15" s="1109" t="s">
        <v>449</v>
      </c>
      <c r="G15" s="1363" t="s">
        <v>449</v>
      </c>
      <c r="H15" s="1364"/>
      <c r="I15" s="1109" t="s">
        <v>449</v>
      </c>
      <c r="J15" s="1131" t="s">
        <v>2803</v>
      </c>
      <c r="K15" s="1037" t="s">
        <v>2804</v>
      </c>
      <c r="L15" s="1098" t="s">
        <v>689</v>
      </c>
      <c r="M15" s="1156"/>
    </row>
    <row r="16" spans="1:32" ht="18.75">
      <c r="A16" s="1106"/>
      <c r="B16" s="1095">
        <v>3</v>
      </c>
      <c r="C16" s="1080"/>
      <c r="D16" s="1157">
        <v>2</v>
      </c>
      <c r="E16" s="1365" t="s">
        <v>690</v>
      </c>
      <c r="F16" s="1366"/>
      <c r="G16" s="1366"/>
      <c r="H16" s="1367"/>
      <c r="I16" s="1367"/>
      <c r="J16" s="1367" t="s">
        <v>449</v>
      </c>
      <c r="K16" s="1367"/>
      <c r="L16" s="1152"/>
      <c r="M16" s="1156"/>
    </row>
    <row r="17" spans="1:15" ht="90" customHeight="1">
      <c r="A17" s="1106"/>
      <c r="C17" s="1368"/>
      <c r="D17" s="1369" t="s">
        <v>691</v>
      </c>
      <c r="E17" s="1370"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17" s="1371" t="str">
        <f>IF('Перечень тарифов'!J21="","наименование отсутствует","" &amp; 'Перечень тарифов'!J21 &amp; "")</f>
        <v>Тариф на теплоноситель, поставляемый потребителям</v>
      </c>
      <c r="G17" s="1109"/>
      <c r="H17" s="1168" t="s">
        <v>1426</v>
      </c>
      <c r="I17" s="1166" t="s">
        <v>1427</v>
      </c>
      <c r="J17" s="1131" t="s">
        <v>247</v>
      </c>
      <c r="K17" s="1109" t="s">
        <v>449</v>
      </c>
      <c r="L17" s="1302" t="s">
        <v>712</v>
      </c>
      <c r="M17" s="1156"/>
    </row>
    <row r="18" spans="1:15" ht="18.75">
      <c r="A18" s="1106"/>
      <c r="C18" s="1368"/>
      <c r="D18" s="1369"/>
      <c r="E18" s="1370"/>
      <c r="F18" s="1371"/>
      <c r="G18" s="1158"/>
      <c r="H18" s="1153" t="s">
        <v>274</v>
      </c>
      <c r="I18" s="1148"/>
      <c r="J18" s="1148"/>
      <c r="K18" s="1146"/>
      <c r="L18" s="1304"/>
      <c r="M18" s="1156"/>
    </row>
    <row r="19" spans="1:15" ht="18.75">
      <c r="A19" s="1106"/>
      <c r="B19" s="1095">
        <v>3</v>
      </c>
      <c r="C19" s="1080"/>
      <c r="D19" s="1096" t="s">
        <v>49</v>
      </c>
      <c r="E19" s="1358" t="s">
        <v>692</v>
      </c>
      <c r="F19" s="1358"/>
      <c r="G19" s="1358"/>
      <c r="H19" s="1358"/>
      <c r="I19" s="1358"/>
      <c r="J19" s="1358"/>
      <c r="K19" s="1358"/>
      <c r="L19" s="1130"/>
      <c r="M19" s="1156"/>
    </row>
    <row r="20" spans="1:15" ht="33.75">
      <c r="A20" s="1106"/>
      <c r="C20" s="1080"/>
      <c r="D20" s="1154" t="s">
        <v>440</v>
      </c>
      <c r="E20" s="1109" t="s">
        <v>449</v>
      </c>
      <c r="F20" s="1109" t="s">
        <v>449</v>
      </c>
      <c r="G20" s="1363" t="s">
        <v>449</v>
      </c>
      <c r="H20" s="1364"/>
      <c r="I20" s="1109" t="s">
        <v>449</v>
      </c>
      <c r="J20" s="1109" t="s">
        <v>449</v>
      </c>
      <c r="K20" s="1037" t="s">
        <v>2805</v>
      </c>
      <c r="L20" s="1098" t="s">
        <v>693</v>
      </c>
      <c r="M20" s="1156"/>
    </row>
    <row r="21" spans="1:15" ht="18.75">
      <c r="A21" s="1106"/>
      <c r="B21" s="1095">
        <v>3</v>
      </c>
      <c r="C21" s="1080"/>
      <c r="D21" s="1096" t="s">
        <v>50</v>
      </c>
      <c r="E21" s="1358" t="s">
        <v>694</v>
      </c>
      <c r="F21" s="1358"/>
      <c r="G21" s="1358"/>
      <c r="H21" s="1358"/>
      <c r="I21" s="1358"/>
      <c r="J21" s="1358"/>
      <c r="K21" s="1358"/>
      <c r="L21" s="1130"/>
      <c r="M21" s="1156"/>
    </row>
    <row r="22" spans="1:15" ht="54.95" customHeight="1">
      <c r="A22" s="1106"/>
      <c r="C22" s="1368"/>
      <c r="D22" s="1369" t="s">
        <v>441</v>
      </c>
      <c r="E22" s="1370"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2" s="1371" t="str">
        <f>IF('Перечень тарифов'!J21="","наименование отсутствует","" &amp; 'Перечень тарифов'!J21 &amp; "")</f>
        <v>Тариф на теплоноситель, поставляемый потребителям</v>
      </c>
      <c r="G22" s="1109"/>
      <c r="H22" s="1166" t="s">
        <v>1426</v>
      </c>
      <c r="I22" s="1166" t="s">
        <v>2801</v>
      </c>
      <c r="J22" s="1171">
        <v>79897.595400000006</v>
      </c>
      <c r="K22" s="1109" t="s">
        <v>449</v>
      </c>
      <c r="L22" s="1302" t="s">
        <v>713</v>
      </c>
      <c r="M22" s="1156"/>
    </row>
    <row r="23" spans="1:15" s="1071" customFormat="1" ht="18.95" customHeight="1">
      <c r="A23" s="1106"/>
      <c r="B23" s="1095"/>
      <c r="C23" s="1368"/>
      <c r="D23" s="1369"/>
      <c r="E23" s="1370"/>
      <c r="F23" s="1371"/>
      <c r="G23" s="1189" t="s">
        <v>2798</v>
      </c>
      <c r="H23" s="1168" t="s">
        <v>2802</v>
      </c>
      <c r="I23" s="1166" t="s">
        <v>1427</v>
      </c>
      <c r="J23" s="1171">
        <v>81486.202560000005</v>
      </c>
      <c r="K23" s="1109" t="s">
        <v>449</v>
      </c>
      <c r="L23" s="1303"/>
      <c r="M23" s="1156"/>
      <c r="N23" s="1101"/>
      <c r="O23" s="1101"/>
    </row>
    <row r="24" spans="1:15" ht="15" customHeight="1">
      <c r="A24" s="1106"/>
      <c r="C24" s="1368"/>
      <c r="D24" s="1369"/>
      <c r="E24" s="1370"/>
      <c r="F24" s="1371"/>
      <c r="G24" s="1158"/>
      <c r="H24" s="1153" t="s">
        <v>274</v>
      </c>
      <c r="I24" s="1145"/>
      <c r="J24" s="1145"/>
      <c r="K24" s="1146"/>
      <c r="L24" s="1304"/>
      <c r="M24" s="1156"/>
    </row>
    <row r="25" spans="1:15" ht="18.75">
      <c r="A25" s="1106"/>
      <c r="C25" s="1080"/>
      <c r="D25" s="1096" t="s">
        <v>67</v>
      </c>
      <c r="E25" s="1358" t="s">
        <v>772</v>
      </c>
      <c r="F25" s="1358"/>
      <c r="G25" s="1358"/>
      <c r="H25" s="1358"/>
      <c r="I25" s="1358"/>
      <c r="J25" s="1358"/>
      <c r="K25" s="1358"/>
      <c r="L25" s="1130"/>
      <c r="M25" s="1156"/>
    </row>
    <row r="26" spans="1:15" ht="77.099999999999994" customHeight="1">
      <c r="A26" s="1106"/>
      <c r="C26" s="1368"/>
      <c r="D26" s="1372" t="s">
        <v>442</v>
      </c>
      <c r="E26" s="1370"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6" s="1371" t="str">
        <f>IF('Перечень тарифов'!J21="","наименование отсутствует","" &amp; 'Перечень тарифов'!J21 &amp; "")</f>
        <v>Тариф на теплоноситель, поставляемый потребителям</v>
      </c>
      <c r="G26" s="1109"/>
      <c r="H26" s="1168" t="s">
        <v>1426</v>
      </c>
      <c r="I26" s="1166" t="s">
        <v>2801</v>
      </c>
      <c r="J26" s="1171">
        <v>2336.1869999999999</v>
      </c>
      <c r="K26" s="1109" t="s">
        <v>449</v>
      </c>
      <c r="L26" s="1302" t="s">
        <v>773</v>
      </c>
      <c r="M26" s="1156"/>
    </row>
    <row r="27" spans="1:15" s="1071" customFormat="1" ht="18.95" customHeight="1">
      <c r="A27" s="1106"/>
      <c r="B27" s="1095"/>
      <c r="C27" s="1368"/>
      <c r="D27" s="1373"/>
      <c r="E27" s="1370"/>
      <c r="F27" s="1371"/>
      <c r="G27" s="1189" t="s">
        <v>2798</v>
      </c>
      <c r="H27" s="1168" t="s">
        <v>2802</v>
      </c>
      <c r="I27" s="1166" t="s">
        <v>1427</v>
      </c>
      <c r="J27" s="1171">
        <v>2336.1869999999999</v>
      </c>
      <c r="K27" s="1109" t="s">
        <v>449</v>
      </c>
      <c r="L27" s="1303"/>
      <c r="M27" s="1156"/>
      <c r="N27" s="1101"/>
      <c r="O27" s="1101"/>
    </row>
    <row r="28" spans="1:15" ht="15" customHeight="1">
      <c r="A28" s="1106"/>
      <c r="C28" s="1368"/>
      <c r="D28" s="1374"/>
      <c r="E28" s="1370"/>
      <c r="F28" s="1371"/>
      <c r="G28" s="1158"/>
      <c r="H28" s="1153" t="s">
        <v>274</v>
      </c>
      <c r="I28" s="1145"/>
      <c r="J28" s="1145"/>
      <c r="K28" s="1146"/>
      <c r="L28" s="1304"/>
      <c r="M28" s="1156"/>
    </row>
    <row r="29" spans="1:15" ht="26.1" customHeight="1">
      <c r="A29" s="1106"/>
      <c r="C29" s="1080"/>
      <c r="D29" s="1096" t="s">
        <v>68</v>
      </c>
      <c r="E29" s="1358" t="s">
        <v>715</v>
      </c>
      <c r="F29" s="1358"/>
      <c r="G29" s="1358"/>
      <c r="H29" s="1358"/>
      <c r="I29" s="1358"/>
      <c r="J29" s="1358"/>
      <c r="K29" s="1358"/>
      <c r="L29" s="1130"/>
      <c r="M29" s="1156"/>
    </row>
    <row r="30" spans="1:15" ht="87.95" customHeight="1">
      <c r="A30" s="1106"/>
      <c r="C30" s="1368"/>
      <c r="D30" s="1372" t="s">
        <v>443</v>
      </c>
      <c r="E30" s="1370"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30" s="1371" t="str">
        <f>IF('Перечень тарифов'!J21="","наименование отсутствует","" &amp; 'Перечень тарифов'!J21 &amp; "")</f>
        <v>Тариф на теплоноситель, поставляемый потребителям</v>
      </c>
      <c r="G30" s="1109"/>
      <c r="H30" s="1168" t="s">
        <v>1426</v>
      </c>
      <c r="I30" s="1166" t="s">
        <v>2801</v>
      </c>
      <c r="J30" s="1171">
        <v>0</v>
      </c>
      <c r="K30" s="1109" t="s">
        <v>449</v>
      </c>
      <c r="L30" s="1302" t="s">
        <v>716</v>
      </c>
      <c r="M30" s="1156"/>
      <c r="O30" s="1101" t="s">
        <v>554</v>
      </c>
    </row>
    <row r="31" spans="1:15" s="1071" customFormat="1" ht="18.95" customHeight="1">
      <c r="A31" s="1106"/>
      <c r="B31" s="1095"/>
      <c r="C31" s="1368"/>
      <c r="D31" s="1373"/>
      <c r="E31" s="1370"/>
      <c r="F31" s="1371"/>
      <c r="G31" s="1189" t="s">
        <v>2798</v>
      </c>
      <c r="H31" s="1168" t="s">
        <v>2802</v>
      </c>
      <c r="I31" s="1166" t="s">
        <v>1427</v>
      </c>
      <c r="J31" s="1171">
        <v>0</v>
      </c>
      <c r="K31" s="1109" t="s">
        <v>449</v>
      </c>
      <c r="L31" s="1303"/>
      <c r="M31" s="1156"/>
      <c r="N31" s="1101"/>
      <c r="O31" s="1101"/>
    </row>
    <row r="32" spans="1:15" ht="15" customHeight="1">
      <c r="A32" s="1106"/>
      <c r="C32" s="1368"/>
      <c r="D32" s="1374"/>
      <c r="E32" s="1370"/>
      <c r="F32" s="1371"/>
      <c r="G32" s="1158"/>
      <c r="H32" s="1153" t="s">
        <v>274</v>
      </c>
      <c r="I32" s="1145"/>
      <c r="J32" s="1145"/>
      <c r="K32" s="1146"/>
      <c r="L32" s="1304"/>
      <c r="M32" s="1156"/>
    </row>
    <row r="33" spans="1:15" ht="25.5" customHeight="1">
      <c r="A33" s="1106"/>
      <c r="B33" s="1095">
        <v>3</v>
      </c>
      <c r="C33" s="1080"/>
      <c r="D33" s="1096" t="s">
        <v>182</v>
      </c>
      <c r="E33" s="1358" t="s">
        <v>714</v>
      </c>
      <c r="F33" s="1358"/>
      <c r="G33" s="1358"/>
      <c r="H33" s="1358"/>
      <c r="I33" s="1358"/>
      <c r="J33" s="1358"/>
      <c r="K33" s="1358"/>
      <c r="L33" s="1130"/>
      <c r="M33" s="1156"/>
    </row>
    <row r="34" spans="1:15" ht="99" customHeight="1">
      <c r="A34" s="1106"/>
      <c r="C34" s="1368"/>
      <c r="D34" s="1372" t="s">
        <v>695</v>
      </c>
      <c r="E34" s="1370"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34" s="1371" t="str">
        <f>IF('Перечень тарифов'!J21="","наименование отсутствует","" &amp; 'Перечень тарифов'!J21 &amp; "")</f>
        <v>Тариф на теплоноситель, поставляемый потребителям</v>
      </c>
      <c r="G34" s="1109"/>
      <c r="H34" s="1168" t="s">
        <v>1426</v>
      </c>
      <c r="I34" s="1166" t="s">
        <v>2801</v>
      </c>
      <c r="J34" s="1171">
        <v>0</v>
      </c>
      <c r="K34" s="1109" t="s">
        <v>449</v>
      </c>
      <c r="L34" s="1302" t="s">
        <v>717</v>
      </c>
      <c r="M34" s="1156"/>
    </row>
    <row r="35" spans="1:15" s="1071" customFormat="1" ht="18.95" customHeight="1">
      <c r="A35" s="1106"/>
      <c r="B35" s="1095"/>
      <c r="C35" s="1368"/>
      <c r="D35" s="1373"/>
      <c r="E35" s="1370"/>
      <c r="F35" s="1371"/>
      <c r="G35" s="1189" t="s">
        <v>2798</v>
      </c>
      <c r="H35" s="1168" t="s">
        <v>2802</v>
      </c>
      <c r="I35" s="1166" t="s">
        <v>1427</v>
      </c>
      <c r="J35" s="1171">
        <v>0</v>
      </c>
      <c r="K35" s="1109" t="s">
        <v>449</v>
      </c>
      <c r="L35" s="1303"/>
      <c r="M35" s="1156"/>
      <c r="N35" s="1101"/>
      <c r="O35" s="1101"/>
    </row>
    <row r="36" spans="1:15" ht="15" customHeight="1">
      <c r="A36" s="1106"/>
      <c r="C36" s="1368"/>
      <c r="D36" s="1374"/>
      <c r="E36" s="1370"/>
      <c r="F36" s="1371"/>
      <c r="G36" s="1158"/>
      <c r="H36" s="1153" t="s">
        <v>274</v>
      </c>
      <c r="I36" s="1145"/>
      <c r="J36" s="1145"/>
      <c r="K36" s="1146"/>
      <c r="L36" s="1304"/>
      <c r="M36" s="1156"/>
    </row>
    <row r="37" spans="1:15" s="1093" customFormat="1" ht="3" customHeight="1">
      <c r="A37" s="1106"/>
      <c r="D37" s="1160"/>
      <c r="E37" s="1160"/>
      <c r="F37" s="1160"/>
      <c r="G37" s="1160"/>
      <c r="H37" s="1160"/>
      <c r="I37" s="1160"/>
      <c r="J37" s="1160"/>
      <c r="K37" s="1160"/>
      <c r="L37" s="1160"/>
      <c r="N37" s="1144"/>
      <c r="O37" s="1144"/>
    </row>
    <row r="38" spans="1:15" ht="24.75" customHeight="1">
      <c r="D38" s="1147">
        <v>1</v>
      </c>
      <c r="E38" s="1277" t="s">
        <v>711</v>
      </c>
      <c r="F38" s="1277"/>
      <c r="G38" s="1277"/>
      <c r="H38" s="1277"/>
      <c r="I38" s="1277"/>
      <c r="J38" s="1277"/>
      <c r="K38" s="1277"/>
      <c r="L38" s="1277"/>
    </row>
  </sheetData>
  <sheetProtection algorithmName="SHA-512" hashValue="Xl3GQtXBtQla1qAGirbsppe7y2xHA4g69drBcSDzByrmUuw0aLJK+IC5rd3CblM06kDoVQ/3hxeEqfAIhrGF3Q==" saltValue="3FNhDv67Sy2X4VColeJKng==" spinCount="100000" sheet="1" objects="1" scenarios="1" formatColumns="0" formatRows="0"/>
  <mergeCells count="48">
    <mergeCell ref="E38:L38"/>
    <mergeCell ref="E33:K33"/>
    <mergeCell ref="C34:C36"/>
    <mergeCell ref="D34:D36"/>
    <mergeCell ref="E34:E36"/>
    <mergeCell ref="F34:F36"/>
    <mergeCell ref="L34:L36"/>
    <mergeCell ref="L30:L32"/>
    <mergeCell ref="L22:L24"/>
    <mergeCell ref="E25:K25"/>
    <mergeCell ref="C26:C28"/>
    <mergeCell ref="D26:D28"/>
    <mergeCell ref="E26:E28"/>
    <mergeCell ref="F26:F28"/>
    <mergeCell ref="L26:L28"/>
    <mergeCell ref="E29:K29"/>
    <mergeCell ref="C30:C32"/>
    <mergeCell ref="D30:D32"/>
    <mergeCell ref="E30:E32"/>
    <mergeCell ref="F30:F32"/>
    <mergeCell ref="G20:H20"/>
    <mergeCell ref="E21:K21"/>
    <mergeCell ref="C22:C24"/>
    <mergeCell ref="D22:D24"/>
    <mergeCell ref="E22:E24"/>
    <mergeCell ref="F22:F24"/>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30 L22 L16:L17 L26 L3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2:I23 H17:I17 H26:I27 H30:I31 H34:I35"/>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30:J31 J22:J23 J26:J27 J34:J35">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78a92458-3ead-44de-b9ef-1d7ba9fbf036"/>
    <hyperlink ref="K20" location="'Форма 4.10.1'!$K$20" tooltip="Кликните по гиперссылке, чтобы перейти по гиперссылке или отредактировать её" display="https://portal.eias.ru/Portal/DownloadPage.aspx?type=12&amp;guid=206a875d-dbdf-4cef-a306-2098411d94c7"/>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5" t="s">
        <v>461</v>
      </c>
      <c r="E5" s="1375"/>
      <c r="F5" s="1375"/>
      <c r="G5" s="1375"/>
      <c r="H5" s="1375"/>
      <c r="I5" s="1375"/>
      <c r="J5" s="1375"/>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7" t="s">
        <v>445</v>
      </c>
      <c r="E8" s="1377"/>
      <c r="F8" s="1377"/>
      <c r="G8" s="1377"/>
      <c r="H8" s="1377"/>
      <c r="I8" s="1377"/>
      <c r="J8" s="1377"/>
      <c r="K8" s="1377" t="s">
        <v>446</v>
      </c>
    </row>
    <row r="9" spans="1:14">
      <c r="D9" s="1377" t="s">
        <v>91</v>
      </c>
      <c r="E9" s="1377" t="s">
        <v>463</v>
      </c>
      <c r="F9" s="1377"/>
      <c r="G9" s="1377" t="s">
        <v>464</v>
      </c>
      <c r="H9" s="1377"/>
      <c r="I9" s="1377"/>
      <c r="J9" s="1377"/>
      <c r="K9" s="1377"/>
    </row>
    <row r="10" spans="1:14" ht="22.5">
      <c r="D10" s="1377"/>
      <c r="E10" s="131" t="s">
        <v>465</v>
      </c>
      <c r="F10" s="131" t="s">
        <v>398</v>
      </c>
      <c r="G10" s="131" t="s">
        <v>398</v>
      </c>
      <c r="H10" s="131" t="s">
        <v>465</v>
      </c>
      <c r="I10" s="131" t="s">
        <v>466</v>
      </c>
      <c r="J10" s="131" t="s">
        <v>447</v>
      </c>
      <c r="K10" s="1377"/>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9"/>
      <c r="F12" s="1110"/>
      <c r="G12" s="1110"/>
      <c r="H12" s="1110"/>
      <c r="I12" s="1176"/>
      <c r="J12" s="1037"/>
      <c r="K12" s="1302" t="s">
        <v>467</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4"/>
    </row>
    <row r="14" spans="1:14" ht="3" customHeight="1">
      <c r="A14" s="125"/>
      <c r="B14" s="125"/>
      <c r="C14" s="125"/>
    </row>
    <row r="15" spans="1:14" ht="27.75" customHeight="1">
      <c r="E15" s="1376" t="s">
        <v>573</v>
      </c>
      <c r="F15" s="1376"/>
      <c r="G15" s="1376"/>
      <c r="H15" s="1376"/>
      <c r="I15" s="1376"/>
      <c r="J15" s="1376"/>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2" t="s">
        <v>313</v>
      </c>
      <c r="E7" s="1234"/>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2"/>
    </row>
    <row r="13" spans="3:9" ht="12" customHeight="1">
      <c r="C13" s="47"/>
      <c r="D13" s="401"/>
      <c r="E13" s="402" t="s">
        <v>176</v>
      </c>
    </row>
    <row r="14" spans="3:9" ht="3" customHeight="1"/>
    <row r="15" spans="3:9" ht="22.5" customHeight="1">
      <c r="C15" s="161"/>
      <c r="D15" s="1378" t="s">
        <v>314</v>
      </c>
      <c r="E15" s="1378"/>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5" t="s">
        <v>54</v>
      </c>
      <c r="E7" s="1375"/>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9" t="s">
        <v>55</v>
      </c>
      <c r="C2" s="1379"/>
      <c r="D2" s="1379"/>
      <c r="E2" s="410"/>
    </row>
    <row r="3" spans="2:5" ht="3" customHeight="1"/>
    <row r="4" spans="2:5" ht="21.75" customHeight="1" thickBot="1">
      <c r="B4" s="1203" t="s">
        <v>1</v>
      </c>
      <c r="C4" s="1203" t="s">
        <v>90</v>
      </c>
      <c r="D4" s="1203"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8">
        <v>1</v>
      </c>
      <c r="E9" s="1400"/>
      <c r="F9" s="1405"/>
      <c r="G9" s="1409" t="s">
        <v>84</v>
      </c>
      <c r="H9" s="1258"/>
      <c r="I9" s="1258">
        <v>1</v>
      </c>
      <c r="J9" s="1403"/>
      <c r="K9" s="1292" t="s">
        <v>84</v>
      </c>
      <c r="L9" s="1271"/>
      <c r="M9" s="1271" t="s">
        <v>92</v>
      </c>
      <c r="N9" s="1402"/>
      <c r="O9" s="1292" t="s">
        <v>84</v>
      </c>
      <c r="P9" s="1271"/>
      <c r="Q9" s="1271" t="s">
        <v>92</v>
      </c>
      <c r="R9" s="1397"/>
      <c r="S9" s="1292" t="s">
        <v>84</v>
      </c>
      <c r="T9" s="1034"/>
      <c r="U9" s="1034" t="s">
        <v>92</v>
      </c>
      <c r="V9" s="1193"/>
      <c r="W9" s="288"/>
    </row>
    <row r="10" spans="1:23" s="702" customFormat="1" ht="17.100000000000001" customHeight="1">
      <c r="A10" s="197"/>
      <c r="C10" s="152"/>
      <c r="D10" s="1258"/>
      <c r="E10" s="1400"/>
      <c r="F10" s="1405"/>
      <c r="G10" s="1409"/>
      <c r="H10" s="1258"/>
      <c r="I10" s="1258"/>
      <c r="J10" s="1403"/>
      <c r="K10" s="1292"/>
      <c r="L10" s="1271"/>
      <c r="M10" s="1271"/>
      <c r="N10" s="1402"/>
      <c r="O10" s="1292"/>
      <c r="P10" s="1271"/>
      <c r="Q10" s="1271"/>
      <c r="R10" s="1397"/>
      <c r="S10" s="1292"/>
      <c r="T10" s="1036"/>
      <c r="U10" s="707"/>
      <c r="V10" s="708" t="s">
        <v>631</v>
      </c>
      <c r="W10" s="709"/>
    </row>
    <row r="11" spans="1:23" s="96" customFormat="1" ht="17.100000000000001" customHeight="1">
      <c r="A11" s="197"/>
      <c r="C11" s="152"/>
      <c r="D11" s="1259"/>
      <c r="E11" s="1401"/>
      <c r="F11" s="1406"/>
      <c r="G11" s="1259"/>
      <c r="H11" s="1259"/>
      <c r="I11" s="1259"/>
      <c r="J11" s="1404"/>
      <c r="K11" s="1259"/>
      <c r="L11" s="1259"/>
      <c r="M11" s="1259"/>
      <c r="N11" s="1397"/>
      <c r="O11" s="1259"/>
      <c r="P11" s="1035"/>
      <c r="Q11" s="707"/>
      <c r="R11" s="708" t="s">
        <v>630</v>
      </c>
      <c r="S11" s="704"/>
      <c r="T11" s="704"/>
      <c r="U11" s="704"/>
      <c r="V11" s="704"/>
      <c r="W11" s="709"/>
    </row>
    <row r="12" spans="1:23" s="96" customFormat="1" ht="17.100000000000001" customHeight="1">
      <c r="A12" s="197"/>
      <c r="C12" s="152"/>
      <c r="D12" s="1259"/>
      <c r="E12" s="1401"/>
      <c r="F12" s="1406"/>
      <c r="G12" s="1259"/>
      <c r="H12" s="1259"/>
      <c r="I12" s="1259"/>
      <c r="J12" s="1404"/>
      <c r="K12" s="1259"/>
      <c r="L12" s="707"/>
      <c r="M12" s="708"/>
      <c r="N12" s="708" t="s">
        <v>410</v>
      </c>
      <c r="O12" s="708"/>
      <c r="P12" s="708"/>
      <c r="Q12" s="708"/>
      <c r="R12" s="708"/>
      <c r="S12" s="704"/>
      <c r="T12" s="704"/>
      <c r="U12" s="704"/>
      <c r="V12" s="704"/>
      <c r="W12" s="709"/>
    </row>
    <row r="13" spans="1:23" s="96" customFormat="1" ht="17.25" customHeight="1">
      <c r="A13" s="197"/>
      <c r="C13" s="152"/>
      <c r="D13" s="1259"/>
      <c r="E13" s="1401"/>
      <c r="F13" s="1406"/>
      <c r="G13" s="1259"/>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14"/>
      <c r="E15" s="1407"/>
      <c r="F15" s="1408"/>
      <c r="G15" s="1410"/>
      <c r="H15" s="1258"/>
      <c r="I15" s="1258">
        <v>1</v>
      </c>
      <c r="J15" s="1403"/>
      <c r="K15" s="1292" t="s">
        <v>84</v>
      </c>
      <c r="L15" s="1271"/>
      <c r="M15" s="1271" t="s">
        <v>92</v>
      </c>
      <c r="N15" s="1402"/>
      <c r="O15" s="1292" t="s">
        <v>84</v>
      </c>
      <c r="P15" s="1271"/>
      <c r="Q15" s="1271" t="s">
        <v>92</v>
      </c>
      <c r="R15" s="1397"/>
      <c r="S15" s="1292" t="s">
        <v>84</v>
      </c>
      <c r="T15" s="1034"/>
      <c r="U15" s="1034" t="s">
        <v>92</v>
      </c>
      <c r="V15" s="1193"/>
      <c r="W15" s="288"/>
    </row>
    <row r="16" spans="1:23" s="705" customFormat="1" ht="16.5" customHeight="1">
      <c r="A16" s="711"/>
      <c r="B16" s="706"/>
      <c r="C16" s="710"/>
      <c r="D16" s="1414"/>
      <c r="E16" s="1407"/>
      <c r="F16" s="1408"/>
      <c r="G16" s="1410"/>
      <c r="H16" s="1258"/>
      <c r="I16" s="1258"/>
      <c r="J16" s="1403"/>
      <c r="K16" s="1292"/>
      <c r="L16" s="1271"/>
      <c r="M16" s="1271"/>
      <c r="N16" s="1402"/>
      <c r="O16" s="1292"/>
      <c r="P16" s="1271"/>
      <c r="Q16" s="1271"/>
      <c r="R16" s="1397"/>
      <c r="S16" s="1292"/>
      <c r="T16" s="1036"/>
      <c r="U16" s="707"/>
      <c r="V16" s="708" t="s">
        <v>631</v>
      </c>
      <c r="W16" s="709"/>
    </row>
    <row r="17" spans="1:36" ht="17.100000000000001" customHeight="1">
      <c r="A17" s="197"/>
      <c r="B17" s="96"/>
      <c r="C17" s="152"/>
      <c r="D17" s="1414"/>
      <c r="E17" s="1407"/>
      <c r="F17" s="1408"/>
      <c r="G17" s="1410"/>
      <c r="H17" s="1258"/>
      <c r="I17" s="1258"/>
      <c r="J17" s="1404"/>
      <c r="K17" s="1292"/>
      <c r="L17" s="1271"/>
      <c r="M17" s="1271"/>
      <c r="N17" s="1397"/>
      <c r="O17" s="1292"/>
      <c r="P17" s="1035"/>
      <c r="Q17" s="707"/>
      <c r="R17" s="708" t="s">
        <v>630</v>
      </c>
      <c r="S17" s="704"/>
      <c r="T17" s="704"/>
      <c r="U17" s="704"/>
      <c r="V17" s="704"/>
      <c r="W17" s="709"/>
    </row>
    <row r="18" spans="1:36" ht="17.100000000000001" customHeight="1">
      <c r="A18" s="197"/>
      <c r="B18" s="96"/>
      <c r="C18" s="152"/>
      <c r="D18" s="1414"/>
      <c r="E18" s="1407"/>
      <c r="F18" s="1408"/>
      <c r="G18" s="1410"/>
      <c r="H18" s="1258"/>
      <c r="I18" s="1258"/>
      <c r="J18" s="1404"/>
      <c r="K18" s="1292"/>
      <c r="L18" s="707"/>
      <c r="M18" s="708"/>
      <c r="N18" s="708" t="s">
        <v>410</v>
      </c>
      <c r="O18" s="708"/>
      <c r="P18" s="708"/>
      <c r="Q18" s="708"/>
      <c r="R18" s="708"/>
      <c r="S18" s="704"/>
      <c r="T18" s="704"/>
      <c r="U18" s="704"/>
      <c r="V18" s="704"/>
      <c r="W18" s="709"/>
    </row>
    <row r="19" spans="1:36" ht="17.100000000000001" customHeight="1">
      <c r="A19" s="197"/>
      <c r="B19" s="96"/>
      <c r="C19" s="152"/>
      <c r="D19" s="1414"/>
      <c r="E19" s="1407"/>
      <c r="F19" s="1408"/>
      <c r="G19" s="1410"/>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15" t="s">
        <v>297</v>
      </c>
      <c r="P27" s="1415"/>
      <c r="Q27" s="1415"/>
      <c r="R27" s="1336" t="s">
        <v>269</v>
      </c>
      <c r="S27" s="1336"/>
      <c r="T27" s="1336"/>
      <c r="U27" s="1313" t="s">
        <v>339</v>
      </c>
      <c r="W27" s="1398"/>
    </row>
    <row r="28" spans="1:36" ht="17.100000000000001" customHeight="1">
      <c r="O28" s="1337" t="s">
        <v>579</v>
      </c>
      <c r="P28" s="1337" t="s">
        <v>270</v>
      </c>
      <c r="Q28" s="1337"/>
      <c r="R28" s="1336"/>
      <c r="S28" s="1336"/>
      <c r="T28" s="1336"/>
      <c r="U28" s="1313"/>
      <c r="W28" s="1398"/>
    </row>
    <row r="29" spans="1:36" ht="37.5" customHeight="1">
      <c r="O29" s="1337"/>
      <c r="P29" s="98" t="s">
        <v>580</v>
      </c>
      <c r="Q29" s="98" t="s">
        <v>6</v>
      </c>
      <c r="R29" s="99" t="s">
        <v>273</v>
      </c>
      <c r="S29" s="1333" t="s">
        <v>272</v>
      </c>
      <c r="T29" s="1333"/>
      <c r="U29" s="1313"/>
      <c r="W29" s="1398"/>
    </row>
    <row r="30" spans="1:36" ht="17.100000000000001" customHeight="1">
      <c r="G30" s="150"/>
      <c r="H30" s="150"/>
      <c r="I30" s="150"/>
      <c r="J30" s="150"/>
      <c r="K30" s="150"/>
      <c r="L30" s="116"/>
      <c r="M30" s="404" t="s">
        <v>182</v>
      </c>
      <c r="N30" s="405"/>
      <c r="O30" s="1399"/>
      <c r="P30" s="1399"/>
      <c r="Q30" s="1399"/>
      <c r="R30" s="1399"/>
      <c r="S30" s="1399"/>
      <c r="T30" s="1399"/>
      <c r="U30" s="1399"/>
      <c r="V30" s="116"/>
      <c r="W30" s="116"/>
      <c r="X30" s="196"/>
      <c r="Y30" s="196"/>
      <c r="Z30" s="196"/>
      <c r="AA30" s="196"/>
      <c r="AB30" s="196"/>
      <c r="AC30" s="196"/>
      <c r="AD30" s="196"/>
      <c r="AE30" s="196"/>
      <c r="AF30" s="196"/>
      <c r="AG30" s="196"/>
      <c r="AH30" s="196"/>
      <c r="AI30" s="196"/>
      <c r="AJ30" s="196"/>
    </row>
    <row r="31" spans="1:36" s="493" customFormat="1" ht="22.5">
      <c r="A31" s="1284">
        <v>1</v>
      </c>
      <c r="B31" s="795"/>
      <c r="C31" s="795"/>
      <c r="D31" s="795"/>
      <c r="E31" s="796"/>
      <c r="F31" s="797"/>
      <c r="G31" s="797"/>
      <c r="H31" s="797"/>
      <c r="I31" s="798"/>
      <c r="J31" s="793"/>
      <c r="K31" s="800"/>
      <c r="L31" s="562">
        <f>mergeValue(A31)</f>
        <v>1</v>
      </c>
      <c r="M31" s="610" t="s">
        <v>19</v>
      </c>
      <c r="N31" s="615"/>
      <c r="O31" s="1380"/>
      <c r="P31" s="1381"/>
      <c r="Q31" s="1381"/>
      <c r="R31" s="1381"/>
      <c r="S31" s="1381"/>
      <c r="T31" s="1381"/>
      <c r="U31" s="1381"/>
      <c r="V31" s="1382"/>
      <c r="W31" s="1130" t="s">
        <v>719</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84"/>
      <c r="B32" s="1284">
        <v>1</v>
      </c>
      <c r="C32" s="795"/>
      <c r="D32" s="795"/>
      <c r="E32" s="797"/>
      <c r="F32" s="797"/>
      <c r="G32" s="797"/>
      <c r="H32" s="797"/>
      <c r="I32" s="792"/>
      <c r="J32" s="791"/>
      <c r="K32" s="794"/>
      <c r="L32" s="562" t="str">
        <f>mergeValue(A32) &amp;"."&amp; mergeValue(B32)</f>
        <v>1.1</v>
      </c>
      <c r="M32" s="516" t="s">
        <v>15</v>
      </c>
      <c r="N32" s="615"/>
      <c r="O32" s="1380"/>
      <c r="P32" s="1381"/>
      <c r="Q32" s="1381"/>
      <c r="R32" s="1381"/>
      <c r="S32" s="1381"/>
      <c r="T32" s="1381"/>
      <c r="U32" s="1381"/>
      <c r="V32" s="1382"/>
      <c r="W32" s="1130" t="s">
        <v>460</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4"/>
      <c r="B33" s="1284"/>
      <c r="C33" s="1284">
        <v>1</v>
      </c>
      <c r="D33" s="795"/>
      <c r="E33" s="797"/>
      <c r="F33" s="797"/>
      <c r="G33" s="797"/>
      <c r="H33" s="797"/>
      <c r="I33" s="799"/>
      <c r="J33" s="791"/>
      <c r="K33" s="794"/>
      <c r="L33" s="562" t="str">
        <f>mergeValue(A33) &amp;"."&amp; mergeValue(B33)&amp;"."&amp; mergeValue(C33)</f>
        <v>1.1.1</v>
      </c>
      <c r="M33" s="517" t="s">
        <v>7</v>
      </c>
      <c r="N33" s="615"/>
      <c r="O33" s="1380"/>
      <c r="P33" s="1381"/>
      <c r="Q33" s="1381"/>
      <c r="R33" s="1381"/>
      <c r="S33" s="1381"/>
      <c r="T33" s="1381"/>
      <c r="U33" s="1381"/>
      <c r="V33" s="1382"/>
      <c r="W33" s="1130" t="s">
        <v>601</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4"/>
      <c r="B34" s="1284"/>
      <c r="C34" s="1284"/>
      <c r="D34" s="1284">
        <v>1</v>
      </c>
      <c r="E34" s="797"/>
      <c r="F34" s="797"/>
      <c r="G34" s="797"/>
      <c r="H34" s="797"/>
      <c r="I34" s="799"/>
      <c r="J34" s="791"/>
      <c r="K34" s="794"/>
      <c r="L34" s="562" t="str">
        <f>mergeValue(A34) &amp;"."&amp; mergeValue(B34)&amp;"."&amp; mergeValue(C34)&amp;"."&amp; mergeValue(D34)</f>
        <v>1.1.1.1</v>
      </c>
      <c r="M34" s="518" t="s">
        <v>21</v>
      </c>
      <c r="N34" s="615"/>
      <c r="O34" s="1380"/>
      <c r="P34" s="1381"/>
      <c r="Q34" s="1381"/>
      <c r="R34" s="1381"/>
      <c r="S34" s="1381"/>
      <c r="T34" s="1381"/>
      <c r="U34" s="1381"/>
      <c r="V34" s="1382"/>
      <c r="W34" s="1130" t="s">
        <v>602</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4"/>
      <c r="B35" s="1284"/>
      <c r="C35" s="1284"/>
      <c r="D35" s="1284"/>
      <c r="E35" s="1284">
        <v>1</v>
      </c>
      <c r="F35" s="797"/>
      <c r="G35" s="797"/>
      <c r="H35" s="795">
        <v>1</v>
      </c>
      <c r="I35" s="1284">
        <v>1</v>
      </c>
      <c r="J35" s="797"/>
      <c r="K35" s="802"/>
      <c r="L35" s="562" t="str">
        <f>mergeValue(A35) &amp;"."&amp; mergeValue(B35)&amp;"."&amp; mergeValue(C35)&amp;"."&amp; mergeValue(D35)&amp;"."&amp; mergeValue(E35)</f>
        <v>1.1.1.1.1</v>
      </c>
      <c r="M35" s="524" t="s">
        <v>8</v>
      </c>
      <c r="N35" s="615"/>
      <c r="O35" s="1287"/>
      <c r="P35" s="1288"/>
      <c r="Q35" s="1288"/>
      <c r="R35" s="1288"/>
      <c r="S35" s="1288"/>
      <c r="T35" s="1288"/>
      <c r="U35" s="1288"/>
      <c r="V35" s="1289"/>
      <c r="W35" s="1130" t="s">
        <v>720</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84"/>
      <c r="B36" s="1284"/>
      <c r="C36" s="1284"/>
      <c r="D36" s="1284"/>
      <c r="E36" s="1284"/>
      <c r="F36" s="1284">
        <v>1</v>
      </c>
      <c r="G36" s="795"/>
      <c r="H36" s="795"/>
      <c r="I36" s="1284"/>
      <c r="J36" s="1284">
        <v>1</v>
      </c>
      <c r="K36" s="803"/>
      <c r="L36" s="562" t="str">
        <f>mergeValue(A36) &amp;"."&amp; mergeValue(B36)&amp;"."&amp; mergeValue(C36)&amp;"."&amp; mergeValue(D36)&amp;"."&amp; mergeValue(E36)&amp;"."&amp; mergeValue(F36)</f>
        <v>1.1.1.1.1.1</v>
      </c>
      <c r="M36" s="525" t="s">
        <v>9</v>
      </c>
      <c r="N36" s="615"/>
      <c r="O36" s="1287"/>
      <c r="P36" s="1288"/>
      <c r="Q36" s="1288"/>
      <c r="R36" s="1288"/>
      <c r="S36" s="1288"/>
      <c r="T36" s="1288"/>
      <c r="U36" s="1288"/>
      <c r="V36" s="1289"/>
      <c r="W36" s="1130" t="s">
        <v>721</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4"/>
      <c r="B37" s="1284"/>
      <c r="C37" s="1284"/>
      <c r="D37" s="1284"/>
      <c r="E37" s="1284"/>
      <c r="F37" s="1284"/>
      <c r="G37" s="795">
        <v>1</v>
      </c>
      <c r="H37" s="795"/>
      <c r="I37" s="1284"/>
      <c r="J37" s="1284"/>
      <c r="K37" s="803">
        <v>1</v>
      </c>
      <c r="L37" s="562" t="str">
        <f>mergeValue(A37) &amp;"."&amp; mergeValue(B37)&amp;"."&amp; mergeValue(C37)&amp;"."&amp; mergeValue(D37)&amp;"."&amp; mergeValue(E37)&amp;"."&amp; mergeValue(F37)&amp;"."&amp; mergeValue(G37)</f>
        <v>1.1.1.1.1.1.1</v>
      </c>
      <c r="M37" s="1016"/>
      <c r="N37" s="615"/>
      <c r="O37" s="532"/>
      <c r="P37" s="532"/>
      <c r="Q37" s="1040"/>
      <c r="R37" s="1291"/>
      <c r="S37" s="1292" t="s">
        <v>83</v>
      </c>
      <c r="T37" s="1291"/>
      <c r="U37" s="1292" t="s">
        <v>83</v>
      </c>
      <c r="V37" s="532"/>
      <c r="W37" s="1302" t="s">
        <v>722</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84"/>
      <c r="B38" s="1284"/>
      <c r="C38" s="1284"/>
      <c r="D38" s="1284"/>
      <c r="E38" s="1284"/>
      <c r="F38" s="1284"/>
      <c r="G38" s="795"/>
      <c r="H38" s="795"/>
      <c r="I38" s="1284"/>
      <c r="J38" s="1284"/>
      <c r="K38" s="803"/>
      <c r="L38" s="569"/>
      <c r="M38" s="615"/>
      <c r="N38" s="615"/>
      <c r="O38" s="532"/>
      <c r="P38" s="532"/>
      <c r="Q38" s="553" t="str">
        <f>R37 &amp; "-" &amp; T37</f>
        <v>-</v>
      </c>
      <c r="R38" s="1291"/>
      <c r="S38" s="1292"/>
      <c r="T38" s="1291"/>
      <c r="U38" s="1292"/>
      <c r="V38" s="532"/>
      <c r="W38" s="1303"/>
      <c r="X38" s="554"/>
      <c r="Y38" s="558"/>
      <c r="Z38" s="558" t="str">
        <f t="shared" si="0"/>
        <v/>
      </c>
      <c r="AA38" s="558"/>
      <c r="AB38" s="558"/>
      <c r="AC38" s="558"/>
      <c r="AD38" s="554"/>
      <c r="AE38" s="554"/>
      <c r="AF38" s="554"/>
      <c r="AG38" s="554"/>
      <c r="AH38" s="554"/>
      <c r="AI38" s="554"/>
      <c r="AJ38" s="554"/>
    </row>
    <row r="39" spans="1:36" s="493" customFormat="1" ht="15" customHeight="1">
      <c r="A39" s="1284"/>
      <c r="B39" s="1284"/>
      <c r="C39" s="1284"/>
      <c r="D39" s="1284"/>
      <c r="E39" s="1284"/>
      <c r="F39" s="1284"/>
      <c r="G39" s="797"/>
      <c r="H39" s="795"/>
      <c r="I39" s="1284"/>
      <c r="J39" s="1284"/>
      <c r="K39" s="802"/>
      <c r="L39" s="508"/>
      <c r="M39" s="527" t="s">
        <v>24</v>
      </c>
      <c r="N39" s="534"/>
      <c r="O39" s="534"/>
      <c r="P39" s="534"/>
      <c r="Q39" s="534"/>
      <c r="R39" s="534"/>
      <c r="S39" s="534"/>
      <c r="T39" s="534"/>
      <c r="U39" s="534"/>
      <c r="V39" s="530"/>
      <c r="W39" s="1304"/>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4"/>
      <c r="B40" s="1284"/>
      <c r="C40" s="1284"/>
      <c r="D40" s="1284"/>
      <c r="E40" s="1284"/>
      <c r="F40" s="797"/>
      <c r="G40" s="797"/>
      <c r="H40" s="795"/>
      <c r="I40" s="1284"/>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4"/>
      <c r="B41" s="1284"/>
      <c r="C41" s="1284"/>
      <c r="D41" s="1284"/>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4"/>
      <c r="B42" s="1284"/>
      <c r="C42" s="1284"/>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4"/>
      <c r="B43" s="1284"/>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4"/>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84">
        <v>1</v>
      </c>
      <c r="B49" s="813"/>
      <c r="C49" s="813"/>
      <c r="D49" s="813"/>
      <c r="E49" s="814"/>
      <c r="F49" s="815"/>
      <c r="G49" s="815"/>
      <c r="H49" s="815"/>
      <c r="I49" s="816"/>
      <c r="J49" s="811"/>
      <c r="K49" s="818"/>
      <c r="L49" s="562">
        <f>mergeValue(A49)</f>
        <v>1</v>
      </c>
      <c r="M49" s="610" t="s">
        <v>19</v>
      </c>
      <c r="N49" s="615"/>
      <c r="O49" s="1380"/>
      <c r="P49" s="1381"/>
      <c r="Q49" s="1381"/>
      <c r="R49" s="1381"/>
      <c r="S49" s="1381"/>
      <c r="T49" s="1381"/>
      <c r="U49" s="1381"/>
      <c r="V49" s="1382"/>
      <c r="W49" s="1130" t="s">
        <v>719</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84"/>
      <c r="B50" s="1284">
        <v>1</v>
      </c>
      <c r="C50" s="813"/>
      <c r="D50" s="813"/>
      <c r="E50" s="815"/>
      <c r="F50" s="815"/>
      <c r="G50" s="815"/>
      <c r="H50" s="815"/>
      <c r="I50" s="810"/>
      <c r="J50" s="809"/>
      <c r="K50" s="812"/>
      <c r="L50" s="562" t="str">
        <f>mergeValue(A50) &amp;"."&amp; mergeValue(B50)</f>
        <v>1.1</v>
      </c>
      <c r="M50" s="516" t="s">
        <v>15</v>
      </c>
      <c r="N50" s="615"/>
      <c r="O50" s="1380"/>
      <c r="P50" s="1381"/>
      <c r="Q50" s="1381"/>
      <c r="R50" s="1381"/>
      <c r="S50" s="1381"/>
      <c r="T50" s="1381"/>
      <c r="U50" s="1381"/>
      <c r="V50" s="1382"/>
      <c r="W50" s="1130" t="s">
        <v>460</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84"/>
      <c r="B51" s="1284"/>
      <c r="C51" s="1284">
        <v>1</v>
      </c>
      <c r="D51" s="813"/>
      <c r="E51" s="815"/>
      <c r="F51" s="815"/>
      <c r="G51" s="815"/>
      <c r="H51" s="815"/>
      <c r="I51" s="817"/>
      <c r="J51" s="809"/>
      <c r="K51" s="812"/>
      <c r="L51" s="562" t="str">
        <f>mergeValue(A51) &amp;"."&amp; mergeValue(B51)&amp;"."&amp; mergeValue(C51)</f>
        <v>1.1.1</v>
      </c>
      <c r="M51" s="517" t="s">
        <v>7</v>
      </c>
      <c r="N51" s="615"/>
      <c r="O51" s="1380"/>
      <c r="P51" s="1381"/>
      <c r="Q51" s="1381"/>
      <c r="R51" s="1381"/>
      <c r="S51" s="1381"/>
      <c r="T51" s="1381"/>
      <c r="U51" s="1381"/>
      <c r="V51" s="1382"/>
      <c r="W51" s="1130" t="s">
        <v>601</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84"/>
      <c r="B52" s="1284"/>
      <c r="C52" s="1284"/>
      <c r="D52" s="1284">
        <v>1</v>
      </c>
      <c r="E52" s="815"/>
      <c r="F52" s="815"/>
      <c r="G52" s="815"/>
      <c r="H52" s="815"/>
      <c r="I52" s="817"/>
      <c r="J52" s="809"/>
      <c r="K52" s="812"/>
      <c r="L52" s="562" t="str">
        <f>mergeValue(A52) &amp;"."&amp; mergeValue(B52)&amp;"."&amp; mergeValue(C52)&amp;"."&amp; mergeValue(D52)</f>
        <v>1.1.1.1</v>
      </c>
      <c r="M52" s="518" t="s">
        <v>21</v>
      </c>
      <c r="N52" s="615"/>
      <c r="O52" s="1380"/>
      <c r="P52" s="1381"/>
      <c r="Q52" s="1381"/>
      <c r="R52" s="1381"/>
      <c r="S52" s="1381"/>
      <c r="T52" s="1381"/>
      <c r="U52" s="1381"/>
      <c r="V52" s="1382"/>
      <c r="W52" s="1130" t="s">
        <v>602</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84"/>
      <c r="B53" s="1284"/>
      <c r="C53" s="1284"/>
      <c r="D53" s="1284"/>
      <c r="E53" s="1284">
        <v>1</v>
      </c>
      <c r="F53" s="815"/>
      <c r="G53" s="815"/>
      <c r="H53" s="813">
        <v>1</v>
      </c>
      <c r="I53" s="1284">
        <v>1</v>
      </c>
      <c r="J53" s="815"/>
      <c r="K53" s="820"/>
      <c r="L53" s="562" t="str">
        <f>mergeValue(A53) &amp;"."&amp; mergeValue(B53)&amp;"."&amp; mergeValue(C53)&amp;"."&amp; mergeValue(D53)&amp;"."&amp; mergeValue(E53)</f>
        <v>1.1.1.1.1</v>
      </c>
      <c r="M53" s="524" t="s">
        <v>8</v>
      </c>
      <c r="N53" s="615"/>
      <c r="O53" s="1287"/>
      <c r="P53" s="1288"/>
      <c r="Q53" s="1288"/>
      <c r="R53" s="1288"/>
      <c r="S53" s="1288"/>
      <c r="T53" s="1288"/>
      <c r="U53" s="1288"/>
      <c r="V53" s="1289"/>
      <c r="W53" s="1130" t="s">
        <v>720</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84"/>
      <c r="B54" s="1284"/>
      <c r="C54" s="1284"/>
      <c r="D54" s="1284"/>
      <c r="E54" s="1284"/>
      <c r="F54" s="1284">
        <v>1</v>
      </c>
      <c r="G54" s="813"/>
      <c r="H54" s="813"/>
      <c r="I54" s="1284"/>
      <c r="J54" s="1284">
        <v>1</v>
      </c>
      <c r="K54" s="821"/>
      <c r="L54" s="562" t="str">
        <f>mergeValue(A54) &amp;"."&amp; mergeValue(B54)&amp;"."&amp; mergeValue(C54)&amp;"."&amp; mergeValue(D54)&amp;"."&amp; mergeValue(E54)&amp;"."&amp; mergeValue(F54)</f>
        <v>1.1.1.1.1.1</v>
      </c>
      <c r="M54" s="525" t="s">
        <v>9</v>
      </c>
      <c r="N54" s="615"/>
      <c r="O54" s="1287"/>
      <c r="P54" s="1288"/>
      <c r="Q54" s="1288"/>
      <c r="R54" s="1288"/>
      <c r="S54" s="1288"/>
      <c r="T54" s="1288"/>
      <c r="U54" s="1288"/>
      <c r="V54" s="1289"/>
      <c r="W54" s="1130" t="s">
        <v>721</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84"/>
      <c r="B55" s="1284"/>
      <c r="C55" s="1284"/>
      <c r="D55" s="1284"/>
      <c r="E55" s="1284"/>
      <c r="F55" s="1284"/>
      <c r="G55" s="813">
        <v>1</v>
      </c>
      <c r="H55" s="813"/>
      <c r="I55" s="1284"/>
      <c r="J55" s="1284"/>
      <c r="K55" s="821">
        <v>1</v>
      </c>
      <c r="L55" s="562" t="str">
        <f>mergeValue(A55) &amp;"."&amp; mergeValue(B55)&amp;"."&amp; mergeValue(C55)&amp;"."&amp; mergeValue(D55)&amp;"."&amp; mergeValue(E55)&amp;"."&amp; mergeValue(F55)&amp;"."&amp; mergeValue(G55)</f>
        <v>1.1.1.1.1.1.1</v>
      </c>
      <c r="M55" s="1016"/>
      <c r="N55" s="615"/>
      <c r="O55" s="532"/>
      <c r="P55" s="532"/>
      <c r="Q55" s="1040"/>
      <c r="R55" s="1291"/>
      <c r="S55" s="1292" t="s">
        <v>83</v>
      </c>
      <c r="T55" s="1291"/>
      <c r="U55" s="1292" t="s">
        <v>83</v>
      </c>
      <c r="V55" s="532"/>
      <c r="W55" s="1302" t="s">
        <v>722</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84"/>
      <c r="B56" s="1284"/>
      <c r="C56" s="1284"/>
      <c r="D56" s="1284"/>
      <c r="E56" s="1284"/>
      <c r="F56" s="1284"/>
      <c r="G56" s="813"/>
      <c r="H56" s="813"/>
      <c r="I56" s="1284"/>
      <c r="J56" s="1284"/>
      <c r="K56" s="821"/>
      <c r="L56" s="569"/>
      <c r="M56" s="615"/>
      <c r="N56" s="615"/>
      <c r="O56" s="532"/>
      <c r="P56" s="532"/>
      <c r="Q56" s="553" t="str">
        <f>R55 &amp; "-" &amp; T55</f>
        <v>-</v>
      </c>
      <c r="R56" s="1291"/>
      <c r="S56" s="1292"/>
      <c r="T56" s="1291"/>
      <c r="U56" s="1292"/>
      <c r="V56" s="532"/>
      <c r="W56" s="1303"/>
      <c r="X56" s="554"/>
      <c r="Y56" s="558"/>
      <c r="Z56" s="558" t="str">
        <f t="shared" si="1"/>
        <v/>
      </c>
      <c r="AA56" s="558"/>
      <c r="AB56" s="558"/>
      <c r="AC56" s="558"/>
      <c r="AD56" s="554"/>
      <c r="AE56" s="554"/>
      <c r="AF56" s="554"/>
      <c r="AG56" s="554"/>
      <c r="AH56" s="554"/>
      <c r="AI56" s="554"/>
      <c r="AJ56" s="554"/>
    </row>
    <row r="57" spans="1:36" s="493" customFormat="1" ht="15" customHeight="1">
      <c r="A57" s="1284"/>
      <c r="B57" s="1284"/>
      <c r="C57" s="1284"/>
      <c r="D57" s="1284"/>
      <c r="E57" s="1284"/>
      <c r="F57" s="1284"/>
      <c r="G57" s="815"/>
      <c r="H57" s="813"/>
      <c r="I57" s="1284"/>
      <c r="J57" s="1284"/>
      <c r="K57" s="820"/>
      <c r="L57" s="508"/>
      <c r="M57" s="527" t="s">
        <v>24</v>
      </c>
      <c r="N57" s="534"/>
      <c r="O57" s="534"/>
      <c r="P57" s="534"/>
      <c r="Q57" s="534"/>
      <c r="R57" s="534"/>
      <c r="S57" s="534"/>
      <c r="T57" s="534"/>
      <c r="U57" s="534"/>
      <c r="V57" s="530"/>
      <c r="W57" s="1304"/>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84"/>
      <c r="B58" s="1284"/>
      <c r="C58" s="1284"/>
      <c r="D58" s="1284"/>
      <c r="E58" s="1284"/>
      <c r="F58" s="815"/>
      <c r="G58" s="815"/>
      <c r="H58" s="813"/>
      <c r="I58" s="1284"/>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84"/>
      <c r="B59" s="1284"/>
      <c r="C59" s="1284"/>
      <c r="D59" s="1284"/>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84"/>
      <c r="B60" s="1284"/>
      <c r="C60" s="1284"/>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84"/>
      <c r="B61" s="1284"/>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84"/>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4">
        <v>1</v>
      </c>
      <c r="B67" s="831"/>
      <c r="C67" s="831"/>
      <c r="D67" s="831"/>
      <c r="E67" s="832"/>
      <c r="F67" s="833"/>
      <c r="G67" s="833"/>
      <c r="H67" s="833"/>
      <c r="I67" s="834"/>
      <c r="J67" s="829"/>
      <c r="K67" s="836"/>
      <c r="L67" s="562">
        <f>mergeValue(A67)</f>
        <v>1</v>
      </c>
      <c r="M67" s="610" t="s">
        <v>19</v>
      </c>
      <c r="N67" s="615"/>
      <c r="O67" s="1380"/>
      <c r="P67" s="1381"/>
      <c r="Q67" s="1381"/>
      <c r="R67" s="1381"/>
      <c r="S67" s="1381"/>
      <c r="T67" s="1381"/>
      <c r="U67" s="1381"/>
      <c r="V67" s="1382"/>
      <c r="W67" s="1130" t="s">
        <v>719</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84"/>
      <c r="B68" s="1284">
        <v>1</v>
      </c>
      <c r="C68" s="831"/>
      <c r="D68" s="831"/>
      <c r="E68" s="833"/>
      <c r="F68" s="833"/>
      <c r="G68" s="833"/>
      <c r="H68" s="833"/>
      <c r="I68" s="828"/>
      <c r="J68" s="827"/>
      <c r="K68" s="830"/>
      <c r="L68" s="562" t="str">
        <f>mergeValue(A68) &amp;"."&amp; mergeValue(B68)</f>
        <v>1.1</v>
      </c>
      <c r="M68" s="516" t="s">
        <v>15</v>
      </c>
      <c r="N68" s="615"/>
      <c r="O68" s="1380"/>
      <c r="P68" s="1381"/>
      <c r="Q68" s="1381"/>
      <c r="R68" s="1381"/>
      <c r="S68" s="1381"/>
      <c r="T68" s="1381"/>
      <c r="U68" s="1381"/>
      <c r="V68" s="1382"/>
      <c r="W68" s="1130" t="s">
        <v>460</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4"/>
      <c r="B69" s="1284"/>
      <c r="C69" s="1284">
        <v>1</v>
      </c>
      <c r="D69" s="831"/>
      <c r="E69" s="833"/>
      <c r="F69" s="833"/>
      <c r="G69" s="833"/>
      <c r="H69" s="833"/>
      <c r="I69" s="835"/>
      <c r="J69" s="827"/>
      <c r="K69" s="830"/>
      <c r="L69" s="562" t="str">
        <f>mergeValue(A69) &amp;"."&amp; mergeValue(B69)&amp;"."&amp; mergeValue(C69)</f>
        <v>1.1.1</v>
      </c>
      <c r="M69" s="517" t="s">
        <v>7</v>
      </c>
      <c r="N69" s="615"/>
      <c r="O69" s="1380"/>
      <c r="P69" s="1381"/>
      <c r="Q69" s="1381"/>
      <c r="R69" s="1381"/>
      <c r="S69" s="1381"/>
      <c r="T69" s="1381"/>
      <c r="U69" s="1381"/>
      <c r="V69" s="1382"/>
      <c r="W69" s="1130" t="s">
        <v>601</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4"/>
      <c r="B70" s="1284"/>
      <c r="C70" s="1284"/>
      <c r="D70" s="1284">
        <v>1</v>
      </c>
      <c r="E70" s="833"/>
      <c r="F70" s="833"/>
      <c r="G70" s="833"/>
      <c r="H70" s="833"/>
      <c r="I70" s="835"/>
      <c r="J70" s="827"/>
      <c r="K70" s="830"/>
      <c r="L70" s="562" t="str">
        <f>mergeValue(A70) &amp;"."&amp; mergeValue(B70)&amp;"."&amp; mergeValue(C70)&amp;"."&amp; mergeValue(D70)</f>
        <v>1.1.1.1</v>
      </c>
      <c r="M70" s="518" t="s">
        <v>21</v>
      </c>
      <c r="N70" s="615"/>
      <c r="O70" s="1380"/>
      <c r="P70" s="1381"/>
      <c r="Q70" s="1381"/>
      <c r="R70" s="1381"/>
      <c r="S70" s="1381"/>
      <c r="T70" s="1381"/>
      <c r="U70" s="1381"/>
      <c r="V70" s="1382"/>
      <c r="W70" s="1130" t="s">
        <v>602</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4"/>
      <c r="B71" s="1284"/>
      <c r="C71" s="1284"/>
      <c r="D71" s="1284"/>
      <c r="E71" s="1284">
        <v>1</v>
      </c>
      <c r="F71" s="833"/>
      <c r="G71" s="833"/>
      <c r="H71" s="831">
        <v>1</v>
      </c>
      <c r="I71" s="1284">
        <v>1</v>
      </c>
      <c r="J71" s="833"/>
      <c r="K71" s="838"/>
      <c r="L71" s="562" t="str">
        <f>mergeValue(A71) &amp;"."&amp; mergeValue(B71)&amp;"."&amp; mergeValue(C71)&amp;"."&amp; mergeValue(D71)&amp;"."&amp; mergeValue(E71)</f>
        <v>1.1.1.1.1</v>
      </c>
      <c r="M71" s="524" t="s">
        <v>8</v>
      </c>
      <c r="N71" s="615"/>
      <c r="O71" s="1287"/>
      <c r="P71" s="1288"/>
      <c r="Q71" s="1288"/>
      <c r="R71" s="1288"/>
      <c r="S71" s="1288"/>
      <c r="T71" s="1288"/>
      <c r="U71" s="1288"/>
      <c r="V71" s="1289"/>
      <c r="W71" s="1130" t="s">
        <v>720</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84"/>
      <c r="B72" s="1284"/>
      <c r="C72" s="1284"/>
      <c r="D72" s="1284"/>
      <c r="E72" s="1284"/>
      <c r="F72" s="1284">
        <v>1</v>
      </c>
      <c r="G72" s="831"/>
      <c r="H72" s="831"/>
      <c r="I72" s="1284"/>
      <c r="J72" s="1284">
        <v>1</v>
      </c>
      <c r="K72" s="839"/>
      <c r="L72" s="562" t="str">
        <f>mergeValue(A72) &amp;"."&amp; mergeValue(B72)&amp;"."&amp; mergeValue(C72)&amp;"."&amp; mergeValue(D72)&amp;"."&amp; mergeValue(E72)&amp;"."&amp; mergeValue(F72)</f>
        <v>1.1.1.1.1.1</v>
      </c>
      <c r="M72" s="525" t="s">
        <v>9</v>
      </c>
      <c r="N72" s="615"/>
      <c r="O72" s="1287"/>
      <c r="P72" s="1288"/>
      <c r="Q72" s="1288"/>
      <c r="R72" s="1288"/>
      <c r="S72" s="1288"/>
      <c r="T72" s="1288"/>
      <c r="U72" s="1288"/>
      <c r="V72" s="1289"/>
      <c r="W72" s="1130" t="s">
        <v>721</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4"/>
      <c r="B73" s="1284"/>
      <c r="C73" s="1284"/>
      <c r="D73" s="1284"/>
      <c r="E73" s="1284"/>
      <c r="F73" s="1284"/>
      <c r="G73" s="831">
        <v>1</v>
      </c>
      <c r="H73" s="831"/>
      <c r="I73" s="1284"/>
      <c r="J73" s="1284"/>
      <c r="K73" s="839">
        <v>1</v>
      </c>
      <c r="L73" s="562" t="str">
        <f>mergeValue(A73) &amp;"."&amp; mergeValue(B73)&amp;"."&amp; mergeValue(C73)&amp;"."&amp; mergeValue(D73)&amp;"."&amp; mergeValue(E73)&amp;"."&amp; mergeValue(F73)&amp;"."&amp; mergeValue(G73)</f>
        <v>1.1.1.1.1.1.1</v>
      </c>
      <c r="M73" s="1016"/>
      <c r="N73" s="615"/>
      <c r="O73" s="532"/>
      <c r="P73" s="532"/>
      <c r="Q73" s="1040"/>
      <c r="R73" s="1291"/>
      <c r="S73" s="1292" t="s">
        <v>83</v>
      </c>
      <c r="T73" s="1291"/>
      <c r="U73" s="1292" t="s">
        <v>83</v>
      </c>
      <c r="V73" s="532"/>
      <c r="W73" s="1302" t="s">
        <v>722</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84"/>
      <c r="B74" s="1284"/>
      <c r="C74" s="1284"/>
      <c r="D74" s="1284"/>
      <c r="E74" s="1284"/>
      <c r="F74" s="1284"/>
      <c r="G74" s="831"/>
      <c r="H74" s="831"/>
      <c r="I74" s="1284"/>
      <c r="J74" s="1284"/>
      <c r="K74" s="839"/>
      <c r="L74" s="569"/>
      <c r="M74" s="615"/>
      <c r="N74" s="615"/>
      <c r="O74" s="532"/>
      <c r="P74" s="532"/>
      <c r="Q74" s="553" t="str">
        <f>R73 &amp; "-" &amp; T73</f>
        <v>-</v>
      </c>
      <c r="R74" s="1291"/>
      <c r="S74" s="1292"/>
      <c r="T74" s="1291"/>
      <c r="U74" s="1292"/>
      <c r="V74" s="532"/>
      <c r="W74" s="1303"/>
      <c r="X74" s="554"/>
      <c r="Y74" s="558"/>
      <c r="Z74" s="558" t="str">
        <f t="shared" si="2"/>
        <v/>
      </c>
      <c r="AA74" s="558"/>
      <c r="AB74" s="558"/>
      <c r="AC74" s="558"/>
      <c r="AD74" s="554"/>
      <c r="AE74" s="554"/>
      <c r="AF74" s="554"/>
      <c r="AG74" s="554"/>
      <c r="AH74" s="554"/>
      <c r="AI74" s="554"/>
      <c r="AJ74" s="554"/>
    </row>
    <row r="75" spans="1:36" s="493" customFormat="1" ht="15" customHeight="1">
      <c r="A75" s="1284"/>
      <c r="B75" s="1284"/>
      <c r="C75" s="1284"/>
      <c r="D75" s="1284"/>
      <c r="E75" s="1284"/>
      <c r="F75" s="1284"/>
      <c r="G75" s="833"/>
      <c r="H75" s="831"/>
      <c r="I75" s="1284"/>
      <c r="J75" s="1284"/>
      <c r="K75" s="838"/>
      <c r="L75" s="508"/>
      <c r="M75" s="527" t="s">
        <v>24</v>
      </c>
      <c r="N75" s="534"/>
      <c r="O75" s="534"/>
      <c r="P75" s="534"/>
      <c r="Q75" s="534"/>
      <c r="R75" s="534"/>
      <c r="S75" s="534"/>
      <c r="T75" s="534"/>
      <c r="U75" s="534"/>
      <c r="V75" s="530"/>
      <c r="W75" s="1304"/>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4"/>
      <c r="B76" s="1284"/>
      <c r="C76" s="1284"/>
      <c r="D76" s="1284"/>
      <c r="E76" s="1284"/>
      <c r="F76" s="833"/>
      <c r="G76" s="833"/>
      <c r="H76" s="831"/>
      <c r="I76" s="1284"/>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4"/>
      <c r="B77" s="1284"/>
      <c r="C77" s="1284"/>
      <c r="D77" s="1284"/>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4"/>
      <c r="B78" s="1284"/>
      <c r="C78" s="1284"/>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4"/>
      <c r="B79" s="1284"/>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4"/>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43"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43" ht="18.75" customHeight="1">
      <c r="X82" s="196"/>
      <c r="Y82" s="196"/>
      <c r="Z82" s="196"/>
      <c r="AA82" s="196"/>
      <c r="AB82" s="196"/>
      <c r="AC82" s="196"/>
      <c r="AD82" s="196"/>
      <c r="AE82" s="196"/>
      <c r="AF82" s="196"/>
      <c r="AG82" s="196"/>
      <c r="AH82" s="196"/>
      <c r="AI82" s="196"/>
      <c r="AJ82" s="196"/>
    </row>
    <row r="83" spans="1:43"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43"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43" s="493" customFormat="1" ht="22.5">
      <c r="A85" s="1284">
        <v>1</v>
      </c>
      <c r="B85" s="867"/>
      <c r="C85" s="867"/>
      <c r="D85" s="867"/>
      <c r="E85" s="868"/>
      <c r="F85" s="869"/>
      <c r="G85" s="867"/>
      <c r="H85" s="867"/>
      <c r="I85" s="870"/>
      <c r="J85" s="865"/>
      <c r="K85" s="874">
        <v>1</v>
      </c>
      <c r="L85" s="562">
        <f>mergeValue(A85)</f>
        <v>1</v>
      </c>
      <c r="M85" s="610" t="s">
        <v>19</v>
      </c>
      <c r="N85" s="549"/>
      <c r="O85" s="1383"/>
      <c r="P85" s="1384"/>
      <c r="Q85" s="1384"/>
      <c r="R85" s="1384"/>
      <c r="S85" s="1384"/>
      <c r="T85" s="1384"/>
      <c r="U85" s="1384"/>
      <c r="V85" s="1384"/>
      <c r="W85" s="1384"/>
      <c r="X85" s="1384"/>
      <c r="Y85" s="1384"/>
      <c r="Z85" s="1384"/>
      <c r="AA85" s="1384"/>
      <c r="AB85" s="1384"/>
      <c r="AC85" s="1385"/>
      <c r="AD85" s="1130" t="s">
        <v>719</v>
      </c>
      <c r="AE85" s="554"/>
      <c r="AF85" s="554"/>
      <c r="AG85" s="554"/>
      <c r="AH85" s="554"/>
      <c r="AI85" s="554"/>
      <c r="AJ85" s="554"/>
      <c r="AK85" s="554"/>
      <c r="AL85" s="554"/>
      <c r="AM85" s="554"/>
      <c r="AN85" s="554"/>
      <c r="AO85" s="554"/>
      <c r="AP85" s="554"/>
    </row>
    <row r="86" spans="1:43" s="493" customFormat="1" ht="22.5">
      <c r="A86" s="1284"/>
      <c r="B86" s="1284">
        <v>1</v>
      </c>
      <c r="C86" s="867"/>
      <c r="D86" s="867"/>
      <c r="E86" s="869"/>
      <c r="F86" s="869"/>
      <c r="G86" s="867"/>
      <c r="H86" s="867"/>
      <c r="I86" s="864"/>
      <c r="J86" s="863"/>
      <c r="K86" s="874">
        <v>1</v>
      </c>
      <c r="L86" s="562" t="str">
        <f>mergeValue(A86) &amp;"."&amp; mergeValue(B86)</f>
        <v>1.1</v>
      </c>
      <c r="M86" s="516" t="s">
        <v>15</v>
      </c>
      <c r="N86" s="549"/>
      <c r="O86" s="1383"/>
      <c r="P86" s="1384"/>
      <c r="Q86" s="1384"/>
      <c r="R86" s="1384"/>
      <c r="S86" s="1384"/>
      <c r="T86" s="1384"/>
      <c r="U86" s="1384"/>
      <c r="V86" s="1384"/>
      <c r="W86" s="1384"/>
      <c r="X86" s="1384"/>
      <c r="Y86" s="1384"/>
      <c r="Z86" s="1384"/>
      <c r="AA86" s="1384"/>
      <c r="AB86" s="1384"/>
      <c r="AC86" s="1385"/>
      <c r="AD86" s="1130" t="s">
        <v>460</v>
      </c>
      <c r="AE86" s="554"/>
      <c r="AF86" s="554"/>
      <c r="AG86" s="554"/>
      <c r="AH86" s="554"/>
      <c r="AI86" s="554"/>
      <c r="AJ86" s="554"/>
      <c r="AK86" s="554"/>
      <c r="AL86" s="554"/>
      <c r="AM86" s="554"/>
      <c r="AN86" s="554"/>
      <c r="AO86" s="554"/>
      <c r="AP86" s="554"/>
    </row>
    <row r="87" spans="1:43" s="493" customFormat="1" ht="22.5">
      <c r="A87" s="1284"/>
      <c r="B87" s="1284"/>
      <c r="C87" s="1284">
        <v>1</v>
      </c>
      <c r="D87" s="867"/>
      <c r="E87" s="869"/>
      <c r="F87" s="869"/>
      <c r="G87" s="867"/>
      <c r="H87" s="867"/>
      <c r="I87" s="871"/>
      <c r="J87" s="863"/>
      <c r="K87" s="874">
        <v>1</v>
      </c>
      <c r="L87" s="562" t="str">
        <f>mergeValue(A87) &amp;"."&amp; mergeValue(B87)&amp;"."&amp; mergeValue(C87)</f>
        <v>1.1.1</v>
      </c>
      <c r="M87" s="517" t="s">
        <v>7</v>
      </c>
      <c r="N87" s="549"/>
      <c r="O87" s="1383"/>
      <c r="P87" s="1384"/>
      <c r="Q87" s="1384"/>
      <c r="R87" s="1384"/>
      <c r="S87" s="1384"/>
      <c r="T87" s="1384"/>
      <c r="U87" s="1384"/>
      <c r="V87" s="1384"/>
      <c r="W87" s="1384"/>
      <c r="X87" s="1384"/>
      <c r="Y87" s="1384"/>
      <c r="Z87" s="1384"/>
      <c r="AA87" s="1384"/>
      <c r="AB87" s="1384"/>
      <c r="AC87" s="1385"/>
      <c r="AD87" s="1130" t="s">
        <v>601</v>
      </c>
      <c r="AE87" s="554"/>
      <c r="AF87" s="554"/>
      <c r="AG87" s="554"/>
      <c r="AH87" s="554"/>
      <c r="AI87" s="554"/>
      <c r="AJ87" s="554"/>
      <c r="AK87" s="554"/>
      <c r="AL87" s="554"/>
      <c r="AM87" s="554"/>
      <c r="AN87" s="554"/>
      <c r="AO87" s="554"/>
      <c r="AP87" s="554"/>
    </row>
    <row r="88" spans="1:43" s="493" customFormat="1" ht="22.5">
      <c r="A88" s="1284"/>
      <c r="B88" s="1284"/>
      <c r="C88" s="1284"/>
      <c r="D88" s="1284">
        <v>1</v>
      </c>
      <c r="E88" s="869"/>
      <c r="F88" s="869"/>
      <c r="G88" s="867"/>
      <c r="H88" s="867"/>
      <c r="I88" s="1284">
        <v>1</v>
      </c>
      <c r="J88" s="863"/>
      <c r="K88" s="874">
        <v>1</v>
      </c>
      <c r="L88" s="562" t="str">
        <f>mergeValue(A88) &amp;"."&amp; mergeValue(B88)&amp;"."&amp; mergeValue(C88)&amp;"."&amp; mergeValue(D88)</f>
        <v>1.1.1.1</v>
      </c>
      <c r="M88" s="518" t="s">
        <v>21</v>
      </c>
      <c r="N88" s="549"/>
      <c r="O88" s="1383"/>
      <c r="P88" s="1384"/>
      <c r="Q88" s="1384"/>
      <c r="R88" s="1384"/>
      <c r="S88" s="1384"/>
      <c r="T88" s="1384"/>
      <c r="U88" s="1384"/>
      <c r="V88" s="1384"/>
      <c r="W88" s="1384"/>
      <c r="X88" s="1384"/>
      <c r="Y88" s="1384"/>
      <c r="Z88" s="1384"/>
      <c r="AA88" s="1384"/>
      <c r="AB88" s="1384"/>
      <c r="AC88" s="1385"/>
      <c r="AD88" s="1130" t="s">
        <v>602</v>
      </c>
      <c r="AE88" s="554"/>
      <c r="AF88" s="554"/>
      <c r="AG88" s="554"/>
      <c r="AH88" s="554"/>
      <c r="AI88" s="554"/>
      <c r="AJ88" s="554"/>
      <c r="AK88" s="554"/>
      <c r="AL88" s="554"/>
      <c r="AM88" s="554"/>
      <c r="AN88" s="554"/>
      <c r="AO88" s="554"/>
      <c r="AP88" s="554"/>
    </row>
    <row r="89" spans="1:43" s="493" customFormat="1" ht="11.25" hidden="1" customHeight="1">
      <c r="A89" s="1284"/>
      <c r="B89" s="1284"/>
      <c r="C89" s="1284"/>
      <c r="D89" s="1284"/>
      <c r="E89" s="1284">
        <v>1</v>
      </c>
      <c r="F89" s="869"/>
      <c r="G89" s="867"/>
      <c r="H89" s="867"/>
      <c r="I89" s="1284"/>
      <c r="J89" s="869"/>
      <c r="K89" s="874">
        <v>1</v>
      </c>
      <c r="L89" s="562"/>
      <c r="M89" s="524"/>
      <c r="N89" s="550"/>
      <c r="O89" s="1411"/>
      <c r="P89" s="1412"/>
      <c r="Q89" s="1412"/>
      <c r="R89" s="1412"/>
      <c r="S89" s="1412"/>
      <c r="T89" s="1412"/>
      <c r="U89" s="1412"/>
      <c r="V89" s="1412"/>
      <c r="W89" s="1412"/>
      <c r="X89" s="1412"/>
      <c r="Y89" s="1412"/>
      <c r="Z89" s="1412"/>
      <c r="AA89" s="1412"/>
      <c r="AB89" s="1412"/>
      <c r="AC89" s="1413"/>
      <c r="AD89" s="1091"/>
      <c r="AE89" s="554"/>
      <c r="AF89" s="554"/>
      <c r="AG89" s="554"/>
      <c r="AH89" s="554"/>
      <c r="AI89" s="554"/>
      <c r="AJ89" s="554"/>
      <c r="AK89" s="554"/>
      <c r="AL89" s="554"/>
      <c r="AM89" s="554"/>
      <c r="AN89" s="554"/>
      <c r="AO89" s="554"/>
      <c r="AP89" s="554"/>
    </row>
    <row r="90" spans="1:43" s="493" customFormat="1" ht="33.75">
      <c r="A90" s="1284"/>
      <c r="B90" s="1284"/>
      <c r="C90" s="1284"/>
      <c r="D90" s="1284"/>
      <c r="E90" s="1284"/>
      <c r="F90" s="1284">
        <v>1</v>
      </c>
      <c r="G90" s="867"/>
      <c r="H90" s="867"/>
      <c r="I90" s="1284"/>
      <c r="J90" s="1329"/>
      <c r="K90" s="874">
        <v>1</v>
      </c>
      <c r="L90" s="562" t="str">
        <f>mergeValue(A90) &amp;"."&amp; mergeValue(B90)&amp;"."&amp; mergeValue(C90)&amp;"."&amp; mergeValue(D90)&amp;"."&amp;  mergeValue(F90)</f>
        <v>1.1.1.1.1</v>
      </c>
      <c r="M90" s="524" t="s">
        <v>9</v>
      </c>
      <c r="N90" s="550"/>
      <c r="O90" s="1287"/>
      <c r="P90" s="1288"/>
      <c r="Q90" s="1288"/>
      <c r="R90" s="1288"/>
      <c r="S90" s="1288"/>
      <c r="T90" s="1288"/>
      <c r="U90" s="1288"/>
      <c r="V90" s="1288"/>
      <c r="W90" s="1288"/>
      <c r="X90" s="1288"/>
      <c r="Y90" s="1288"/>
      <c r="Z90" s="1288"/>
      <c r="AA90" s="1288"/>
      <c r="AB90" s="1288"/>
      <c r="AC90" s="1289"/>
      <c r="AD90" s="1130" t="s">
        <v>721</v>
      </c>
      <c r="AE90" s="554"/>
      <c r="AF90" s="558" t="str">
        <f>strCheckUnique(AG90:AG93)</f>
        <v/>
      </c>
      <c r="AG90" s="554"/>
      <c r="AH90" s="558"/>
      <c r="AI90" s="554"/>
      <c r="AJ90" s="554"/>
      <c r="AK90" s="554"/>
      <c r="AL90" s="554"/>
      <c r="AM90" s="554"/>
      <c r="AN90" s="554"/>
      <c r="AO90" s="554"/>
      <c r="AP90" s="554"/>
    </row>
    <row r="91" spans="1:43" s="493" customFormat="1" ht="99" customHeight="1">
      <c r="A91" s="1284"/>
      <c r="B91" s="1284"/>
      <c r="C91" s="1284"/>
      <c r="D91" s="1284"/>
      <c r="E91" s="1284"/>
      <c r="F91" s="1284"/>
      <c r="G91" s="867">
        <v>1</v>
      </c>
      <c r="H91" s="867"/>
      <c r="I91" s="1284"/>
      <c r="J91" s="1329"/>
      <c r="K91" s="866"/>
      <c r="L91" s="562" t="str">
        <f>mergeValue(A91) &amp;"."&amp; mergeValue(B91)&amp;"."&amp; mergeValue(C91)&amp;"."&amp; mergeValue(D91)&amp;"."&amp;  mergeValue(F91)&amp;"."&amp;  mergeValue(G91)</f>
        <v>1.1.1.1.1.1</v>
      </c>
      <c r="M91" s="1016"/>
      <c r="N91" s="555"/>
      <c r="O91" s="649"/>
      <c r="P91" s="532"/>
      <c r="Q91" s="532"/>
      <c r="R91" s="1290"/>
      <c r="S91" s="1292" t="s">
        <v>83</v>
      </c>
      <c r="T91" s="1290"/>
      <c r="U91" s="1292" t="s">
        <v>83</v>
      </c>
      <c r="V91" s="649"/>
      <c r="W91" s="726"/>
      <c r="X91" s="726"/>
      <c r="Y91" s="1290"/>
      <c r="Z91" s="1292" t="s">
        <v>83</v>
      </c>
      <c r="AA91" s="1290"/>
      <c r="AB91" s="1292" t="s">
        <v>84</v>
      </c>
      <c r="AC91" s="507"/>
      <c r="AD91" s="1302" t="s">
        <v>734</v>
      </c>
      <c r="AE91" s="554" t="str">
        <f>strCheckDate(O92:AC92)</f>
        <v/>
      </c>
      <c r="AF91" s="558"/>
      <c r="AG91" s="558" t="str">
        <f>IF(M91="","",M91 )</f>
        <v/>
      </c>
      <c r="AH91" s="558"/>
      <c r="AI91" s="558"/>
      <c r="AJ91" s="558"/>
      <c r="AK91" s="554"/>
      <c r="AL91" s="554"/>
      <c r="AM91" s="554"/>
      <c r="AN91" s="554"/>
      <c r="AO91" s="554"/>
      <c r="AP91" s="554"/>
    </row>
    <row r="92" spans="1:43" s="493" customFormat="1" ht="11.25" hidden="1" customHeight="1">
      <c r="A92" s="1284"/>
      <c r="B92" s="1284"/>
      <c r="C92" s="1284"/>
      <c r="D92" s="1284"/>
      <c r="E92" s="1284"/>
      <c r="F92" s="1284"/>
      <c r="G92" s="867"/>
      <c r="H92" s="867"/>
      <c r="I92" s="1284"/>
      <c r="J92" s="1329"/>
      <c r="K92" s="874">
        <v>1</v>
      </c>
      <c r="L92" s="569"/>
      <c r="M92" s="615"/>
      <c r="N92" s="555"/>
      <c r="O92" s="532"/>
      <c r="P92" s="532"/>
      <c r="Q92" s="553" t="str">
        <f>R91 &amp; "-" &amp; T91</f>
        <v>-</v>
      </c>
      <c r="R92" s="1290"/>
      <c r="S92" s="1292"/>
      <c r="T92" s="1290"/>
      <c r="U92" s="1292"/>
      <c r="V92" s="726"/>
      <c r="W92" s="726"/>
      <c r="X92" s="732" t="str">
        <f>Y91 &amp; "-" &amp; AA91</f>
        <v>-</v>
      </c>
      <c r="Y92" s="1290"/>
      <c r="Z92" s="1292"/>
      <c r="AA92" s="1290"/>
      <c r="AB92" s="1292"/>
      <c r="AC92" s="507"/>
      <c r="AD92" s="1303"/>
      <c r="AE92" s="554"/>
      <c r="AF92" s="558"/>
      <c r="AG92" s="558"/>
      <c r="AH92" s="558"/>
      <c r="AI92" s="558"/>
      <c r="AJ92" s="558"/>
      <c r="AK92" s="554"/>
      <c r="AL92" s="554"/>
      <c r="AM92" s="554"/>
      <c r="AN92" s="554"/>
      <c r="AO92" s="554"/>
      <c r="AP92" s="554"/>
    </row>
    <row r="93" spans="1:43" s="492" customFormat="1" ht="15" customHeight="1">
      <c r="A93" s="1284"/>
      <c r="B93" s="1284"/>
      <c r="C93" s="1284"/>
      <c r="D93" s="1284"/>
      <c r="E93" s="1284"/>
      <c r="F93" s="1284"/>
      <c r="G93" s="867"/>
      <c r="H93" s="867"/>
      <c r="I93" s="1284"/>
      <c r="J93" s="1329"/>
      <c r="K93" s="874">
        <v>1</v>
      </c>
      <c r="L93" s="508"/>
      <c r="M93" s="526" t="s">
        <v>24</v>
      </c>
      <c r="N93" s="521"/>
      <c r="O93" s="515"/>
      <c r="P93" s="515"/>
      <c r="Q93" s="515"/>
      <c r="R93" s="542"/>
      <c r="S93" s="534"/>
      <c r="T93" s="533"/>
      <c r="U93" s="521"/>
      <c r="V93" s="720"/>
      <c r="W93" s="720"/>
      <c r="X93" s="720"/>
      <c r="Y93" s="729"/>
      <c r="Z93" s="954"/>
      <c r="AA93" s="953"/>
      <c r="AB93" s="949"/>
      <c r="AC93" s="530"/>
      <c r="AD93" s="1304"/>
      <c r="AE93" s="556"/>
      <c r="AF93" s="556"/>
      <c r="AG93" s="556"/>
      <c r="AH93" s="556"/>
      <c r="AI93" s="556"/>
      <c r="AJ93" s="556"/>
      <c r="AK93" s="556"/>
      <c r="AL93" s="556"/>
      <c r="AM93" s="556"/>
      <c r="AN93" s="556"/>
      <c r="AO93" s="556"/>
      <c r="AP93" s="556"/>
    </row>
    <row r="94" spans="1:43" s="492" customFormat="1" ht="15" customHeight="1">
      <c r="A94" s="1284"/>
      <c r="B94" s="1284"/>
      <c r="C94" s="1284"/>
      <c r="D94" s="1284"/>
      <c r="E94" s="1284"/>
      <c r="F94" s="869"/>
      <c r="G94" s="869"/>
      <c r="H94" s="867"/>
      <c r="I94" s="1284"/>
      <c r="J94" s="869"/>
      <c r="K94" s="873"/>
      <c r="L94" s="508"/>
      <c r="M94" s="521" t="s">
        <v>10</v>
      </c>
      <c r="N94" s="526"/>
      <c r="O94" s="526"/>
      <c r="P94" s="526"/>
      <c r="Q94" s="526"/>
      <c r="R94" s="526"/>
      <c r="S94" s="526"/>
      <c r="T94" s="526"/>
      <c r="U94" s="526"/>
      <c r="V94" s="526"/>
      <c r="W94" s="526"/>
      <c r="X94" s="526"/>
      <c r="Y94" s="526"/>
      <c r="Z94" s="526"/>
      <c r="AA94" s="526"/>
      <c r="AB94" s="526"/>
      <c r="AC94" s="526"/>
      <c r="AD94" s="530"/>
      <c r="AE94" s="556"/>
      <c r="AF94" s="556"/>
      <c r="AG94" s="556"/>
      <c r="AH94" s="556"/>
      <c r="AI94" s="556"/>
      <c r="AJ94" s="556"/>
      <c r="AK94" s="556"/>
      <c r="AL94" s="556"/>
      <c r="AM94" s="556"/>
      <c r="AN94" s="556"/>
      <c r="AO94" s="556"/>
      <c r="AP94" s="556"/>
      <c r="AQ94" s="556"/>
    </row>
    <row r="95" spans="1:43" s="492" customFormat="1" ht="15" hidden="1" customHeight="1">
      <c r="A95" s="1284"/>
      <c r="B95" s="1284"/>
      <c r="C95" s="1284"/>
      <c r="D95" s="1284"/>
      <c r="E95" s="869"/>
      <c r="F95" s="869"/>
      <c r="G95" s="869"/>
      <c r="H95" s="867"/>
      <c r="I95" s="1284"/>
      <c r="J95" s="869"/>
      <c r="K95" s="873"/>
      <c r="L95" s="508"/>
      <c r="M95" s="521"/>
      <c r="N95" s="526"/>
      <c r="O95" s="526"/>
      <c r="P95" s="526"/>
      <c r="Q95" s="526"/>
      <c r="R95" s="526"/>
      <c r="S95" s="526"/>
      <c r="T95" s="526"/>
      <c r="U95" s="526"/>
      <c r="V95" s="526"/>
      <c r="W95" s="526"/>
      <c r="X95" s="526"/>
      <c r="Y95" s="526"/>
      <c r="Z95" s="526"/>
      <c r="AA95" s="526"/>
      <c r="AB95" s="526"/>
      <c r="AC95" s="526"/>
      <c r="AD95" s="530"/>
      <c r="AE95" s="556"/>
      <c r="AF95" s="556"/>
      <c r="AG95" s="556"/>
      <c r="AH95" s="556"/>
      <c r="AI95" s="556"/>
      <c r="AJ95" s="556"/>
      <c r="AK95" s="556"/>
      <c r="AL95" s="556"/>
      <c r="AM95" s="556"/>
      <c r="AN95" s="556"/>
      <c r="AO95" s="556"/>
      <c r="AP95" s="556"/>
      <c r="AQ95" s="556"/>
    </row>
    <row r="96" spans="1:43" s="492" customFormat="1" ht="15" customHeight="1">
      <c r="A96" s="1284"/>
      <c r="B96" s="1284"/>
      <c r="C96" s="1284"/>
      <c r="D96" s="872"/>
      <c r="E96" s="872"/>
      <c r="F96" s="869"/>
      <c r="G96" s="867"/>
      <c r="H96" s="867"/>
      <c r="I96" s="865"/>
      <c r="J96" s="862"/>
      <c r="K96" s="874">
        <v>1</v>
      </c>
      <c r="L96" s="508"/>
      <c r="M96" s="520" t="s">
        <v>16</v>
      </c>
      <c r="N96" s="519"/>
      <c r="O96" s="515"/>
      <c r="P96" s="515"/>
      <c r="Q96" s="515"/>
      <c r="R96" s="542"/>
      <c r="S96" s="534"/>
      <c r="T96" s="533"/>
      <c r="U96" s="519"/>
      <c r="V96" s="720"/>
      <c r="W96" s="720"/>
      <c r="X96" s="720"/>
      <c r="Y96" s="729"/>
      <c r="Z96" s="954"/>
      <c r="AA96" s="953"/>
      <c r="AB96" s="1088"/>
      <c r="AC96" s="534"/>
      <c r="AD96" s="530"/>
      <c r="AE96" s="556"/>
      <c r="AF96" s="556"/>
      <c r="AG96" s="556"/>
      <c r="AH96" s="556"/>
      <c r="AI96" s="556"/>
      <c r="AJ96" s="556"/>
      <c r="AK96" s="556"/>
      <c r="AL96" s="556"/>
      <c r="AM96" s="556"/>
      <c r="AN96" s="556"/>
      <c r="AO96" s="556"/>
      <c r="AP96" s="556"/>
    </row>
    <row r="97" spans="1:42" s="492" customFormat="1" ht="15" customHeight="1">
      <c r="A97" s="1284"/>
      <c r="B97" s="1284"/>
      <c r="C97" s="872"/>
      <c r="D97" s="872"/>
      <c r="E97" s="872"/>
      <c r="F97" s="872"/>
      <c r="G97" s="867"/>
      <c r="H97" s="867"/>
      <c r="I97" s="875"/>
      <c r="J97" s="862"/>
      <c r="K97" s="874">
        <v>1</v>
      </c>
      <c r="L97" s="508"/>
      <c r="M97" s="519" t="s">
        <v>17</v>
      </c>
      <c r="N97" s="519"/>
      <c r="O97" s="515"/>
      <c r="P97" s="515"/>
      <c r="Q97" s="515"/>
      <c r="R97" s="542"/>
      <c r="S97" s="534"/>
      <c r="T97" s="533"/>
      <c r="U97" s="519"/>
      <c r="V97" s="720"/>
      <c r="W97" s="720"/>
      <c r="X97" s="720"/>
      <c r="Y97" s="729"/>
      <c r="Z97" s="954"/>
      <c r="AA97" s="953"/>
      <c r="AB97" s="1088"/>
      <c r="AC97" s="534"/>
      <c r="AD97" s="530"/>
      <c r="AE97" s="556"/>
      <c r="AF97" s="556"/>
      <c r="AG97" s="556"/>
      <c r="AH97" s="556"/>
      <c r="AI97" s="556"/>
      <c r="AJ97" s="556"/>
      <c r="AK97" s="556"/>
      <c r="AL97" s="556"/>
      <c r="AM97" s="556"/>
      <c r="AN97" s="556"/>
      <c r="AO97" s="556"/>
      <c r="AP97" s="556"/>
    </row>
    <row r="98" spans="1:42" s="492" customFormat="1" ht="15" customHeight="1">
      <c r="A98" s="1284"/>
      <c r="B98" s="872"/>
      <c r="C98" s="872"/>
      <c r="D98" s="872"/>
      <c r="E98" s="872"/>
      <c r="F98" s="872"/>
      <c r="G98" s="867"/>
      <c r="H98" s="867"/>
      <c r="I98" s="865"/>
      <c r="J98" s="862"/>
      <c r="K98" s="874">
        <v>1</v>
      </c>
      <c r="L98" s="508"/>
      <c r="M98" s="528" t="s">
        <v>18</v>
      </c>
      <c r="N98" s="519"/>
      <c r="O98" s="515"/>
      <c r="P98" s="515"/>
      <c r="Q98" s="515"/>
      <c r="R98" s="542"/>
      <c r="S98" s="534"/>
      <c r="T98" s="533"/>
      <c r="U98" s="519"/>
      <c r="V98" s="720"/>
      <c r="W98" s="720"/>
      <c r="X98" s="720"/>
      <c r="Y98" s="729"/>
      <c r="Z98" s="954"/>
      <c r="AA98" s="953"/>
      <c r="AB98" s="1088"/>
      <c r="AC98" s="534"/>
      <c r="AD98" s="530"/>
      <c r="AE98" s="556"/>
      <c r="AF98" s="556"/>
      <c r="AG98" s="556"/>
      <c r="AH98" s="556"/>
      <c r="AI98" s="556"/>
      <c r="AJ98" s="556"/>
      <c r="AK98" s="556"/>
      <c r="AL98" s="556"/>
      <c r="AM98" s="556"/>
      <c r="AN98" s="556"/>
      <c r="AO98" s="556"/>
      <c r="AP98" s="556"/>
    </row>
    <row r="99" spans="1:42"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2"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2" s="34" customFormat="1" ht="17.100000000000001" customHeight="1">
      <c r="G101" s="34" t="s">
        <v>12</v>
      </c>
      <c r="I101" s="34" t="s">
        <v>67</v>
      </c>
      <c r="V101" s="151"/>
    </row>
    <row r="102" spans="1:42" ht="17.100000000000001" customHeight="1">
      <c r="X102" s="439"/>
      <c r="Y102" s="40"/>
      <c r="Z102" s="40"/>
    </row>
    <row r="103" spans="1:42" s="493" customFormat="1" ht="22.5">
      <c r="A103" s="1284">
        <v>1</v>
      </c>
      <c r="B103" s="1026"/>
      <c r="C103" s="1026"/>
      <c r="D103" s="1026"/>
      <c r="E103" s="1027"/>
      <c r="F103" s="1028"/>
      <c r="G103" s="1026"/>
      <c r="H103" s="1026"/>
      <c r="I103" s="1007"/>
      <c r="J103" s="1012"/>
      <c r="K103" s="1012"/>
      <c r="L103" s="562">
        <f>mergeValue(A103)</f>
        <v>1</v>
      </c>
      <c r="M103" s="610" t="s">
        <v>19</v>
      </c>
      <c r="N103" s="549"/>
      <c r="O103" s="1383"/>
      <c r="P103" s="1384"/>
      <c r="Q103" s="1384"/>
      <c r="R103" s="1384"/>
      <c r="S103" s="1384"/>
      <c r="T103" s="1384"/>
      <c r="U103" s="1384"/>
      <c r="V103" s="1384"/>
      <c r="W103" s="1384"/>
      <c r="X103" s="1384"/>
      <c r="Y103" s="1384"/>
      <c r="Z103" s="1384"/>
      <c r="AA103" s="1385"/>
      <c r="AB103" s="1130" t="s">
        <v>719</v>
      </c>
      <c r="AC103" s="554"/>
      <c r="AD103" s="554"/>
      <c r="AE103" s="554"/>
      <c r="AF103" s="554"/>
      <c r="AG103" s="554"/>
      <c r="AH103" s="554"/>
      <c r="AI103" s="554"/>
      <c r="AJ103" s="554"/>
      <c r="AK103" s="554"/>
      <c r="AL103" s="554"/>
      <c r="AM103" s="554"/>
      <c r="AN103" s="554"/>
    </row>
    <row r="104" spans="1:42" s="493" customFormat="1" ht="22.5">
      <c r="A104" s="1284"/>
      <c r="B104" s="1284">
        <v>1</v>
      </c>
      <c r="C104" s="1026"/>
      <c r="D104" s="1026"/>
      <c r="E104" s="1028"/>
      <c r="F104" s="1028"/>
      <c r="G104" s="1026"/>
      <c r="H104" s="1026"/>
      <c r="I104" s="1014"/>
      <c r="J104" s="1009"/>
      <c r="K104" s="1008"/>
      <c r="L104" s="562" t="str">
        <f>mergeValue(A104) &amp;"."&amp; mergeValue(B104)</f>
        <v>1.1</v>
      </c>
      <c r="M104" s="516" t="s">
        <v>15</v>
      </c>
      <c r="N104" s="549"/>
      <c r="O104" s="1383"/>
      <c r="P104" s="1384"/>
      <c r="Q104" s="1384"/>
      <c r="R104" s="1384"/>
      <c r="S104" s="1384"/>
      <c r="T104" s="1384"/>
      <c r="U104" s="1384"/>
      <c r="V104" s="1384"/>
      <c r="W104" s="1384"/>
      <c r="X104" s="1384"/>
      <c r="Y104" s="1384"/>
      <c r="Z104" s="1384"/>
      <c r="AA104" s="1385"/>
      <c r="AB104" s="1130" t="s">
        <v>460</v>
      </c>
      <c r="AC104" s="554"/>
      <c r="AD104" s="554"/>
      <c r="AE104" s="554"/>
      <c r="AF104" s="554"/>
      <c r="AG104" s="554"/>
      <c r="AH104" s="554"/>
      <c r="AI104" s="554"/>
      <c r="AJ104" s="554"/>
      <c r="AK104" s="554"/>
      <c r="AL104" s="554"/>
      <c r="AM104" s="554"/>
      <c r="AN104" s="554"/>
    </row>
    <row r="105" spans="1:42" s="493" customFormat="1" ht="22.5">
      <c r="A105" s="1284"/>
      <c r="B105" s="1284"/>
      <c r="C105" s="1284">
        <v>1</v>
      </c>
      <c r="D105" s="1026"/>
      <c r="E105" s="1028"/>
      <c r="F105" s="1028"/>
      <c r="G105" s="1026"/>
      <c r="H105" s="1026"/>
      <c r="I105" s="1014"/>
      <c r="J105" s="1009"/>
      <c r="K105" s="1008"/>
      <c r="L105" s="562" t="str">
        <f>mergeValue(A105) &amp;"."&amp; mergeValue(B105)&amp;"."&amp; mergeValue(C105)</f>
        <v>1.1.1</v>
      </c>
      <c r="M105" s="517" t="s">
        <v>7</v>
      </c>
      <c r="N105" s="549"/>
      <c r="O105" s="1383"/>
      <c r="P105" s="1384"/>
      <c r="Q105" s="1384"/>
      <c r="R105" s="1384"/>
      <c r="S105" s="1384"/>
      <c r="T105" s="1384"/>
      <c r="U105" s="1384"/>
      <c r="V105" s="1384"/>
      <c r="W105" s="1384"/>
      <c r="X105" s="1384"/>
      <c r="Y105" s="1384"/>
      <c r="Z105" s="1384"/>
      <c r="AA105" s="1385"/>
      <c r="AB105" s="1130" t="s">
        <v>601</v>
      </c>
      <c r="AC105" s="554"/>
      <c r="AD105" s="554"/>
      <c r="AE105" s="554"/>
      <c r="AF105" s="554"/>
      <c r="AG105" s="554"/>
      <c r="AH105" s="554"/>
      <c r="AI105" s="554"/>
      <c r="AJ105" s="554"/>
      <c r="AK105" s="554"/>
      <c r="AL105" s="554"/>
      <c r="AM105" s="554"/>
      <c r="AN105" s="554"/>
    </row>
    <row r="106" spans="1:42" s="493" customFormat="1" ht="22.5">
      <c r="A106" s="1284"/>
      <c r="B106" s="1284"/>
      <c r="C106" s="1284"/>
      <c r="D106" s="1284">
        <v>1</v>
      </c>
      <c r="E106" s="1028"/>
      <c r="F106" s="1028"/>
      <c r="G106" s="1026"/>
      <c r="H106" s="1026"/>
      <c r="I106" s="1014"/>
      <c r="J106" s="1009"/>
      <c r="K106" s="1008"/>
      <c r="L106" s="562" t="str">
        <f>mergeValue(A106) &amp;"."&amp; mergeValue(B106)&amp;"."&amp; mergeValue(C106)&amp;"."&amp; mergeValue(D106)</f>
        <v>1.1.1.1</v>
      </c>
      <c r="M106" s="518" t="s">
        <v>21</v>
      </c>
      <c r="N106" s="549"/>
      <c r="O106" s="1383"/>
      <c r="P106" s="1384"/>
      <c r="Q106" s="1384"/>
      <c r="R106" s="1384"/>
      <c r="S106" s="1384"/>
      <c r="T106" s="1384"/>
      <c r="U106" s="1384"/>
      <c r="V106" s="1384"/>
      <c r="W106" s="1384"/>
      <c r="X106" s="1384"/>
      <c r="Y106" s="1384"/>
      <c r="Z106" s="1384"/>
      <c r="AA106" s="1385"/>
      <c r="AB106" s="1130" t="s">
        <v>602</v>
      </c>
      <c r="AC106" s="554"/>
      <c r="AD106" s="554"/>
      <c r="AE106" s="554"/>
      <c r="AF106" s="554"/>
      <c r="AG106" s="554"/>
      <c r="AH106" s="554"/>
      <c r="AI106" s="554"/>
      <c r="AJ106" s="554"/>
      <c r="AK106" s="554"/>
      <c r="AL106" s="554"/>
      <c r="AM106" s="554"/>
      <c r="AN106" s="554"/>
    </row>
    <row r="107" spans="1:42" s="493" customFormat="1" ht="14.25" hidden="1">
      <c r="A107" s="1284"/>
      <c r="B107" s="1284"/>
      <c r="C107" s="1284"/>
      <c r="D107" s="1284"/>
      <c r="E107" s="1284">
        <v>1</v>
      </c>
      <c r="F107" s="1028"/>
      <c r="G107" s="1026"/>
      <c r="H107" s="1026"/>
      <c r="I107" s="1013"/>
      <c r="J107" s="1009"/>
      <c r="K107" s="1008"/>
      <c r="L107" s="562"/>
      <c r="M107" s="524"/>
      <c r="N107" s="550"/>
      <c r="O107" s="1411"/>
      <c r="P107" s="1412"/>
      <c r="Q107" s="1412"/>
      <c r="R107" s="1412"/>
      <c r="S107" s="1412"/>
      <c r="T107" s="1412"/>
      <c r="U107" s="1412"/>
      <c r="V107" s="1412"/>
      <c r="W107" s="1412"/>
      <c r="X107" s="1412"/>
      <c r="Y107" s="1412"/>
      <c r="Z107" s="1412"/>
      <c r="AA107" s="1413"/>
      <c r="AB107" s="1130"/>
      <c r="AC107" s="554"/>
      <c r="AD107" s="554"/>
      <c r="AE107" s="554"/>
      <c r="AF107" s="554"/>
      <c r="AG107" s="554"/>
      <c r="AH107" s="554"/>
      <c r="AI107" s="554"/>
      <c r="AJ107" s="554"/>
      <c r="AK107" s="554"/>
      <c r="AL107" s="554"/>
      <c r="AM107" s="554"/>
      <c r="AN107" s="554"/>
    </row>
    <row r="108" spans="1:42" s="493" customFormat="1" ht="33.75">
      <c r="A108" s="1284"/>
      <c r="B108" s="1284"/>
      <c r="C108" s="1284"/>
      <c r="D108" s="1284"/>
      <c r="E108" s="1284"/>
      <c r="F108" s="1284">
        <v>1</v>
      </c>
      <c r="G108" s="1026"/>
      <c r="H108" s="1026"/>
      <c r="I108" s="1334"/>
      <c r="J108" s="1009"/>
      <c r="K108" s="1008"/>
      <c r="L108" s="562" t="str">
        <f>mergeValue(A108) &amp;"."&amp; mergeValue(B108)&amp;"."&amp; mergeValue(C108)&amp;"."&amp; mergeValue(D108)&amp;"."&amp; mergeValue(F108)</f>
        <v>1.1.1.1.1</v>
      </c>
      <c r="M108" s="525" t="s">
        <v>9</v>
      </c>
      <c r="N108" s="550"/>
      <c r="O108" s="1287"/>
      <c r="P108" s="1288"/>
      <c r="Q108" s="1288"/>
      <c r="R108" s="1288"/>
      <c r="S108" s="1288"/>
      <c r="T108" s="1288"/>
      <c r="U108" s="1288"/>
      <c r="V108" s="1288"/>
      <c r="W108" s="1288"/>
      <c r="X108" s="1288"/>
      <c r="Y108" s="1288"/>
      <c r="Z108" s="1288"/>
      <c r="AA108" s="1289"/>
      <c r="AB108" s="1130" t="s">
        <v>721</v>
      </c>
      <c r="AC108" s="554"/>
      <c r="AD108" s="558" t="str">
        <f>strCheckUnique(AE108:AE113)</f>
        <v/>
      </c>
      <c r="AE108" s="554"/>
      <c r="AF108" s="558"/>
      <c r="AG108" s="554"/>
      <c r="AH108" s="554"/>
      <c r="AI108" s="554"/>
      <c r="AJ108" s="554"/>
      <c r="AK108" s="554"/>
      <c r="AL108" s="554"/>
      <c r="AM108" s="554"/>
      <c r="AN108" s="554"/>
    </row>
    <row r="109" spans="1:42" s="493" customFormat="1" ht="56.25" customHeight="1">
      <c r="A109" s="1284"/>
      <c r="B109" s="1284"/>
      <c r="C109" s="1284"/>
      <c r="D109" s="1284"/>
      <c r="E109" s="1284"/>
      <c r="F109" s="1284"/>
      <c r="G109" s="1284">
        <v>1</v>
      </c>
      <c r="H109" s="1026"/>
      <c r="I109" s="1334"/>
      <c r="J109" s="1335"/>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90"/>
      <c r="X109" s="1292" t="s">
        <v>83</v>
      </c>
      <c r="Y109" s="1290"/>
      <c r="Z109" s="1292" t="s">
        <v>83</v>
      </c>
      <c r="AA109" s="507"/>
      <c r="AB109" s="1130" t="s">
        <v>739</v>
      </c>
      <c r="AC109" s="554" t="str">
        <f>strCheckDate(O109:AA109)</f>
        <v/>
      </c>
      <c r="AD109" s="558"/>
      <c r="AE109" s="558" t="str">
        <f>IF(M109="","",M109 )</f>
        <v/>
      </c>
      <c r="AF109" s="558"/>
      <c r="AG109" s="558"/>
      <c r="AH109" s="558"/>
      <c r="AI109" s="554"/>
      <c r="AJ109" s="554"/>
      <c r="AK109" s="554"/>
      <c r="AL109" s="554"/>
      <c r="AM109" s="554"/>
      <c r="AN109" s="554"/>
    </row>
    <row r="110" spans="1:42" s="493" customFormat="1" ht="87.95" customHeight="1">
      <c r="A110" s="1284"/>
      <c r="B110" s="1284"/>
      <c r="C110" s="1284"/>
      <c r="D110" s="1284"/>
      <c r="E110" s="1284"/>
      <c r="F110" s="1284"/>
      <c r="G110" s="1284"/>
      <c r="H110" s="1026">
        <v>1</v>
      </c>
      <c r="I110" s="1334"/>
      <c r="J110" s="1335"/>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90"/>
      <c r="X110" s="1292"/>
      <c r="Y110" s="1290"/>
      <c r="Z110" s="1292"/>
      <c r="AA110" s="637"/>
      <c r="AB110" s="1302" t="s">
        <v>740</v>
      </c>
      <c r="AC110" s="554" t="str">
        <f>strCheckDate(O110:AA110)</f>
        <v/>
      </c>
      <c r="AD110" s="554"/>
      <c r="AE110" s="554"/>
      <c r="AF110" s="558"/>
      <c r="AG110" s="554"/>
      <c r="AH110" s="554"/>
      <c r="AI110" s="554"/>
      <c r="AJ110" s="554"/>
      <c r="AK110" s="554"/>
      <c r="AL110" s="554"/>
      <c r="AM110" s="554"/>
      <c r="AN110" s="554"/>
    </row>
    <row r="111" spans="1:42" s="493" customFormat="1" ht="14.25" hidden="1">
      <c r="A111" s="1284"/>
      <c r="B111" s="1284"/>
      <c r="C111" s="1284"/>
      <c r="D111" s="1284"/>
      <c r="E111" s="1284"/>
      <c r="F111" s="1284"/>
      <c r="G111" s="1284"/>
      <c r="H111" s="1026"/>
      <c r="I111" s="1334"/>
      <c r="J111" s="1335"/>
      <c r="K111" s="1015"/>
      <c r="L111" s="569"/>
      <c r="M111" s="615"/>
      <c r="N111" s="615"/>
      <c r="O111" s="532"/>
      <c r="P111" s="463"/>
      <c r="Q111" s="463"/>
      <c r="R111" s="463"/>
      <c r="S111" s="463"/>
      <c r="T111" s="463"/>
      <c r="U111" s="529"/>
      <c r="V111" s="553"/>
      <c r="W111" s="1291"/>
      <c r="X111" s="1292"/>
      <c r="Y111" s="1291"/>
      <c r="Z111" s="1292"/>
      <c r="AA111" s="507"/>
      <c r="AB111" s="1303"/>
      <c r="AC111" s="554"/>
      <c r="AD111" s="554"/>
      <c r="AE111" s="554"/>
      <c r="AF111" s="558">
        <f ca="1">OFFSET(AF111,-1,0)</f>
        <v>0</v>
      </c>
      <c r="AG111" s="554"/>
      <c r="AH111" s="554"/>
      <c r="AI111" s="554"/>
      <c r="AJ111" s="554"/>
      <c r="AK111" s="554"/>
      <c r="AL111" s="554"/>
      <c r="AM111" s="554"/>
      <c r="AN111" s="554"/>
    </row>
    <row r="112" spans="1:42" s="492" customFormat="1" ht="15" customHeight="1">
      <c r="A112" s="1284"/>
      <c r="B112" s="1284"/>
      <c r="C112" s="1284"/>
      <c r="D112" s="1284"/>
      <c r="E112" s="1284"/>
      <c r="F112" s="1284"/>
      <c r="G112" s="1284"/>
      <c r="H112" s="1026"/>
      <c r="I112" s="1334"/>
      <c r="J112" s="1335"/>
      <c r="K112" s="1017"/>
      <c r="L112" s="508"/>
      <c r="M112" s="527" t="s">
        <v>40</v>
      </c>
      <c r="N112" s="521"/>
      <c r="O112" s="515"/>
      <c r="P112" s="515"/>
      <c r="Q112" s="515"/>
      <c r="R112" s="515"/>
      <c r="S112" s="515"/>
      <c r="T112" s="515"/>
      <c r="U112" s="515"/>
      <c r="V112" s="515"/>
      <c r="W112" s="533"/>
      <c r="X112" s="534"/>
      <c r="Y112" s="533"/>
      <c r="Z112" s="521"/>
      <c r="AA112" s="530"/>
      <c r="AB112" s="1304"/>
      <c r="AC112" s="556"/>
      <c r="AD112" s="556"/>
      <c r="AE112" s="556"/>
      <c r="AF112" s="556"/>
      <c r="AG112" s="556"/>
      <c r="AH112" s="556"/>
      <c r="AI112" s="556"/>
      <c r="AJ112" s="556"/>
      <c r="AK112" s="556"/>
      <c r="AL112" s="556"/>
      <c r="AM112" s="556"/>
      <c r="AN112" s="556"/>
    </row>
    <row r="113" spans="1:40" s="492" customFormat="1" ht="15" customHeight="1">
      <c r="A113" s="1284"/>
      <c r="B113" s="1284"/>
      <c r="C113" s="1284"/>
      <c r="D113" s="1284"/>
      <c r="E113" s="1284"/>
      <c r="F113" s="1284"/>
      <c r="G113" s="1026"/>
      <c r="H113" s="1026"/>
      <c r="I113" s="1334"/>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84"/>
      <c r="B114" s="1284"/>
      <c r="C114" s="1284"/>
      <c r="D114" s="1284"/>
      <c r="E114" s="1284"/>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84"/>
      <c r="B115" s="1284"/>
      <c r="C115" s="1284"/>
      <c r="D115" s="1284"/>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84"/>
      <c r="B116" s="1284"/>
      <c r="C116" s="1284"/>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84"/>
      <c r="B117" s="1284"/>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84"/>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84">
        <v>1</v>
      </c>
      <c r="B125" s="888"/>
      <c r="C125" s="888"/>
      <c r="D125" s="888"/>
      <c r="E125" s="889"/>
      <c r="F125" s="890"/>
      <c r="G125" s="890"/>
      <c r="H125" s="890"/>
      <c r="I125" s="891"/>
      <c r="J125" s="886"/>
      <c r="K125" s="893"/>
      <c r="L125" s="562">
        <f>mergeValue(A125)</f>
        <v>1</v>
      </c>
      <c r="M125" s="610" t="s">
        <v>19</v>
      </c>
      <c r="N125" s="549"/>
      <c r="O125" s="1327"/>
      <c r="P125" s="1327"/>
      <c r="Q125" s="1327"/>
      <c r="R125" s="1327"/>
      <c r="S125" s="1327"/>
      <c r="T125" s="1327"/>
      <c r="U125" s="1327"/>
      <c r="V125" s="1327"/>
      <c r="W125" s="1130" t="s">
        <v>719</v>
      </c>
      <c r="X125" s="554"/>
      <c r="Y125" s="554"/>
      <c r="Z125" s="554"/>
      <c r="AA125" s="554"/>
      <c r="AB125" s="554"/>
      <c r="AC125" s="554"/>
      <c r="AD125" s="554"/>
      <c r="AE125" s="554"/>
      <c r="AF125" s="554"/>
      <c r="AG125" s="554"/>
      <c r="AH125" s="554"/>
    </row>
    <row r="126" spans="1:40" s="493" customFormat="1" ht="22.5">
      <c r="A126" s="1284"/>
      <c r="B126" s="1284">
        <v>1</v>
      </c>
      <c r="C126" s="888"/>
      <c r="D126" s="888"/>
      <c r="E126" s="890"/>
      <c r="F126" s="890"/>
      <c r="G126" s="890"/>
      <c r="H126" s="890"/>
      <c r="I126" s="885"/>
      <c r="J126" s="884"/>
      <c r="K126" s="887"/>
      <c r="L126" s="562" t="str">
        <f>mergeValue(A126) &amp;"."&amp; mergeValue(B126)</f>
        <v>1.1</v>
      </c>
      <c r="M126" s="516" t="s">
        <v>15</v>
      </c>
      <c r="N126" s="549"/>
      <c r="O126" s="1327"/>
      <c r="P126" s="1327"/>
      <c r="Q126" s="1327"/>
      <c r="R126" s="1327"/>
      <c r="S126" s="1327"/>
      <c r="T126" s="1327"/>
      <c r="U126" s="1327"/>
      <c r="V126" s="1327"/>
      <c r="W126" s="1130" t="s">
        <v>460</v>
      </c>
      <c r="X126" s="554"/>
      <c r="Y126" s="554"/>
      <c r="Z126" s="554"/>
      <c r="AA126" s="554"/>
      <c r="AB126" s="554"/>
      <c r="AC126" s="554"/>
      <c r="AD126" s="554"/>
      <c r="AE126" s="554"/>
      <c r="AF126" s="554"/>
      <c r="AG126" s="554"/>
      <c r="AH126" s="554"/>
    </row>
    <row r="127" spans="1:40" s="493" customFormat="1" ht="22.5">
      <c r="A127" s="1284"/>
      <c r="B127" s="1284"/>
      <c r="C127" s="1284">
        <v>1</v>
      </c>
      <c r="D127" s="888"/>
      <c r="E127" s="890"/>
      <c r="F127" s="890"/>
      <c r="G127" s="890"/>
      <c r="H127" s="890"/>
      <c r="I127" s="892"/>
      <c r="J127" s="884"/>
      <c r="K127" s="887"/>
      <c r="L127" s="562" t="str">
        <f>mergeValue(A127) &amp;"."&amp; mergeValue(B127)&amp;"."&amp; mergeValue(C127)</f>
        <v>1.1.1</v>
      </c>
      <c r="M127" s="517" t="s">
        <v>7</v>
      </c>
      <c r="N127" s="549"/>
      <c r="O127" s="1327"/>
      <c r="P127" s="1327"/>
      <c r="Q127" s="1327"/>
      <c r="R127" s="1327"/>
      <c r="S127" s="1327"/>
      <c r="T127" s="1327"/>
      <c r="U127" s="1327"/>
      <c r="V127" s="1327"/>
      <c r="W127" s="1130" t="s">
        <v>601</v>
      </c>
      <c r="X127" s="554"/>
      <c r="Y127" s="554"/>
      <c r="Z127" s="554"/>
      <c r="AA127" s="554"/>
      <c r="AB127" s="554"/>
      <c r="AC127" s="554"/>
      <c r="AD127" s="554"/>
      <c r="AE127" s="554"/>
      <c r="AF127" s="554"/>
      <c r="AG127" s="554"/>
      <c r="AH127" s="554"/>
    </row>
    <row r="128" spans="1:40" s="493" customFormat="1" ht="22.5">
      <c r="A128" s="1284"/>
      <c r="B128" s="1284"/>
      <c r="C128" s="1284"/>
      <c r="D128" s="1284">
        <v>1</v>
      </c>
      <c r="E128" s="890"/>
      <c r="F128" s="890"/>
      <c r="G128" s="890"/>
      <c r="H128" s="890"/>
      <c r="I128" s="892"/>
      <c r="J128" s="884"/>
      <c r="K128" s="887"/>
      <c r="L128" s="562" t="str">
        <f>mergeValue(A128) &amp;"."&amp; mergeValue(B128)&amp;"."&amp; mergeValue(C128)&amp;"."&amp; mergeValue(D128)</f>
        <v>1.1.1.1</v>
      </c>
      <c r="M128" s="518" t="s">
        <v>21</v>
      </c>
      <c r="N128" s="549"/>
      <c r="O128" s="1327"/>
      <c r="P128" s="1327"/>
      <c r="Q128" s="1327"/>
      <c r="R128" s="1327"/>
      <c r="S128" s="1327"/>
      <c r="T128" s="1327"/>
      <c r="U128" s="1327"/>
      <c r="V128" s="1327"/>
      <c r="W128" s="1130" t="s">
        <v>602</v>
      </c>
      <c r="X128" s="554"/>
      <c r="Y128" s="554"/>
      <c r="Z128" s="554"/>
      <c r="AA128" s="554"/>
      <c r="AB128" s="554"/>
      <c r="AC128" s="554"/>
      <c r="AD128" s="554"/>
      <c r="AE128" s="554"/>
      <c r="AF128" s="554"/>
      <c r="AG128" s="554"/>
      <c r="AH128" s="554"/>
    </row>
    <row r="129" spans="1:34" s="493" customFormat="1" ht="11.25" hidden="1" customHeight="1">
      <c r="A129" s="1284"/>
      <c r="B129" s="1284"/>
      <c r="C129" s="1284"/>
      <c r="D129" s="1284"/>
      <c r="E129" s="1284">
        <v>1</v>
      </c>
      <c r="F129" s="890"/>
      <c r="G129" s="890"/>
      <c r="H129" s="888">
        <v>1</v>
      </c>
      <c r="I129" s="1284">
        <v>1</v>
      </c>
      <c r="J129" s="890"/>
      <c r="K129" s="895"/>
      <c r="L129" s="562"/>
      <c r="M129" s="524"/>
      <c r="N129" s="550"/>
      <c r="O129" s="600"/>
      <c r="P129" s="600"/>
      <c r="Q129" s="600"/>
      <c r="R129" s="600"/>
      <c r="S129" s="600"/>
      <c r="T129" s="600"/>
      <c r="U129" s="600"/>
      <c r="V129" s="478"/>
      <c r="W129" s="1091"/>
      <c r="X129" s="554"/>
      <c r="Y129" s="554"/>
      <c r="Z129" s="554"/>
      <c r="AA129" s="554"/>
      <c r="AB129" s="554"/>
      <c r="AC129" s="554"/>
      <c r="AD129" s="554"/>
      <c r="AE129" s="554"/>
      <c r="AF129" s="554"/>
      <c r="AG129" s="554"/>
      <c r="AH129" s="554"/>
    </row>
    <row r="130" spans="1:34" s="493" customFormat="1" ht="33.75">
      <c r="A130" s="1284"/>
      <c r="B130" s="1284"/>
      <c r="C130" s="1284"/>
      <c r="D130" s="1284"/>
      <c r="E130" s="1284"/>
      <c r="F130" s="1284">
        <v>1</v>
      </c>
      <c r="G130" s="888"/>
      <c r="H130" s="888"/>
      <c r="I130" s="1284"/>
      <c r="J130" s="1284">
        <v>1</v>
      </c>
      <c r="K130" s="896"/>
      <c r="L130" s="562" t="str">
        <f>mergeValue(A130) &amp;"."&amp; mergeValue(B130)&amp;"."&amp; mergeValue(C130)&amp;"."&amp; mergeValue(D130)&amp;"."&amp;  mergeValue(F130)</f>
        <v>1.1.1.1.1</v>
      </c>
      <c r="M130" s="525" t="s">
        <v>9</v>
      </c>
      <c r="N130" s="550"/>
      <c r="O130" s="1286"/>
      <c r="P130" s="1286"/>
      <c r="Q130" s="1286"/>
      <c r="R130" s="1286"/>
      <c r="S130" s="1286"/>
      <c r="T130" s="1286"/>
      <c r="U130" s="1286"/>
      <c r="V130" s="1286"/>
      <c r="W130" s="1130" t="s">
        <v>721</v>
      </c>
      <c r="X130" s="554"/>
      <c r="Y130" s="558" t="str">
        <f>strCheckUnique(Z130:Z133)</f>
        <v/>
      </c>
      <c r="Z130" s="554"/>
      <c r="AA130" s="558"/>
      <c r="AB130" s="554"/>
      <c r="AC130" s="554"/>
      <c r="AD130" s="554"/>
      <c r="AE130" s="554"/>
      <c r="AF130" s="554"/>
      <c r="AG130" s="554"/>
      <c r="AH130" s="554"/>
    </row>
    <row r="131" spans="1:34" s="493" customFormat="1" ht="99" customHeight="1">
      <c r="A131" s="1284"/>
      <c r="B131" s="1284"/>
      <c r="C131" s="1284"/>
      <c r="D131" s="1284"/>
      <c r="E131" s="1284"/>
      <c r="F131" s="1284"/>
      <c r="G131" s="888">
        <v>1</v>
      </c>
      <c r="H131" s="888"/>
      <c r="I131" s="1284"/>
      <c r="J131" s="1284"/>
      <c r="K131" s="896">
        <v>1</v>
      </c>
      <c r="L131" s="562" t="str">
        <f>mergeValue(A131) &amp;"."&amp; mergeValue(B131)&amp;"."&amp; mergeValue(C131)&amp;"."&amp; mergeValue(D131)&amp;"."&amp; mergeValue(F131)&amp;"."&amp; mergeValue(G131)</f>
        <v>1.1.1.1.1.1</v>
      </c>
      <c r="M131" s="1016"/>
      <c r="N131" s="555"/>
      <c r="O131" s="532"/>
      <c r="P131" s="532"/>
      <c r="Q131" s="1040"/>
      <c r="R131" s="1290"/>
      <c r="S131" s="1292" t="s">
        <v>83</v>
      </c>
      <c r="T131" s="1290"/>
      <c r="U131" s="1292" t="s">
        <v>84</v>
      </c>
      <c r="V131" s="547"/>
      <c r="W131" s="1302" t="s">
        <v>734</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84"/>
      <c r="B132" s="1284"/>
      <c r="C132" s="1284"/>
      <c r="D132" s="1284"/>
      <c r="E132" s="1284"/>
      <c r="F132" s="1284"/>
      <c r="G132" s="888"/>
      <c r="H132" s="888"/>
      <c r="I132" s="1284"/>
      <c r="J132" s="1284"/>
      <c r="K132" s="896"/>
      <c r="L132" s="569"/>
      <c r="M132" s="615"/>
      <c r="N132" s="555"/>
      <c r="O132" s="532"/>
      <c r="P132" s="532"/>
      <c r="Q132" s="553" t="str">
        <f>R131 &amp; "-" &amp; T131</f>
        <v>-</v>
      </c>
      <c r="R132" s="1291"/>
      <c r="S132" s="1292"/>
      <c r="T132" s="1291"/>
      <c r="U132" s="1292"/>
      <c r="V132" s="547"/>
      <c r="W132" s="1303"/>
      <c r="X132" s="554"/>
      <c r="Y132" s="554"/>
      <c r="Z132" s="554"/>
      <c r="AA132" s="554"/>
      <c r="AB132" s="554"/>
      <c r="AC132" s="554"/>
      <c r="AD132" s="554"/>
      <c r="AE132" s="554"/>
      <c r="AF132" s="554"/>
      <c r="AG132" s="554"/>
      <c r="AH132" s="554"/>
    </row>
    <row r="133" spans="1:34" s="492" customFormat="1" ht="15" customHeight="1">
      <c r="A133" s="1284"/>
      <c r="B133" s="1284"/>
      <c r="C133" s="1284"/>
      <c r="D133" s="1284"/>
      <c r="E133" s="1284"/>
      <c r="F133" s="1284"/>
      <c r="G133" s="890"/>
      <c r="H133" s="888"/>
      <c r="I133" s="1284"/>
      <c r="J133" s="1284"/>
      <c r="K133" s="895"/>
      <c r="L133" s="508"/>
      <c r="M133" s="526" t="s">
        <v>24</v>
      </c>
      <c r="N133" s="521"/>
      <c r="O133" s="515"/>
      <c r="P133" s="515"/>
      <c r="Q133" s="515"/>
      <c r="R133" s="542"/>
      <c r="S133" s="534"/>
      <c r="T133" s="533"/>
      <c r="U133" s="521"/>
      <c r="V133" s="530"/>
      <c r="W133" s="1304"/>
      <c r="X133" s="556"/>
      <c r="Y133" s="556"/>
      <c r="Z133" s="556"/>
      <c r="AA133" s="556"/>
      <c r="AB133" s="556"/>
      <c r="AC133" s="556"/>
      <c r="AD133" s="556"/>
      <c r="AE133" s="556"/>
      <c r="AF133" s="556"/>
      <c r="AG133" s="556"/>
      <c r="AH133" s="556"/>
    </row>
    <row r="134" spans="1:34" s="492" customFormat="1" ht="15" customHeight="1">
      <c r="A134" s="1284"/>
      <c r="B134" s="1284"/>
      <c r="C134" s="1284"/>
      <c r="D134" s="1284"/>
      <c r="E134" s="1284"/>
      <c r="F134" s="890"/>
      <c r="G134" s="890"/>
      <c r="H134" s="888"/>
      <c r="I134" s="1284"/>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84"/>
      <c r="B135" s="1284"/>
      <c r="C135" s="1284"/>
      <c r="D135" s="1284"/>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84"/>
      <c r="B136" s="1284"/>
      <c r="C136" s="1284"/>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84"/>
      <c r="B137" s="1284"/>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84"/>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84">
        <v>1</v>
      </c>
      <c r="B143" s="906"/>
      <c r="C143" s="906"/>
      <c r="D143" s="906"/>
      <c r="E143" s="907"/>
      <c r="F143" s="908"/>
      <c r="G143" s="908"/>
      <c r="H143" s="908"/>
      <c r="I143" s="909"/>
      <c r="J143" s="904"/>
      <c r="K143" s="911"/>
      <c r="L143" s="562">
        <f>mergeValue(A143)</f>
        <v>1</v>
      </c>
      <c r="M143" s="610" t="s">
        <v>19</v>
      </c>
      <c r="N143" s="549"/>
      <c r="O143" s="1327"/>
      <c r="P143" s="1327"/>
      <c r="Q143" s="1327"/>
      <c r="R143" s="1327"/>
      <c r="S143" s="1327"/>
      <c r="T143" s="1327"/>
      <c r="U143" s="1327"/>
      <c r="V143" s="1327"/>
      <c r="W143" s="1130" t="s">
        <v>719</v>
      </c>
      <c r="X143" s="554"/>
      <c r="Y143" s="554"/>
      <c r="Z143" s="554"/>
      <c r="AA143" s="554"/>
      <c r="AB143" s="554"/>
      <c r="AC143" s="554"/>
      <c r="AD143" s="554"/>
      <c r="AE143" s="554"/>
      <c r="AF143" s="554"/>
      <c r="AG143" s="554"/>
      <c r="AH143" s="554"/>
    </row>
    <row r="144" spans="1:34" s="493" customFormat="1" ht="22.5">
      <c r="A144" s="1284"/>
      <c r="B144" s="1284">
        <v>1</v>
      </c>
      <c r="C144" s="906"/>
      <c r="D144" s="906"/>
      <c r="E144" s="908"/>
      <c r="F144" s="908"/>
      <c r="G144" s="908"/>
      <c r="H144" s="908"/>
      <c r="I144" s="903"/>
      <c r="J144" s="902"/>
      <c r="K144" s="905"/>
      <c r="L144" s="562" t="str">
        <f>mergeValue(A144) &amp;"."&amp; mergeValue(B144)</f>
        <v>1.1</v>
      </c>
      <c r="M144" s="516" t="s">
        <v>15</v>
      </c>
      <c r="N144" s="549"/>
      <c r="O144" s="1327"/>
      <c r="P144" s="1327"/>
      <c r="Q144" s="1327"/>
      <c r="R144" s="1327"/>
      <c r="S144" s="1327"/>
      <c r="T144" s="1327"/>
      <c r="U144" s="1327"/>
      <c r="V144" s="1327"/>
      <c r="W144" s="1130" t="s">
        <v>460</v>
      </c>
      <c r="X144" s="554"/>
      <c r="Y144" s="554"/>
      <c r="Z144" s="554"/>
      <c r="AA144" s="554"/>
      <c r="AB144" s="554"/>
      <c r="AC144" s="554"/>
      <c r="AD144" s="554"/>
      <c r="AE144" s="554"/>
      <c r="AF144" s="554"/>
      <c r="AG144" s="554"/>
      <c r="AH144" s="554"/>
    </row>
    <row r="145" spans="1:35" s="493" customFormat="1" ht="22.5">
      <c r="A145" s="1284"/>
      <c r="B145" s="1284"/>
      <c r="C145" s="1284">
        <v>1</v>
      </c>
      <c r="D145" s="906"/>
      <c r="E145" s="908"/>
      <c r="F145" s="908"/>
      <c r="G145" s="908"/>
      <c r="H145" s="908"/>
      <c r="I145" s="910"/>
      <c r="J145" s="902"/>
      <c r="K145" s="905"/>
      <c r="L145" s="562" t="str">
        <f>mergeValue(A145) &amp;"."&amp; mergeValue(B145)&amp;"."&amp; mergeValue(C145)</f>
        <v>1.1.1</v>
      </c>
      <c r="M145" s="517" t="s">
        <v>7</v>
      </c>
      <c r="N145" s="549"/>
      <c r="O145" s="1327"/>
      <c r="P145" s="1327"/>
      <c r="Q145" s="1327"/>
      <c r="R145" s="1327"/>
      <c r="S145" s="1327"/>
      <c r="T145" s="1327"/>
      <c r="U145" s="1327"/>
      <c r="V145" s="1327"/>
      <c r="W145" s="1130" t="s">
        <v>601</v>
      </c>
      <c r="X145" s="554"/>
      <c r="Y145" s="554"/>
      <c r="Z145" s="554"/>
      <c r="AA145" s="554"/>
      <c r="AB145" s="554"/>
      <c r="AC145" s="554"/>
      <c r="AD145" s="554"/>
      <c r="AE145" s="554"/>
      <c r="AF145" s="554"/>
      <c r="AG145" s="554"/>
      <c r="AH145" s="554"/>
    </row>
    <row r="146" spans="1:35" s="493" customFormat="1" ht="22.5">
      <c r="A146" s="1284"/>
      <c r="B146" s="1284"/>
      <c r="C146" s="1284"/>
      <c r="D146" s="1284">
        <v>1</v>
      </c>
      <c r="E146" s="908"/>
      <c r="F146" s="908"/>
      <c r="G146" s="908"/>
      <c r="H146" s="908"/>
      <c r="I146" s="910"/>
      <c r="J146" s="902"/>
      <c r="K146" s="905"/>
      <c r="L146" s="562" t="str">
        <f>mergeValue(A146) &amp;"."&amp; mergeValue(B146)&amp;"."&amp; mergeValue(C146)&amp;"."&amp; mergeValue(D146)</f>
        <v>1.1.1.1</v>
      </c>
      <c r="M146" s="518" t="s">
        <v>21</v>
      </c>
      <c r="N146" s="549"/>
      <c r="O146" s="1327"/>
      <c r="P146" s="1327"/>
      <c r="Q146" s="1327"/>
      <c r="R146" s="1327"/>
      <c r="S146" s="1327"/>
      <c r="T146" s="1327"/>
      <c r="U146" s="1327"/>
      <c r="V146" s="1327"/>
      <c r="W146" s="1130" t="s">
        <v>602</v>
      </c>
      <c r="X146" s="554"/>
      <c r="Y146" s="554"/>
      <c r="Z146" s="554"/>
      <c r="AA146" s="554"/>
      <c r="AB146" s="554"/>
      <c r="AC146" s="554"/>
      <c r="AD146" s="554"/>
      <c r="AE146" s="554"/>
      <c r="AF146" s="554"/>
      <c r="AG146" s="554"/>
      <c r="AH146" s="554"/>
    </row>
    <row r="147" spans="1:35" s="493" customFormat="1" ht="11.25" hidden="1" customHeight="1">
      <c r="A147" s="1284"/>
      <c r="B147" s="1284"/>
      <c r="C147" s="1284"/>
      <c r="D147" s="1284"/>
      <c r="E147" s="1284">
        <v>1</v>
      </c>
      <c r="F147" s="908"/>
      <c r="G147" s="908"/>
      <c r="H147" s="906">
        <v>1</v>
      </c>
      <c r="I147" s="1284">
        <v>1</v>
      </c>
      <c r="J147" s="908"/>
      <c r="K147" s="913"/>
      <c r="L147" s="562"/>
      <c r="M147" s="524"/>
      <c r="N147" s="550"/>
      <c r="O147" s="600"/>
      <c r="P147" s="600"/>
      <c r="Q147" s="600"/>
      <c r="R147" s="600"/>
      <c r="S147" s="600"/>
      <c r="T147" s="600"/>
      <c r="U147" s="600"/>
      <c r="V147" s="478"/>
      <c r="W147" s="1091"/>
      <c r="X147" s="554"/>
      <c r="Y147" s="554"/>
      <c r="Z147" s="554"/>
      <c r="AA147" s="554"/>
      <c r="AB147" s="554"/>
      <c r="AC147" s="554"/>
      <c r="AD147" s="554"/>
      <c r="AE147" s="554"/>
      <c r="AF147" s="554"/>
      <c r="AG147" s="554"/>
      <c r="AH147" s="554"/>
    </row>
    <row r="148" spans="1:35" s="493" customFormat="1" ht="33.75">
      <c r="A148" s="1284"/>
      <c r="B148" s="1284"/>
      <c r="C148" s="1284"/>
      <c r="D148" s="1284"/>
      <c r="E148" s="1284"/>
      <c r="F148" s="1284">
        <v>1</v>
      </c>
      <c r="G148" s="906"/>
      <c r="H148" s="906"/>
      <c r="I148" s="1284"/>
      <c r="J148" s="1284">
        <v>1</v>
      </c>
      <c r="K148" s="914"/>
      <c r="L148" s="562" t="str">
        <f>mergeValue(A148) &amp;"."&amp; mergeValue(B148)&amp;"."&amp; mergeValue(C148)&amp;"."&amp; mergeValue(D148)&amp;"."&amp;  mergeValue(F148)</f>
        <v>1.1.1.1.1</v>
      </c>
      <c r="M148" s="525" t="s">
        <v>9</v>
      </c>
      <c r="N148" s="550"/>
      <c r="O148" s="1286"/>
      <c r="P148" s="1286"/>
      <c r="Q148" s="1286"/>
      <c r="R148" s="1286"/>
      <c r="S148" s="1286"/>
      <c r="T148" s="1286"/>
      <c r="U148" s="1286"/>
      <c r="V148" s="1286"/>
      <c r="W148" s="1130" t="s">
        <v>721</v>
      </c>
      <c r="X148" s="554"/>
      <c r="Y148" s="558" t="str">
        <f>strCheckUnique(Z148:Z151)</f>
        <v/>
      </c>
      <c r="Z148" s="554"/>
      <c r="AA148" s="558"/>
      <c r="AB148" s="554"/>
      <c r="AC148" s="554"/>
      <c r="AD148" s="554"/>
      <c r="AE148" s="554"/>
      <c r="AF148" s="554"/>
      <c r="AG148" s="554"/>
      <c r="AH148" s="554"/>
    </row>
    <row r="149" spans="1:35" s="493" customFormat="1" ht="99" customHeight="1">
      <c r="A149" s="1284"/>
      <c r="B149" s="1284"/>
      <c r="C149" s="1284"/>
      <c r="D149" s="1284"/>
      <c r="E149" s="1284"/>
      <c r="F149" s="1284"/>
      <c r="G149" s="906">
        <v>1</v>
      </c>
      <c r="H149" s="906"/>
      <c r="I149" s="1284"/>
      <c r="J149" s="1284"/>
      <c r="K149" s="914">
        <v>1</v>
      </c>
      <c r="L149" s="562" t="str">
        <f>mergeValue(A149) &amp;"."&amp; mergeValue(B149)&amp;"."&amp; mergeValue(C149)&amp;"."&amp; mergeValue(D149)&amp;"."&amp; mergeValue(F149)&amp;"."&amp; mergeValue(G149)</f>
        <v>1.1.1.1.1.1</v>
      </c>
      <c r="M149" s="1016"/>
      <c r="N149" s="555"/>
      <c r="O149" s="532"/>
      <c r="P149" s="532"/>
      <c r="Q149" s="1040"/>
      <c r="R149" s="1290"/>
      <c r="S149" s="1292" t="s">
        <v>83</v>
      </c>
      <c r="T149" s="1290"/>
      <c r="U149" s="1292" t="s">
        <v>84</v>
      </c>
      <c r="V149" s="547"/>
      <c r="W149" s="1302" t="s">
        <v>734</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84"/>
      <c r="B150" s="1284"/>
      <c r="C150" s="1284"/>
      <c r="D150" s="1284"/>
      <c r="E150" s="1284"/>
      <c r="F150" s="1284"/>
      <c r="G150" s="906"/>
      <c r="H150" s="906"/>
      <c r="I150" s="1284"/>
      <c r="J150" s="1284"/>
      <c r="K150" s="914"/>
      <c r="L150" s="569"/>
      <c r="M150" s="615"/>
      <c r="N150" s="555"/>
      <c r="O150" s="532"/>
      <c r="P150" s="532"/>
      <c r="Q150" s="553" t="str">
        <f>R149 &amp; "-" &amp; T149</f>
        <v>-</v>
      </c>
      <c r="R150" s="1291"/>
      <c r="S150" s="1292"/>
      <c r="T150" s="1291"/>
      <c r="U150" s="1292"/>
      <c r="V150" s="547"/>
      <c r="W150" s="1303"/>
      <c r="X150" s="554"/>
      <c r="Y150" s="554"/>
      <c r="Z150" s="554"/>
      <c r="AA150" s="554"/>
      <c r="AB150" s="554"/>
      <c r="AC150" s="554"/>
      <c r="AD150" s="554"/>
      <c r="AE150" s="554"/>
      <c r="AF150" s="554"/>
      <c r="AG150" s="554"/>
      <c r="AH150" s="554"/>
    </row>
    <row r="151" spans="1:35" s="492" customFormat="1" ht="15" customHeight="1">
      <c r="A151" s="1284"/>
      <c r="B151" s="1284"/>
      <c r="C151" s="1284"/>
      <c r="D151" s="1284"/>
      <c r="E151" s="1284"/>
      <c r="F151" s="1284"/>
      <c r="G151" s="908"/>
      <c r="H151" s="906"/>
      <c r="I151" s="1284"/>
      <c r="J151" s="1284"/>
      <c r="K151" s="913"/>
      <c r="L151" s="508"/>
      <c r="M151" s="526" t="s">
        <v>24</v>
      </c>
      <c r="N151" s="521"/>
      <c r="O151" s="515"/>
      <c r="P151" s="515"/>
      <c r="Q151" s="515"/>
      <c r="R151" s="542"/>
      <c r="S151" s="534"/>
      <c r="T151" s="533"/>
      <c r="U151" s="521"/>
      <c r="V151" s="530"/>
      <c r="W151" s="1304"/>
      <c r="X151" s="556"/>
      <c r="Y151" s="556"/>
      <c r="Z151" s="556"/>
      <c r="AA151" s="556"/>
      <c r="AB151" s="556"/>
      <c r="AC151" s="556"/>
      <c r="AD151" s="556"/>
      <c r="AE151" s="556"/>
      <c r="AF151" s="556"/>
      <c r="AG151" s="556"/>
      <c r="AH151" s="556"/>
    </row>
    <row r="152" spans="1:35" s="492" customFormat="1" ht="15" customHeight="1">
      <c r="A152" s="1284"/>
      <c r="B152" s="1284"/>
      <c r="C152" s="1284"/>
      <c r="D152" s="1284"/>
      <c r="E152" s="1284"/>
      <c r="F152" s="908"/>
      <c r="G152" s="908"/>
      <c r="H152" s="906"/>
      <c r="I152" s="1284"/>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84"/>
      <c r="B153" s="1284"/>
      <c r="C153" s="1284"/>
      <c r="D153" s="1284"/>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84"/>
      <c r="B154" s="1284"/>
      <c r="C154" s="1284"/>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84"/>
      <c r="B155" s="1284"/>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84"/>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84">
        <v>1</v>
      </c>
      <c r="B161" s="849"/>
      <c r="C161" s="849"/>
      <c r="D161" s="849"/>
      <c r="E161" s="850"/>
      <c r="F161" s="851"/>
      <c r="G161" s="851"/>
      <c r="H161" s="851"/>
      <c r="I161" s="852"/>
      <c r="J161" s="847"/>
      <c r="K161" s="854"/>
      <c r="L161" s="562">
        <f>mergeValue(A161)</f>
        <v>1</v>
      </c>
      <c r="M161" s="610" t="s">
        <v>19</v>
      </c>
      <c r="N161" s="549"/>
      <c r="O161" s="1383"/>
      <c r="P161" s="1384"/>
      <c r="Q161" s="1384"/>
      <c r="R161" s="1384"/>
      <c r="S161" s="1384"/>
      <c r="T161" s="1384"/>
      <c r="U161" s="1384"/>
      <c r="V161" s="1385"/>
      <c r="W161" s="1130" t="s">
        <v>719</v>
      </c>
      <c r="X161" s="554"/>
      <c r="Y161" s="554"/>
      <c r="Z161" s="554"/>
      <c r="AA161" s="554"/>
      <c r="AB161" s="554"/>
      <c r="AC161" s="554"/>
      <c r="AD161" s="554"/>
      <c r="AE161" s="554"/>
      <c r="AF161" s="554"/>
      <c r="AG161" s="554"/>
    </row>
    <row r="162" spans="1:33" s="493" customFormat="1" ht="22.5">
      <c r="A162" s="1284"/>
      <c r="B162" s="1284">
        <v>1</v>
      </c>
      <c r="C162" s="849"/>
      <c r="D162" s="849"/>
      <c r="E162" s="851"/>
      <c r="F162" s="851"/>
      <c r="G162" s="851"/>
      <c r="H162" s="851"/>
      <c r="I162" s="846"/>
      <c r="J162" s="845"/>
      <c r="K162" s="848"/>
      <c r="L162" s="562" t="str">
        <f>mergeValue(A162) &amp;"."&amp; mergeValue(B162)</f>
        <v>1.1</v>
      </c>
      <c r="M162" s="516" t="s">
        <v>15</v>
      </c>
      <c r="N162" s="549"/>
      <c r="O162" s="1383"/>
      <c r="P162" s="1384"/>
      <c r="Q162" s="1384"/>
      <c r="R162" s="1384"/>
      <c r="S162" s="1384"/>
      <c r="T162" s="1384"/>
      <c r="U162" s="1384"/>
      <c r="V162" s="1385"/>
      <c r="W162" s="1130" t="s">
        <v>460</v>
      </c>
      <c r="X162" s="554"/>
      <c r="Y162" s="554"/>
      <c r="Z162" s="554"/>
      <c r="AA162" s="554"/>
      <c r="AB162" s="554"/>
      <c r="AC162" s="554"/>
      <c r="AD162" s="554"/>
      <c r="AE162" s="554"/>
      <c r="AF162" s="554"/>
      <c r="AG162" s="554"/>
    </row>
    <row r="163" spans="1:33" s="493" customFormat="1" ht="22.5">
      <c r="A163" s="1284"/>
      <c r="B163" s="1284"/>
      <c r="C163" s="1284">
        <v>1</v>
      </c>
      <c r="D163" s="849"/>
      <c r="E163" s="851"/>
      <c r="F163" s="851"/>
      <c r="G163" s="851"/>
      <c r="H163" s="851"/>
      <c r="I163" s="853"/>
      <c r="J163" s="845"/>
      <c r="K163" s="848"/>
      <c r="L163" s="562" t="str">
        <f>mergeValue(A163) &amp;"."&amp; mergeValue(B163)&amp;"."&amp; mergeValue(C163)</f>
        <v>1.1.1</v>
      </c>
      <c r="M163" s="517" t="s">
        <v>7</v>
      </c>
      <c r="N163" s="549"/>
      <c r="O163" s="1383"/>
      <c r="P163" s="1384"/>
      <c r="Q163" s="1384"/>
      <c r="R163" s="1384"/>
      <c r="S163" s="1384"/>
      <c r="T163" s="1384"/>
      <c r="U163" s="1384"/>
      <c r="V163" s="1385"/>
      <c r="W163" s="1130" t="s">
        <v>601</v>
      </c>
      <c r="X163" s="554"/>
      <c r="Y163" s="554"/>
      <c r="Z163" s="554"/>
      <c r="AA163" s="554"/>
      <c r="AB163" s="554"/>
      <c r="AC163" s="554"/>
      <c r="AD163" s="554"/>
      <c r="AE163" s="554"/>
      <c r="AF163" s="554"/>
      <c r="AG163" s="554"/>
    </row>
    <row r="164" spans="1:33" s="493" customFormat="1" ht="22.5">
      <c r="A164" s="1284"/>
      <c r="B164" s="1284"/>
      <c r="C164" s="1284"/>
      <c r="D164" s="1284">
        <v>1</v>
      </c>
      <c r="E164" s="851"/>
      <c r="F164" s="851"/>
      <c r="G164" s="851"/>
      <c r="H164" s="851"/>
      <c r="I164" s="853"/>
      <c r="J164" s="845"/>
      <c r="K164" s="848"/>
      <c r="L164" s="562" t="str">
        <f>mergeValue(A164) &amp;"."&amp; mergeValue(B164)&amp;"."&amp; mergeValue(C164)&amp;"."&amp; mergeValue(D164)</f>
        <v>1.1.1.1</v>
      </c>
      <c r="M164" s="518" t="s">
        <v>21</v>
      </c>
      <c r="N164" s="549"/>
      <c r="O164" s="1383"/>
      <c r="P164" s="1384"/>
      <c r="Q164" s="1384"/>
      <c r="R164" s="1384"/>
      <c r="S164" s="1384"/>
      <c r="T164" s="1384"/>
      <c r="U164" s="1384"/>
      <c r="V164" s="1385"/>
      <c r="W164" s="1130" t="s">
        <v>602</v>
      </c>
      <c r="X164" s="554"/>
      <c r="Y164" s="554"/>
      <c r="Z164" s="554"/>
      <c r="AA164" s="554"/>
      <c r="AB164" s="554"/>
      <c r="AC164" s="554"/>
      <c r="AD164" s="554"/>
      <c r="AE164" s="554"/>
      <c r="AF164" s="554"/>
      <c r="AG164" s="554"/>
    </row>
    <row r="165" spans="1:33" s="493" customFormat="1" ht="78.75">
      <c r="A165" s="1284"/>
      <c r="B165" s="1284"/>
      <c r="C165" s="1284"/>
      <c r="D165" s="1284"/>
      <c r="E165" s="1284">
        <v>1</v>
      </c>
      <c r="F165" s="851"/>
      <c r="G165" s="851"/>
      <c r="H165" s="849">
        <v>1</v>
      </c>
      <c r="I165" s="1284">
        <v>1</v>
      </c>
      <c r="J165" s="851"/>
      <c r="K165" s="856"/>
      <c r="L165" s="562" t="str">
        <f>mergeValue(A165) &amp;"."&amp; mergeValue(B165)&amp;"."&amp; mergeValue(C165)&amp;"."&amp; mergeValue(D165)&amp;"."&amp; mergeValue(E165)</f>
        <v>1.1.1.1.1</v>
      </c>
      <c r="M165" s="524" t="s">
        <v>8</v>
      </c>
      <c r="N165" s="550"/>
      <c r="O165" s="1287"/>
      <c r="P165" s="1288"/>
      <c r="Q165" s="1288"/>
      <c r="R165" s="1288"/>
      <c r="S165" s="1288"/>
      <c r="T165" s="1288"/>
      <c r="U165" s="1288"/>
      <c r="V165" s="1289"/>
      <c r="W165" s="1130" t="s">
        <v>720</v>
      </c>
      <c r="X165" s="554"/>
      <c r="Y165" s="554"/>
      <c r="Z165" s="554"/>
      <c r="AA165" s="554"/>
      <c r="AB165" s="554"/>
      <c r="AC165" s="554"/>
      <c r="AD165" s="554"/>
      <c r="AE165" s="554"/>
      <c r="AF165" s="554"/>
      <c r="AG165" s="554"/>
    </row>
    <row r="166" spans="1:33" s="493" customFormat="1" ht="33.75">
      <c r="A166" s="1284"/>
      <c r="B166" s="1284"/>
      <c r="C166" s="1284"/>
      <c r="D166" s="1284"/>
      <c r="E166" s="1284"/>
      <c r="F166" s="1284">
        <v>1</v>
      </c>
      <c r="G166" s="849"/>
      <c r="H166" s="849"/>
      <c r="I166" s="1284"/>
      <c r="J166" s="1284">
        <v>1</v>
      </c>
      <c r="K166" s="857"/>
      <c r="L166" s="562" t="str">
        <f>mergeValue(A166) &amp;"."&amp; mergeValue(B166)&amp;"."&amp; mergeValue(C166)&amp;"."&amp; mergeValue(D166)&amp;"."&amp; mergeValue(E166)&amp;"."&amp; mergeValue(F166)</f>
        <v>1.1.1.1.1.1</v>
      </c>
      <c r="M166" s="525" t="s">
        <v>9</v>
      </c>
      <c r="N166" s="550"/>
      <c r="O166" s="1287"/>
      <c r="P166" s="1288"/>
      <c r="Q166" s="1288"/>
      <c r="R166" s="1288"/>
      <c r="S166" s="1288"/>
      <c r="T166" s="1288"/>
      <c r="U166" s="1288"/>
      <c r="V166" s="1289"/>
      <c r="W166" s="1130" t="s">
        <v>721</v>
      </c>
      <c r="X166" s="554"/>
      <c r="Y166" s="558" t="str">
        <f>strCheckUnique(Z166:Z169)</f>
        <v/>
      </c>
      <c r="Z166" s="554"/>
      <c r="AA166" s="558" t="str">
        <f>IF(O166="","",O166 &amp; ":_")</f>
        <v/>
      </c>
      <c r="AB166" s="554"/>
      <c r="AC166" s="554"/>
      <c r="AD166" s="554"/>
      <c r="AE166" s="554"/>
      <c r="AF166" s="554"/>
      <c r="AG166" s="554"/>
    </row>
    <row r="167" spans="1:33" s="493" customFormat="1" ht="122.1" customHeight="1">
      <c r="A167" s="1284"/>
      <c r="B167" s="1284"/>
      <c r="C167" s="1284"/>
      <c r="D167" s="1284"/>
      <c r="E167" s="1284"/>
      <c r="F167" s="1284"/>
      <c r="G167" s="849">
        <v>1</v>
      </c>
      <c r="H167" s="849"/>
      <c r="I167" s="1284"/>
      <c r="J167" s="1284"/>
      <c r="K167" s="857">
        <v>1</v>
      </c>
      <c r="L167" s="562" t="str">
        <f>mergeValue(A167) &amp;"."&amp; mergeValue(B167)&amp;"."&amp; mergeValue(C167)&amp;"."&amp; mergeValue(D167)&amp;"."&amp; mergeValue(E167)&amp;"."&amp; mergeValue(F167)&amp;"."&amp; mergeValue(G167)</f>
        <v>1.1.1.1.1.1.1</v>
      </c>
      <c r="M167" s="1016"/>
      <c r="N167" s="555"/>
      <c r="O167" s="1025"/>
      <c r="P167" s="532"/>
      <c r="Q167" s="532"/>
      <c r="R167" s="1290"/>
      <c r="S167" s="1292" t="s">
        <v>83</v>
      </c>
      <c r="T167" s="1290"/>
      <c r="U167" s="1292" t="s">
        <v>83</v>
      </c>
      <c r="V167" s="547"/>
      <c r="W167" s="1302" t="s">
        <v>722</v>
      </c>
      <c r="X167" s="554" t="str">
        <f>strCheckDate(O168:V168)</f>
        <v/>
      </c>
      <c r="Y167" s="558"/>
      <c r="Z167" s="558" t="str">
        <f>IF(M167="","",M167 )</f>
        <v/>
      </c>
      <c r="AA167" s="558"/>
      <c r="AB167" s="558"/>
      <c r="AC167" s="558"/>
      <c r="AD167" s="554"/>
      <c r="AE167" s="554"/>
      <c r="AF167" s="554"/>
      <c r="AG167" s="554"/>
    </row>
    <row r="168" spans="1:33" s="493" customFormat="1" ht="11.25" hidden="1" customHeight="1">
      <c r="A168" s="1284"/>
      <c r="B168" s="1284"/>
      <c r="C168" s="1284"/>
      <c r="D168" s="1284"/>
      <c r="E168" s="1284"/>
      <c r="F168" s="1284"/>
      <c r="G168" s="849"/>
      <c r="H168" s="849"/>
      <c r="I168" s="1284"/>
      <c r="J168" s="1284"/>
      <c r="K168" s="857"/>
      <c r="L168" s="569"/>
      <c r="M168" s="615"/>
      <c r="N168" s="555"/>
      <c r="O168" s="553"/>
      <c r="P168" s="532"/>
      <c r="Q168" s="553" t="str">
        <f>R167 &amp; "-" &amp; T167</f>
        <v>-</v>
      </c>
      <c r="R168" s="1291"/>
      <c r="S168" s="1292"/>
      <c r="T168" s="1291"/>
      <c r="U168" s="1292"/>
      <c r="V168" s="547"/>
      <c r="W168" s="1303"/>
      <c r="X168" s="554"/>
      <c r="Y168" s="554"/>
      <c r="Z168" s="554"/>
      <c r="AA168" s="554"/>
      <c r="AB168" s="554"/>
      <c r="AC168" s="554"/>
      <c r="AD168" s="554"/>
      <c r="AE168" s="554"/>
      <c r="AF168" s="554"/>
      <c r="AG168" s="554"/>
    </row>
    <row r="169" spans="1:33" s="492" customFormat="1" ht="15" customHeight="1">
      <c r="A169" s="1284"/>
      <c r="B169" s="1284"/>
      <c r="C169" s="1284"/>
      <c r="D169" s="1284"/>
      <c r="E169" s="1284"/>
      <c r="F169" s="1284"/>
      <c r="G169" s="851"/>
      <c r="H169" s="849"/>
      <c r="I169" s="1284"/>
      <c r="J169" s="1284"/>
      <c r="K169" s="856"/>
      <c r="L169" s="508"/>
      <c r="M169" s="527" t="s">
        <v>24</v>
      </c>
      <c r="N169" s="521"/>
      <c r="O169" s="515"/>
      <c r="P169" s="515"/>
      <c r="Q169" s="515"/>
      <c r="R169" s="542"/>
      <c r="S169" s="534"/>
      <c r="T169" s="533"/>
      <c r="U169" s="521"/>
      <c r="V169" s="530"/>
      <c r="W169" s="1304"/>
      <c r="X169" s="556"/>
      <c r="Y169" s="556"/>
      <c r="Z169" s="556"/>
      <c r="AA169" s="556"/>
      <c r="AB169" s="556"/>
      <c r="AC169" s="556"/>
      <c r="AD169" s="556"/>
      <c r="AE169" s="556"/>
      <c r="AF169" s="556"/>
      <c r="AG169" s="556"/>
    </row>
    <row r="170" spans="1:33" s="492" customFormat="1" ht="15" customHeight="1">
      <c r="A170" s="1284"/>
      <c r="B170" s="1284"/>
      <c r="C170" s="1284"/>
      <c r="D170" s="1284"/>
      <c r="E170" s="1284"/>
      <c r="F170" s="851"/>
      <c r="G170" s="851"/>
      <c r="H170" s="849"/>
      <c r="I170" s="1284"/>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4"/>
      <c r="B171" s="1284"/>
      <c r="C171" s="1284"/>
      <c r="D171" s="1284"/>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4"/>
      <c r="B172" s="1284"/>
      <c r="C172" s="1284"/>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4"/>
      <c r="B173" s="1284"/>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4"/>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84">
        <v>1</v>
      </c>
      <c r="B179" s="928"/>
      <c r="C179" s="928"/>
      <c r="D179" s="928"/>
      <c r="E179" s="928"/>
      <c r="F179" s="928"/>
      <c r="G179" s="929"/>
      <c r="H179" s="929"/>
      <c r="I179" s="931"/>
      <c r="J179" s="923"/>
      <c r="K179" s="923"/>
      <c r="L179" s="688">
        <f>mergeValue(A179)</f>
        <v>1</v>
      </c>
      <c r="M179" s="610" t="s">
        <v>19</v>
      </c>
      <c r="N179" s="681"/>
      <c r="O179" s="1383"/>
      <c r="P179" s="1384"/>
      <c r="Q179" s="1384"/>
      <c r="R179" s="1384"/>
      <c r="S179" s="1384"/>
      <c r="T179" s="1384"/>
      <c r="U179" s="1384"/>
      <c r="V179" s="1384"/>
      <c r="W179" s="1385"/>
      <c r="X179" s="1098" t="s">
        <v>719</v>
      </c>
      <c r="Y179" s="683"/>
      <c r="Z179" s="683"/>
      <c r="AA179" s="683"/>
      <c r="AB179" s="683"/>
      <c r="AC179" s="683"/>
      <c r="AD179" s="683"/>
      <c r="AE179" s="683"/>
      <c r="AF179" s="683"/>
      <c r="AG179" s="683"/>
    </row>
    <row r="180" spans="1:47" s="651" customFormat="1" ht="22.5">
      <c r="A180" s="1284"/>
      <c r="B180" s="1284">
        <v>1</v>
      </c>
      <c r="C180" s="928"/>
      <c r="D180" s="928"/>
      <c r="E180" s="928"/>
      <c r="F180" s="928"/>
      <c r="G180" s="933"/>
      <c r="H180" s="930"/>
      <c r="I180" s="935"/>
      <c r="J180" s="920"/>
      <c r="K180" s="919"/>
      <c r="L180" s="688" t="str">
        <f>mergeValue(A180) &amp;"."&amp; mergeValue(B180)</f>
        <v>1.1</v>
      </c>
      <c r="M180" s="658" t="s">
        <v>15</v>
      </c>
      <c r="N180" s="681"/>
      <c r="O180" s="1383"/>
      <c r="P180" s="1384"/>
      <c r="Q180" s="1384"/>
      <c r="R180" s="1384"/>
      <c r="S180" s="1384"/>
      <c r="T180" s="1384"/>
      <c r="U180" s="1384"/>
      <c r="V180" s="1384"/>
      <c r="W180" s="1385"/>
      <c r="X180" s="1098" t="s">
        <v>460</v>
      </c>
      <c r="Y180" s="683"/>
      <c r="Z180" s="683"/>
      <c r="AA180" s="683"/>
      <c r="AB180" s="683"/>
      <c r="AC180" s="683"/>
      <c r="AD180" s="683"/>
      <c r="AE180" s="683"/>
      <c r="AF180" s="683"/>
      <c r="AG180" s="683"/>
    </row>
    <row r="181" spans="1:47" s="651" customFormat="1" ht="22.5">
      <c r="A181" s="1284"/>
      <c r="B181" s="1284"/>
      <c r="C181" s="1284">
        <v>1</v>
      </c>
      <c r="D181" s="928"/>
      <c r="E181" s="928"/>
      <c r="F181" s="928"/>
      <c r="G181" s="933"/>
      <c r="H181" s="930"/>
      <c r="I181" s="936"/>
      <c r="J181" s="920"/>
      <c r="K181" s="919"/>
      <c r="L181" s="688" t="str">
        <f>mergeValue(A181) &amp;"."&amp; mergeValue(B181)&amp;"."&amp; mergeValue(C181)</f>
        <v>1.1.1</v>
      </c>
      <c r="M181" s="659" t="s">
        <v>7</v>
      </c>
      <c r="N181" s="681"/>
      <c r="O181" s="1383"/>
      <c r="P181" s="1384"/>
      <c r="Q181" s="1384"/>
      <c r="R181" s="1384"/>
      <c r="S181" s="1384"/>
      <c r="T181" s="1384"/>
      <c r="U181" s="1384"/>
      <c r="V181" s="1384"/>
      <c r="W181" s="1385"/>
      <c r="X181" s="1098" t="s">
        <v>601</v>
      </c>
      <c r="Y181" s="683"/>
      <c r="Z181" s="683"/>
      <c r="AA181" s="683"/>
      <c r="AB181" s="683"/>
      <c r="AC181" s="683"/>
      <c r="AD181" s="683"/>
      <c r="AE181" s="683"/>
      <c r="AF181" s="683"/>
      <c r="AG181" s="683"/>
    </row>
    <row r="182" spans="1:47" s="651" customFormat="1" ht="22.5">
      <c r="A182" s="1284"/>
      <c r="B182" s="1284"/>
      <c r="C182" s="1284"/>
      <c r="D182" s="1284">
        <v>1</v>
      </c>
      <c r="E182" s="928"/>
      <c r="F182" s="928"/>
      <c r="G182" s="933"/>
      <c r="H182" s="930"/>
      <c r="I182" s="936"/>
      <c r="J182" s="934"/>
      <c r="K182" s="919"/>
      <c r="L182" s="688" t="str">
        <f>mergeValue(A182) &amp;"."&amp; mergeValue(B182)&amp;"."&amp; mergeValue(C182)&amp;"."&amp; mergeValue(D182)</f>
        <v>1.1.1.1</v>
      </c>
      <c r="M182" s="660" t="s">
        <v>21</v>
      </c>
      <c r="N182" s="681"/>
      <c r="O182" s="1383"/>
      <c r="P182" s="1384"/>
      <c r="Q182" s="1384"/>
      <c r="R182" s="1384"/>
      <c r="S182" s="1384"/>
      <c r="T182" s="1384"/>
      <c r="U182" s="1384"/>
      <c r="V182" s="1384"/>
      <c r="W182" s="1385"/>
      <c r="X182" s="968" t="s">
        <v>624</v>
      </c>
      <c r="Y182" s="683"/>
      <c r="Z182" s="683"/>
      <c r="AA182" s="683"/>
      <c r="AB182" s="683"/>
      <c r="AC182" s="683"/>
      <c r="AD182" s="683"/>
      <c r="AE182" s="683"/>
      <c r="AF182" s="683"/>
      <c r="AG182" s="683"/>
    </row>
    <row r="183" spans="1:47" s="651" customFormat="1" ht="56.25" customHeight="1">
      <c r="A183" s="1284"/>
      <c r="B183" s="1284"/>
      <c r="C183" s="1284"/>
      <c r="D183" s="1284"/>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302" t="s">
        <v>749</v>
      </c>
      <c r="Y183" s="683" t="str">
        <f>strCheckDateTwo(N183:W183)</f>
        <v/>
      </c>
      <c r="Z183" s="683"/>
      <c r="AA183" s="683"/>
      <c r="AB183" s="683"/>
      <c r="AC183" s="683"/>
      <c r="AD183" s="683"/>
      <c r="AE183" s="683"/>
      <c r="AF183" s="683"/>
      <c r="AG183" s="683"/>
    </row>
    <row r="184" spans="1:47" s="651" customFormat="1" ht="14.25" hidden="1" customHeight="1">
      <c r="A184" s="1284"/>
      <c r="B184" s="1284"/>
      <c r="C184" s="1284"/>
      <c r="D184" s="1284"/>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303"/>
      <c r="Y184" s="683"/>
      <c r="Z184" s="683"/>
      <c r="AA184" s="683"/>
      <c r="AB184" s="683"/>
      <c r="AC184" s="683"/>
      <c r="AD184" s="683"/>
      <c r="AE184" s="683"/>
      <c r="AF184" s="683"/>
      <c r="AG184" s="683"/>
    </row>
    <row r="185" spans="1:47" s="651" customFormat="1" ht="15" customHeight="1">
      <c r="A185" s="1284"/>
      <c r="B185" s="1284"/>
      <c r="C185" s="1284"/>
      <c r="D185" s="1284"/>
      <c r="E185" s="928"/>
      <c r="F185" s="928"/>
      <c r="G185" s="933"/>
      <c r="H185" s="930"/>
      <c r="I185" s="936"/>
      <c r="J185" s="934"/>
      <c r="K185" s="924"/>
      <c r="L185" s="654"/>
      <c r="M185" s="663" t="s">
        <v>5</v>
      </c>
      <c r="N185" s="661"/>
      <c r="O185" s="657"/>
      <c r="P185" s="657"/>
      <c r="Q185" s="657"/>
      <c r="R185" s="657"/>
      <c r="S185" s="673"/>
      <c r="T185" s="669"/>
      <c r="U185" s="668"/>
      <c r="V185" s="661"/>
      <c r="W185" s="661"/>
      <c r="X185" s="1304"/>
      <c r="Y185" s="683"/>
      <c r="Z185" s="683"/>
      <c r="AA185" s="683"/>
      <c r="AB185" s="683"/>
      <c r="AC185" s="683"/>
      <c r="AD185" s="683"/>
      <c r="AE185" s="683"/>
      <c r="AF185" s="683"/>
      <c r="AG185" s="683"/>
    </row>
    <row r="186" spans="1:47" s="650" customFormat="1" ht="15" customHeight="1">
      <c r="A186" s="1284"/>
      <c r="B186" s="1284"/>
      <c r="C186" s="1284"/>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84"/>
      <c r="B187" s="1284"/>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84"/>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84">
        <v>1</v>
      </c>
      <c r="B193" s="963"/>
      <c r="C193" s="963"/>
      <c r="D193" s="963"/>
      <c r="E193" s="963"/>
      <c r="F193" s="956"/>
      <c r="G193" s="962"/>
      <c r="H193" s="962"/>
      <c r="I193" s="944"/>
      <c r="J193" s="943"/>
      <c r="K193" s="943"/>
      <c r="L193" s="688">
        <f>mergeValue(A193)</f>
        <v>1</v>
      </c>
      <c r="M193" s="610" t="s">
        <v>19</v>
      </c>
      <c r="N193" s="1388"/>
      <c r="O193" s="1389"/>
      <c r="P193" s="1389"/>
      <c r="Q193" s="1389"/>
      <c r="R193" s="1389"/>
      <c r="S193" s="1389"/>
      <c r="T193" s="1389"/>
      <c r="U193" s="1389"/>
      <c r="V193" s="1389"/>
      <c r="W193" s="1389"/>
      <c r="X193" s="1389"/>
      <c r="Y193" s="1389"/>
      <c r="Z193" s="1389"/>
      <c r="AA193" s="1389"/>
      <c r="AB193" s="1389"/>
      <c r="AC193" s="1389"/>
      <c r="AD193" s="1389"/>
      <c r="AE193" s="1389"/>
      <c r="AF193" s="1390"/>
      <c r="AG193" s="1098" t="s">
        <v>719</v>
      </c>
      <c r="AH193" s="683"/>
      <c r="AI193" s="683"/>
      <c r="AJ193" s="683"/>
      <c r="AK193" s="683"/>
      <c r="AL193" s="683"/>
      <c r="AM193" s="683"/>
      <c r="AN193" s="683"/>
      <c r="AO193" s="683"/>
      <c r="AP193" s="683"/>
      <c r="AQ193" s="683"/>
      <c r="AR193" s="683"/>
    </row>
    <row r="194" spans="1:46" s="651" customFormat="1" ht="22.5">
      <c r="A194" s="1284"/>
      <c r="B194" s="1284">
        <v>1</v>
      </c>
      <c r="C194" s="963"/>
      <c r="D194" s="963"/>
      <c r="E194" s="963"/>
      <c r="F194" s="956"/>
      <c r="G194" s="965"/>
      <c r="H194" s="966"/>
      <c r="I194" s="945"/>
      <c r="J194" s="940"/>
      <c r="K194" s="938"/>
      <c r="L194" s="688" t="str">
        <f>mergeValue(A194) &amp;"."&amp; mergeValue(B194)</f>
        <v>1.1</v>
      </c>
      <c r="M194" s="658" t="s">
        <v>15</v>
      </c>
      <c r="N194" s="1391"/>
      <c r="O194" s="1392"/>
      <c r="P194" s="1392"/>
      <c r="Q194" s="1392"/>
      <c r="R194" s="1392"/>
      <c r="S194" s="1392"/>
      <c r="T194" s="1392"/>
      <c r="U194" s="1392"/>
      <c r="V194" s="1392"/>
      <c r="W194" s="1392"/>
      <c r="X194" s="1392"/>
      <c r="Y194" s="1392"/>
      <c r="Z194" s="1392"/>
      <c r="AA194" s="1392"/>
      <c r="AB194" s="1392"/>
      <c r="AC194" s="1392"/>
      <c r="AD194" s="1392"/>
      <c r="AE194" s="1392"/>
      <c r="AF194" s="1393"/>
      <c r="AG194" s="1098" t="s">
        <v>460</v>
      </c>
      <c r="AH194" s="683"/>
      <c r="AI194" s="683"/>
      <c r="AJ194" s="683"/>
      <c r="AK194" s="683"/>
      <c r="AL194" s="683"/>
      <c r="AM194" s="683"/>
      <c r="AN194" s="683"/>
      <c r="AO194" s="683"/>
      <c r="AP194" s="683"/>
      <c r="AQ194" s="683"/>
      <c r="AR194" s="683"/>
    </row>
    <row r="195" spans="1:46" s="651" customFormat="1" ht="22.5">
      <c r="A195" s="1284"/>
      <c r="B195" s="1284"/>
      <c r="C195" s="1284">
        <v>1</v>
      </c>
      <c r="D195" s="963"/>
      <c r="E195" s="963"/>
      <c r="F195" s="956"/>
      <c r="G195" s="965"/>
      <c r="H195" s="966"/>
      <c r="I195" s="945"/>
      <c r="J195" s="940"/>
      <c r="K195" s="938"/>
      <c r="L195" s="688" t="str">
        <f>mergeValue(A195) &amp;"."&amp; mergeValue(B195)&amp;"."&amp; mergeValue(C195)</f>
        <v>1.1.1</v>
      </c>
      <c r="M195" s="659" t="s">
        <v>7</v>
      </c>
      <c r="N195" s="1391"/>
      <c r="O195" s="1392"/>
      <c r="P195" s="1392"/>
      <c r="Q195" s="1392"/>
      <c r="R195" s="1392"/>
      <c r="S195" s="1392"/>
      <c r="T195" s="1392"/>
      <c r="U195" s="1392"/>
      <c r="V195" s="1392"/>
      <c r="W195" s="1392"/>
      <c r="X195" s="1392"/>
      <c r="Y195" s="1392"/>
      <c r="Z195" s="1392"/>
      <c r="AA195" s="1392"/>
      <c r="AB195" s="1392"/>
      <c r="AC195" s="1392"/>
      <c r="AD195" s="1392"/>
      <c r="AE195" s="1392"/>
      <c r="AF195" s="1393"/>
      <c r="AG195" s="1098" t="s">
        <v>601</v>
      </c>
      <c r="AH195" s="683"/>
      <c r="AI195" s="683"/>
      <c r="AJ195" s="683"/>
      <c r="AK195" s="683"/>
      <c r="AL195" s="683"/>
      <c r="AM195" s="683"/>
      <c r="AN195" s="683"/>
      <c r="AO195" s="683"/>
      <c r="AP195" s="683"/>
      <c r="AQ195" s="683"/>
      <c r="AR195" s="683"/>
    </row>
    <row r="196" spans="1:46" s="651" customFormat="1" ht="15" customHeight="1">
      <c r="A196" s="1284"/>
      <c r="B196" s="1284"/>
      <c r="C196" s="1284"/>
      <c r="D196" s="1284">
        <v>1</v>
      </c>
      <c r="E196" s="963"/>
      <c r="F196" s="956"/>
      <c r="G196" s="965"/>
      <c r="H196" s="966"/>
      <c r="I196" s="945"/>
      <c r="J196" s="940"/>
      <c r="K196" s="938"/>
      <c r="L196" s="688" t="str">
        <f>mergeValue(A196) &amp;"."&amp; mergeValue(B196)&amp;"."&amp; mergeValue(C196)&amp;"."&amp; mergeValue(D196)</f>
        <v>1.1.1.1</v>
      </c>
      <c r="M196" s="660" t="s">
        <v>21</v>
      </c>
      <c r="N196" s="1391"/>
      <c r="O196" s="1392"/>
      <c r="P196" s="1392"/>
      <c r="Q196" s="1392"/>
      <c r="R196" s="1392"/>
      <c r="S196" s="1392"/>
      <c r="T196" s="1392"/>
      <c r="U196" s="1392"/>
      <c r="V196" s="1392"/>
      <c r="W196" s="1392"/>
      <c r="X196" s="1392"/>
      <c r="Y196" s="1392"/>
      <c r="Z196" s="1392"/>
      <c r="AA196" s="1392"/>
      <c r="AB196" s="1392"/>
      <c r="AC196" s="1392"/>
      <c r="AD196" s="1392"/>
      <c r="AE196" s="1392"/>
      <c r="AF196" s="1393"/>
      <c r="AG196" s="1098" t="s">
        <v>624</v>
      </c>
      <c r="AH196" s="683"/>
      <c r="AI196" s="683"/>
      <c r="AJ196" s="683"/>
      <c r="AK196" s="683"/>
      <c r="AL196" s="683"/>
      <c r="AM196" s="683"/>
      <c r="AN196" s="683"/>
      <c r="AO196" s="683"/>
      <c r="AP196" s="683"/>
      <c r="AQ196" s="683"/>
      <c r="AR196" s="683"/>
    </row>
    <row r="197" spans="1:46" s="651" customFormat="1" ht="17.100000000000001" customHeight="1">
      <c r="A197" s="1284"/>
      <c r="B197" s="1284"/>
      <c r="C197" s="1284"/>
      <c r="D197" s="1284"/>
      <c r="E197" s="1284">
        <v>1</v>
      </c>
      <c r="F197" s="956"/>
      <c r="G197" s="965"/>
      <c r="H197" s="966"/>
      <c r="I197" s="967"/>
      <c r="J197" s="957"/>
      <c r="K197" s="1240"/>
      <c r="L197" s="1344" t="str">
        <f>mergeValue(A197) &amp;"."&amp; mergeValue(B197)&amp;"."&amp; mergeValue(C197)&amp;"."&amp; mergeValue(D197)&amp;"."&amp; mergeValue(E197)</f>
        <v>1.1.1.1.1</v>
      </c>
      <c r="M197" s="1345"/>
      <c r="N197" s="1292" t="s">
        <v>83</v>
      </c>
      <c r="O197" s="1351"/>
      <c r="P197" s="1349">
        <v>1</v>
      </c>
      <c r="Q197" s="1416"/>
      <c r="R197" s="1292" t="s">
        <v>83</v>
      </c>
      <c r="S197" s="1351"/>
      <c r="T197" s="1349">
        <v>1</v>
      </c>
      <c r="U197" s="1416"/>
      <c r="V197" s="1292" t="s">
        <v>83</v>
      </c>
      <c r="W197" s="666"/>
      <c r="X197" s="655">
        <v>1</v>
      </c>
      <c r="Y197" s="1042"/>
      <c r="Z197" s="638"/>
      <c r="AA197" s="638"/>
      <c r="AB197" s="1290"/>
      <c r="AC197" s="1292" t="s">
        <v>83</v>
      </c>
      <c r="AD197" s="1290"/>
      <c r="AE197" s="1292" t="s">
        <v>83</v>
      </c>
      <c r="AF197" s="680"/>
      <c r="AG197" s="1346" t="s">
        <v>623</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84"/>
      <c r="B198" s="1284"/>
      <c r="C198" s="1284"/>
      <c r="D198" s="1284"/>
      <c r="E198" s="1284"/>
      <c r="F198" s="956"/>
      <c r="G198" s="965"/>
      <c r="H198" s="966"/>
      <c r="I198" s="967"/>
      <c r="J198" s="957"/>
      <c r="K198" s="1240"/>
      <c r="L198" s="1344"/>
      <c r="M198" s="1345"/>
      <c r="N198" s="1292"/>
      <c r="O198" s="1351"/>
      <c r="P198" s="1349"/>
      <c r="Q198" s="1416"/>
      <c r="R198" s="1292"/>
      <c r="S198" s="1351"/>
      <c r="T198" s="1349"/>
      <c r="U198" s="1416"/>
      <c r="V198" s="1292"/>
      <c r="W198" s="689"/>
      <c r="X198" s="670"/>
      <c r="Y198" s="670"/>
      <c r="Z198" s="672"/>
      <c r="AA198" s="572" t="str">
        <f>AB197 &amp; "-" &amp; AD197</f>
        <v>-</v>
      </c>
      <c r="AB198" s="1291"/>
      <c r="AC198" s="1292"/>
      <c r="AD198" s="1291"/>
      <c r="AE198" s="1292"/>
      <c r="AF198" s="639"/>
      <c r="AG198" s="1347"/>
      <c r="AH198" s="683"/>
      <c r="AI198" s="686"/>
      <c r="AJ198" s="686"/>
      <c r="AK198" s="686"/>
      <c r="AL198" s="686"/>
      <c r="AM198" s="686"/>
      <c r="AN198" s="686"/>
      <c r="AO198" s="683"/>
      <c r="AP198" s="683"/>
      <c r="AQ198" s="683"/>
      <c r="AR198" s="683"/>
    </row>
    <row r="199" spans="1:46" s="651" customFormat="1" ht="17.100000000000001" customHeight="1">
      <c r="A199" s="1284"/>
      <c r="B199" s="1284"/>
      <c r="C199" s="1284"/>
      <c r="D199" s="1284"/>
      <c r="E199" s="1284"/>
      <c r="F199" s="956"/>
      <c r="G199" s="965"/>
      <c r="H199" s="966"/>
      <c r="I199" s="967"/>
      <c r="J199" s="957"/>
      <c r="K199" s="1240"/>
      <c r="L199" s="1344"/>
      <c r="M199" s="1345"/>
      <c r="N199" s="1292"/>
      <c r="O199" s="1351"/>
      <c r="P199" s="1349"/>
      <c r="Q199" s="1416"/>
      <c r="R199" s="1292"/>
      <c r="S199" s="571"/>
      <c r="T199" s="664"/>
      <c r="U199" s="670"/>
      <c r="V199" s="671"/>
      <c r="W199" s="671"/>
      <c r="X199" s="671"/>
      <c r="Y199" s="671"/>
      <c r="Z199" s="672"/>
      <c r="AA199" s="672"/>
      <c r="AB199" s="673"/>
      <c r="AC199" s="669"/>
      <c r="AD199" s="669"/>
      <c r="AE199" s="673"/>
      <c r="AF199" s="669"/>
      <c r="AG199" s="1347"/>
      <c r="AH199" s="683"/>
      <c r="AI199" s="686"/>
      <c r="AJ199" s="686"/>
      <c r="AK199" s="686"/>
      <c r="AL199" s="686"/>
      <c r="AM199" s="686"/>
      <c r="AN199" s="686"/>
      <c r="AO199" s="683"/>
      <c r="AP199" s="683"/>
      <c r="AQ199" s="683"/>
      <c r="AR199" s="683"/>
    </row>
    <row r="200" spans="1:46" s="651" customFormat="1" ht="17.100000000000001" customHeight="1">
      <c r="A200" s="1284"/>
      <c r="B200" s="1284"/>
      <c r="C200" s="1284"/>
      <c r="D200" s="1284"/>
      <c r="E200" s="1284"/>
      <c r="F200" s="956"/>
      <c r="G200" s="965"/>
      <c r="H200" s="966"/>
      <c r="I200" s="967"/>
      <c r="J200" s="957"/>
      <c r="K200" s="1240"/>
      <c r="L200" s="1344"/>
      <c r="M200" s="1345"/>
      <c r="N200" s="1292"/>
      <c r="O200" s="674"/>
      <c r="P200" s="676"/>
      <c r="Q200" s="675"/>
      <c r="R200" s="671"/>
      <c r="S200" s="671"/>
      <c r="T200" s="671"/>
      <c r="U200" s="671"/>
      <c r="V200" s="671"/>
      <c r="W200" s="671"/>
      <c r="X200" s="671"/>
      <c r="Y200" s="671"/>
      <c r="Z200" s="672"/>
      <c r="AA200" s="672"/>
      <c r="AB200" s="673"/>
      <c r="AC200" s="669"/>
      <c r="AD200" s="669"/>
      <c r="AE200" s="673"/>
      <c r="AF200" s="669"/>
      <c r="AG200" s="1347"/>
      <c r="AH200" s="683"/>
      <c r="AI200" s="686"/>
      <c r="AJ200" s="686"/>
      <c r="AK200" s="686"/>
      <c r="AL200" s="686"/>
      <c r="AM200" s="686"/>
      <c r="AN200" s="686"/>
      <c r="AO200" s="683"/>
      <c r="AP200" s="683"/>
      <c r="AQ200" s="683"/>
      <c r="AR200" s="683"/>
    </row>
    <row r="201" spans="1:46" s="650" customFormat="1" ht="15" customHeight="1">
      <c r="A201" s="1284"/>
      <c r="B201" s="1284"/>
      <c r="C201" s="1284"/>
      <c r="D201" s="1284"/>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8"/>
      <c r="AH201" s="685"/>
      <c r="AI201" s="685"/>
      <c r="AJ201" s="687"/>
      <c r="AK201" s="687"/>
      <c r="AL201" s="687"/>
      <c r="AM201" s="687"/>
      <c r="AN201" s="687"/>
      <c r="AO201" s="685"/>
      <c r="AP201" s="685"/>
      <c r="AQ201" s="685"/>
      <c r="AR201" s="685"/>
    </row>
    <row r="202" spans="1:46" s="650" customFormat="1" ht="15" customHeight="1">
      <c r="A202" s="1284"/>
      <c r="B202" s="1284"/>
      <c r="C202" s="1284"/>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84"/>
      <c r="B203" s="1284"/>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84"/>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6"/>
      <c r="R207" s="150"/>
      <c r="S207" s="150"/>
      <c r="T207" s="150"/>
      <c r="U207" s="1286"/>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6"/>
      <c r="R208" s="150"/>
      <c r="S208" s="150"/>
      <c r="T208" s="150"/>
      <c r="U208" s="1286"/>
      <c r="V208" s="150"/>
      <c r="W208" s="150"/>
      <c r="X208" s="150"/>
      <c r="Y208" s="150"/>
      <c r="Z208" s="150"/>
      <c r="AA208" s="150"/>
      <c r="AB208" s="150"/>
      <c r="AC208" s="150"/>
    </row>
    <row r="209" spans="1:83" ht="15" customHeight="1">
      <c r="G209" s="149"/>
      <c r="H209" s="150"/>
      <c r="I209" s="150"/>
      <c r="J209" s="80"/>
      <c r="K209" s="150"/>
      <c r="L209" s="150"/>
      <c r="M209" s="150"/>
      <c r="N209" s="150"/>
      <c r="O209" s="150"/>
      <c r="Q209" s="1286"/>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7" t="s">
        <v>84</v>
      </c>
      <c r="O211" s="1351"/>
      <c r="P211" s="1349">
        <v>1</v>
      </c>
      <c r="Q211" s="1411"/>
      <c r="R211" s="1292" t="s">
        <v>83</v>
      </c>
      <c r="S211" s="1386"/>
      <c r="T211" s="1418">
        <v>1</v>
      </c>
      <c r="U211" s="1287"/>
      <c r="V211" s="1292"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7"/>
      <c r="O212" s="1351"/>
      <c r="P212" s="1349"/>
      <c r="Q212" s="1411"/>
      <c r="R212" s="1292"/>
      <c r="S212" s="1387"/>
      <c r="T212" s="1419"/>
      <c r="U212" s="1287"/>
      <c r="V212" s="1292"/>
      <c r="W212" s="699"/>
      <c r="X212" s="699"/>
      <c r="Y212" s="699" t="s">
        <v>628</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7"/>
      <c r="O213" s="1351"/>
      <c r="P213" s="1349"/>
      <c r="Q213" s="1411"/>
      <c r="R213" s="1292"/>
      <c r="S213" s="696"/>
      <c r="T213" s="696"/>
      <c r="U213" s="699" t="s">
        <v>629</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92"/>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653</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84">
        <v>1</v>
      </c>
      <c r="B220" s="831"/>
      <c r="C220" s="831"/>
      <c r="D220" s="831"/>
      <c r="E220" s="832"/>
      <c r="F220" s="833"/>
      <c r="G220" s="833"/>
      <c r="H220" s="833"/>
      <c r="I220" s="834"/>
      <c r="J220" s="829"/>
      <c r="K220" s="836"/>
      <c r="L220" s="744">
        <f>mergeValue(A220)</f>
        <v>1</v>
      </c>
      <c r="M220" s="610" t="s">
        <v>19</v>
      </c>
      <c r="N220" s="615"/>
      <c r="O220" s="1380"/>
      <c r="P220" s="1381"/>
      <c r="Q220" s="1381"/>
      <c r="R220" s="1381"/>
      <c r="S220" s="1381"/>
      <c r="T220" s="1381"/>
      <c r="U220" s="1381"/>
      <c r="V220" s="1382"/>
      <c r="W220" s="1130" t="s">
        <v>719</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84"/>
      <c r="B221" s="1284">
        <v>1</v>
      </c>
      <c r="C221" s="831"/>
      <c r="D221" s="831"/>
      <c r="E221" s="833"/>
      <c r="F221" s="833"/>
      <c r="G221" s="833"/>
      <c r="H221" s="833"/>
      <c r="I221" s="828"/>
      <c r="J221" s="827"/>
      <c r="K221" s="830"/>
      <c r="L221" s="744" t="str">
        <f>mergeValue(A221) &amp;"."&amp; mergeValue(B221)</f>
        <v>1.1</v>
      </c>
      <c r="M221" s="658" t="s">
        <v>15</v>
      </c>
      <c r="N221" s="615"/>
      <c r="O221" s="1380"/>
      <c r="P221" s="1381"/>
      <c r="Q221" s="1381"/>
      <c r="R221" s="1381"/>
      <c r="S221" s="1381"/>
      <c r="T221" s="1381"/>
      <c r="U221" s="1381"/>
      <c r="V221" s="1382"/>
      <c r="W221" s="1130" t="s">
        <v>460</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84"/>
      <c r="B222" s="1284"/>
      <c r="C222" s="1284">
        <v>1</v>
      </c>
      <c r="D222" s="831"/>
      <c r="E222" s="833"/>
      <c r="F222" s="833"/>
      <c r="G222" s="833"/>
      <c r="H222" s="833"/>
      <c r="I222" s="835"/>
      <c r="J222" s="827"/>
      <c r="K222" s="830"/>
      <c r="L222" s="744" t="str">
        <f>mergeValue(A222) &amp;"."&amp; mergeValue(B222)&amp;"."&amp; mergeValue(C222)</f>
        <v>1.1.1</v>
      </c>
      <c r="M222" s="659" t="s">
        <v>7</v>
      </c>
      <c r="N222" s="615"/>
      <c r="O222" s="1380"/>
      <c r="P222" s="1381"/>
      <c r="Q222" s="1381"/>
      <c r="R222" s="1381"/>
      <c r="S222" s="1381"/>
      <c r="T222" s="1381"/>
      <c r="U222" s="1381"/>
      <c r="V222" s="1382"/>
      <c r="W222" s="1130" t="s">
        <v>601</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84"/>
      <c r="B223" s="1284"/>
      <c r="C223" s="1284"/>
      <c r="D223" s="1284">
        <v>1</v>
      </c>
      <c r="E223" s="833"/>
      <c r="F223" s="833"/>
      <c r="G223" s="833"/>
      <c r="H223" s="833"/>
      <c r="I223" s="835"/>
      <c r="J223" s="827"/>
      <c r="K223" s="830"/>
      <c r="L223" s="744" t="str">
        <f>mergeValue(A223) &amp;"."&amp; mergeValue(B223)&amp;"."&amp; mergeValue(C223)&amp;"."&amp; mergeValue(D223)</f>
        <v>1.1.1.1</v>
      </c>
      <c r="M223" s="660" t="s">
        <v>21</v>
      </c>
      <c r="N223" s="615"/>
      <c r="O223" s="1380"/>
      <c r="P223" s="1381"/>
      <c r="Q223" s="1381"/>
      <c r="R223" s="1381"/>
      <c r="S223" s="1381"/>
      <c r="T223" s="1381"/>
      <c r="U223" s="1381"/>
      <c r="V223" s="1382"/>
      <c r="W223" s="1130" t="s">
        <v>602</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84"/>
      <c r="B224" s="1284"/>
      <c r="C224" s="1284"/>
      <c r="D224" s="1284"/>
      <c r="E224" s="1284">
        <v>1</v>
      </c>
      <c r="F224" s="833"/>
      <c r="G224" s="833"/>
      <c r="H224" s="831">
        <v>1</v>
      </c>
      <c r="I224" s="1284">
        <v>1</v>
      </c>
      <c r="J224" s="833"/>
      <c r="K224" s="838"/>
      <c r="L224" s="744" t="str">
        <f>mergeValue(A224) &amp;"."&amp; mergeValue(B224)&amp;"."&amp; mergeValue(C224)&amp;"."&amp; mergeValue(D224)&amp;"."&amp; mergeValue(E224)</f>
        <v>1.1.1.1.1</v>
      </c>
      <c r="M224" s="524" t="s">
        <v>8</v>
      </c>
      <c r="N224" s="615"/>
      <c r="O224" s="1287"/>
      <c r="P224" s="1288"/>
      <c r="Q224" s="1288"/>
      <c r="R224" s="1288"/>
      <c r="S224" s="1288"/>
      <c r="T224" s="1288"/>
      <c r="U224" s="1288"/>
      <c r="V224" s="1289"/>
      <c r="W224" s="1130" t="s">
        <v>720</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284"/>
      <c r="B225" s="1284"/>
      <c r="C225" s="1284"/>
      <c r="D225" s="1284"/>
      <c r="E225" s="1284"/>
      <c r="F225" s="1284">
        <v>1</v>
      </c>
      <c r="G225" s="831"/>
      <c r="H225" s="831"/>
      <c r="I225" s="1284"/>
      <c r="J225" s="1284">
        <v>1</v>
      </c>
      <c r="K225" s="839"/>
      <c r="L225" s="744" t="str">
        <f>mergeValue(A225) &amp;"."&amp; mergeValue(B225)&amp;"."&amp; mergeValue(C225)&amp;"."&amp; mergeValue(D225)&amp;"."&amp; mergeValue(E225)&amp;"."&amp; mergeValue(F225)</f>
        <v>1.1.1.1.1.1</v>
      </c>
      <c r="M225" s="525" t="s">
        <v>9</v>
      </c>
      <c r="N225" s="615"/>
      <c r="O225" s="1287"/>
      <c r="P225" s="1288"/>
      <c r="Q225" s="1288"/>
      <c r="R225" s="1288"/>
      <c r="S225" s="1288"/>
      <c r="T225" s="1288"/>
      <c r="U225" s="1288"/>
      <c r="V225" s="1289"/>
      <c r="W225" s="1130" t="s">
        <v>721</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284"/>
      <c r="B226" s="1284"/>
      <c r="C226" s="1284"/>
      <c r="D226" s="1284"/>
      <c r="E226" s="1284"/>
      <c r="F226" s="1284"/>
      <c r="G226" s="831">
        <v>1</v>
      </c>
      <c r="H226" s="831"/>
      <c r="I226" s="1284"/>
      <c r="J226" s="1284"/>
      <c r="K226" s="839">
        <v>1</v>
      </c>
      <c r="L226" s="744" t="str">
        <f>mergeValue(A226) &amp;"."&amp; mergeValue(B226)&amp;"."&amp; mergeValue(C226)&amp;"."&amp; mergeValue(D226)&amp;"."&amp; mergeValue(E226)&amp;"."&amp; mergeValue(F226)&amp;"."&amp; mergeValue(G226)</f>
        <v>1.1.1.1.1.1.1</v>
      </c>
      <c r="M226" s="1016"/>
      <c r="N226" s="615"/>
      <c r="O226" s="726"/>
      <c r="P226" s="726"/>
      <c r="Q226" s="726"/>
      <c r="R226" s="1291"/>
      <c r="S226" s="1292" t="s">
        <v>83</v>
      </c>
      <c r="T226" s="1291"/>
      <c r="U226" s="1292" t="s">
        <v>83</v>
      </c>
      <c r="V226" s="726"/>
      <c r="W226" s="1302" t="s">
        <v>722</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284"/>
      <c r="B227" s="1284"/>
      <c r="C227" s="1284"/>
      <c r="D227" s="1284"/>
      <c r="E227" s="1284"/>
      <c r="F227" s="1284"/>
      <c r="G227" s="831"/>
      <c r="H227" s="831"/>
      <c r="I227" s="1284"/>
      <c r="J227" s="1284"/>
      <c r="K227" s="839"/>
      <c r="L227" s="752"/>
      <c r="M227" s="615"/>
      <c r="N227" s="615"/>
      <c r="O227" s="726"/>
      <c r="P227" s="726"/>
      <c r="Q227" s="732" t="str">
        <f>R226 &amp; "-" &amp; T226</f>
        <v>-</v>
      </c>
      <c r="R227" s="1291"/>
      <c r="S227" s="1292"/>
      <c r="T227" s="1291"/>
      <c r="U227" s="1292"/>
      <c r="V227" s="726"/>
      <c r="W227" s="1303"/>
      <c r="X227" s="759"/>
      <c r="Y227" s="777"/>
      <c r="Z227" s="777" t="str">
        <f t="shared" si="3"/>
        <v/>
      </c>
      <c r="AA227" s="777"/>
      <c r="AB227" s="777"/>
      <c r="AC227" s="777"/>
      <c r="AD227" s="759"/>
      <c r="AE227" s="759"/>
      <c r="AF227" s="759"/>
      <c r="AG227" s="759"/>
      <c r="AH227" s="759"/>
      <c r="AI227" s="759"/>
      <c r="AJ227" s="759"/>
    </row>
    <row r="228" spans="1:36" s="751" customFormat="1" ht="15" customHeight="1">
      <c r="A228" s="1284"/>
      <c r="B228" s="1284"/>
      <c r="C228" s="1284"/>
      <c r="D228" s="1284"/>
      <c r="E228" s="1284"/>
      <c r="F228" s="1284"/>
      <c r="G228" s="833"/>
      <c r="H228" s="831"/>
      <c r="I228" s="1284"/>
      <c r="J228" s="1284"/>
      <c r="K228" s="838"/>
      <c r="L228" s="654"/>
      <c r="M228" s="527" t="s">
        <v>24</v>
      </c>
      <c r="N228" s="728"/>
      <c r="O228" s="728"/>
      <c r="P228" s="728"/>
      <c r="Q228" s="728"/>
      <c r="R228" s="728"/>
      <c r="S228" s="728"/>
      <c r="T228" s="728"/>
      <c r="U228" s="728"/>
      <c r="V228" s="725"/>
      <c r="W228" s="1304"/>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284"/>
      <c r="B229" s="1284"/>
      <c r="C229" s="1284"/>
      <c r="D229" s="1284"/>
      <c r="E229" s="1284"/>
      <c r="F229" s="833"/>
      <c r="G229" s="833"/>
      <c r="H229" s="831"/>
      <c r="I229" s="1284"/>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284"/>
      <c r="B230" s="1284"/>
      <c r="C230" s="1284"/>
      <c r="D230" s="1284"/>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284"/>
      <c r="B231" s="1284"/>
      <c r="C231" s="1284"/>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284"/>
      <c r="B232" s="1284"/>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284"/>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284">
        <v>1</v>
      </c>
      <c r="B238" s="963"/>
      <c r="C238" s="963"/>
      <c r="D238" s="963"/>
      <c r="E238" s="929"/>
      <c r="F238" s="974"/>
      <c r="G238" s="974"/>
      <c r="H238" s="974"/>
      <c r="I238" s="931"/>
      <c r="J238" s="927"/>
      <c r="K238" s="911"/>
      <c r="L238" s="978">
        <f>mergeValue(A238)</f>
        <v>1</v>
      </c>
      <c r="M238" s="610" t="s">
        <v>19</v>
      </c>
      <c r="N238" s="615"/>
      <c r="O238" s="1380"/>
      <c r="P238" s="1381"/>
      <c r="Q238" s="1381"/>
      <c r="R238" s="1381"/>
      <c r="S238" s="1381"/>
      <c r="T238" s="1381"/>
      <c r="U238" s="1381"/>
      <c r="V238" s="1382"/>
      <c r="W238" s="1130" t="s">
        <v>719</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284"/>
      <c r="B239" s="1284">
        <v>1</v>
      </c>
      <c r="C239" s="963"/>
      <c r="D239" s="963"/>
      <c r="E239" s="974"/>
      <c r="F239" s="974"/>
      <c r="G239" s="974"/>
      <c r="H239" s="974"/>
      <c r="I239" s="969"/>
      <c r="J239" s="902"/>
      <c r="K239" s="905"/>
      <c r="L239" s="978" t="str">
        <f>mergeValue(A239) &amp;"."&amp; mergeValue(B239)</f>
        <v>1.1</v>
      </c>
      <c r="M239" s="658" t="s">
        <v>15</v>
      </c>
      <c r="N239" s="615"/>
      <c r="O239" s="1380"/>
      <c r="P239" s="1381"/>
      <c r="Q239" s="1381"/>
      <c r="R239" s="1381"/>
      <c r="S239" s="1381"/>
      <c r="T239" s="1381"/>
      <c r="U239" s="1381"/>
      <c r="V239" s="1382"/>
      <c r="W239" s="1130" t="s">
        <v>460</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284"/>
      <c r="B240" s="1284"/>
      <c r="C240" s="1284">
        <v>1</v>
      </c>
      <c r="D240" s="963"/>
      <c r="E240" s="974"/>
      <c r="F240" s="974"/>
      <c r="G240" s="974"/>
      <c r="H240" s="974"/>
      <c r="I240" s="910"/>
      <c r="J240" s="902"/>
      <c r="K240" s="905"/>
      <c r="L240" s="978" t="str">
        <f>mergeValue(A240) &amp;"."&amp; mergeValue(B240)&amp;"."&amp; mergeValue(C240)</f>
        <v>1.1.1</v>
      </c>
      <c r="M240" s="659" t="s">
        <v>7</v>
      </c>
      <c r="N240" s="615"/>
      <c r="O240" s="1380"/>
      <c r="P240" s="1381"/>
      <c r="Q240" s="1381"/>
      <c r="R240" s="1381"/>
      <c r="S240" s="1381"/>
      <c r="T240" s="1381"/>
      <c r="U240" s="1381"/>
      <c r="V240" s="1382"/>
      <c r="W240" s="1130" t="s">
        <v>601</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284"/>
      <c r="B241" s="1284"/>
      <c r="C241" s="1284"/>
      <c r="D241" s="1284">
        <v>1</v>
      </c>
      <c r="E241" s="974"/>
      <c r="F241" s="974"/>
      <c r="G241" s="974"/>
      <c r="H241" s="974"/>
      <c r="I241" s="910"/>
      <c r="J241" s="902"/>
      <c r="K241" s="905"/>
      <c r="L241" s="978" t="str">
        <f>mergeValue(A241) &amp;"."&amp; mergeValue(B241)&amp;"."&amp; mergeValue(C241)&amp;"."&amp; mergeValue(D241)</f>
        <v>1.1.1.1</v>
      </c>
      <c r="M241" s="660" t="s">
        <v>21</v>
      </c>
      <c r="N241" s="615"/>
      <c r="O241" s="1380"/>
      <c r="P241" s="1381"/>
      <c r="Q241" s="1381"/>
      <c r="R241" s="1381"/>
      <c r="S241" s="1381"/>
      <c r="T241" s="1381"/>
      <c r="U241" s="1381"/>
      <c r="V241" s="1382"/>
      <c r="W241" s="1130" t="s">
        <v>602</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284"/>
      <c r="B242" s="1284"/>
      <c r="C242" s="1284"/>
      <c r="D242" s="1284"/>
      <c r="E242" s="1284">
        <v>1</v>
      </c>
      <c r="F242" s="974"/>
      <c r="G242" s="974"/>
      <c r="H242" s="963">
        <v>1</v>
      </c>
      <c r="I242" s="1284">
        <v>1</v>
      </c>
      <c r="J242" s="974"/>
      <c r="K242" s="913"/>
      <c r="L242" s="978" t="str">
        <f>mergeValue(A242) &amp;"."&amp; mergeValue(B242)&amp;"."&amp; mergeValue(C242)&amp;"."&amp; mergeValue(D242)&amp;"."&amp; mergeValue(E242)</f>
        <v>1.1.1.1.1</v>
      </c>
      <c r="M242" s="524" t="s">
        <v>8</v>
      </c>
      <c r="N242" s="615"/>
      <c r="O242" s="1287"/>
      <c r="P242" s="1288"/>
      <c r="Q242" s="1288"/>
      <c r="R242" s="1288"/>
      <c r="S242" s="1288"/>
      <c r="T242" s="1288"/>
      <c r="U242" s="1288"/>
      <c r="V242" s="1289"/>
      <c r="W242" s="1130" t="s">
        <v>720</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284"/>
      <c r="B243" s="1284"/>
      <c r="C243" s="1284"/>
      <c r="D243" s="1284"/>
      <c r="E243" s="1284"/>
      <c r="F243" s="1284">
        <v>1</v>
      </c>
      <c r="G243" s="963"/>
      <c r="H243" s="963"/>
      <c r="I243" s="1284"/>
      <c r="J243" s="1284">
        <v>1</v>
      </c>
      <c r="K243" s="914"/>
      <c r="L243" s="978" t="str">
        <f>mergeValue(A243) &amp;"."&amp; mergeValue(B243)&amp;"."&amp; mergeValue(C243)&amp;"."&amp; mergeValue(D243)&amp;"."&amp; mergeValue(E243)&amp;"."&amp; mergeValue(F243)</f>
        <v>1.1.1.1.1.1</v>
      </c>
      <c r="M243" s="525" t="s">
        <v>9</v>
      </c>
      <c r="N243" s="615"/>
      <c r="O243" s="1287"/>
      <c r="P243" s="1288"/>
      <c r="Q243" s="1288"/>
      <c r="R243" s="1288"/>
      <c r="S243" s="1288"/>
      <c r="T243" s="1288"/>
      <c r="U243" s="1288"/>
      <c r="V243" s="1289"/>
      <c r="W243" s="1130" t="s">
        <v>721</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284"/>
      <c r="B244" s="1284"/>
      <c r="C244" s="1284"/>
      <c r="D244" s="1284"/>
      <c r="E244" s="1284"/>
      <c r="F244" s="1284"/>
      <c r="G244" s="963">
        <v>1</v>
      </c>
      <c r="H244" s="963"/>
      <c r="I244" s="1284"/>
      <c r="J244" s="1284"/>
      <c r="K244" s="914">
        <v>1</v>
      </c>
      <c r="L244" s="978" t="str">
        <f>mergeValue(A244) &amp;"."&amp; mergeValue(B244)&amp;"."&amp; mergeValue(C244)&amp;"."&amp; mergeValue(D244)&amp;"."&amp; mergeValue(E244)&amp;"."&amp; mergeValue(F244)&amp;"."&amp; mergeValue(G244)</f>
        <v>1.1.1.1.1.1.1</v>
      </c>
      <c r="M244" s="1016"/>
      <c r="N244" s="615"/>
      <c r="O244" s="726"/>
      <c r="P244" s="726"/>
      <c r="Q244" s="1040"/>
      <c r="R244" s="1291"/>
      <c r="S244" s="1292" t="s">
        <v>83</v>
      </c>
      <c r="T244" s="1291"/>
      <c r="U244" s="1292" t="s">
        <v>83</v>
      </c>
      <c r="V244" s="726"/>
      <c r="W244" s="1302" t="s">
        <v>722</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284"/>
      <c r="B245" s="1284"/>
      <c r="C245" s="1284"/>
      <c r="D245" s="1284"/>
      <c r="E245" s="1284"/>
      <c r="F245" s="1284"/>
      <c r="G245" s="963"/>
      <c r="H245" s="963"/>
      <c r="I245" s="1284"/>
      <c r="J245" s="1284"/>
      <c r="K245" s="914"/>
      <c r="L245" s="752"/>
      <c r="M245" s="615"/>
      <c r="N245" s="615"/>
      <c r="O245" s="726"/>
      <c r="P245" s="726"/>
      <c r="Q245" s="732" t="str">
        <f>R244 &amp; "-" &amp; T244</f>
        <v>-</v>
      </c>
      <c r="R245" s="1291"/>
      <c r="S245" s="1292"/>
      <c r="T245" s="1291"/>
      <c r="U245" s="1292"/>
      <c r="V245" s="726"/>
      <c r="W245" s="1303"/>
      <c r="X245" s="956"/>
      <c r="Y245" s="777"/>
      <c r="Z245" s="777" t="str">
        <f t="shared" si="4"/>
        <v/>
      </c>
      <c r="AA245" s="777"/>
      <c r="AB245" s="777"/>
      <c r="AC245" s="777"/>
      <c r="AD245" s="956"/>
      <c r="AE245" s="956"/>
      <c r="AF245" s="956"/>
      <c r="AG245" s="956"/>
      <c r="AH245" s="956"/>
      <c r="AI245" s="956"/>
      <c r="AJ245" s="956"/>
    </row>
    <row r="246" spans="1:36" s="938" customFormat="1" ht="15" customHeight="1">
      <c r="A246" s="1284"/>
      <c r="B246" s="1284"/>
      <c r="C246" s="1284"/>
      <c r="D246" s="1284"/>
      <c r="E246" s="1284"/>
      <c r="F246" s="1284"/>
      <c r="G246" s="974"/>
      <c r="H246" s="963"/>
      <c r="I246" s="1284"/>
      <c r="J246" s="1284"/>
      <c r="K246" s="913"/>
      <c r="L246" s="654"/>
      <c r="M246" s="527" t="s">
        <v>24</v>
      </c>
      <c r="N246" s="954"/>
      <c r="O246" s="954"/>
      <c r="P246" s="954"/>
      <c r="Q246" s="954"/>
      <c r="R246" s="954"/>
      <c r="S246" s="954"/>
      <c r="T246" s="954"/>
      <c r="U246" s="954"/>
      <c r="V246" s="725"/>
      <c r="W246" s="1304"/>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284"/>
      <c r="B247" s="1284"/>
      <c r="C247" s="1284"/>
      <c r="D247" s="1284"/>
      <c r="E247" s="1284"/>
      <c r="F247" s="974"/>
      <c r="G247" s="974"/>
      <c r="H247" s="963"/>
      <c r="I247" s="1284"/>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284"/>
      <c r="B248" s="1284"/>
      <c r="C248" s="1284"/>
      <c r="D248" s="1284"/>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284"/>
      <c r="B249" s="1284"/>
      <c r="C249" s="1284"/>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284"/>
      <c r="B250" s="1284"/>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284"/>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4"/>
      <c r="D297" s="1237">
        <v>1</v>
      </c>
      <c r="E297" s="1286"/>
      <c r="F297" s="329"/>
      <c r="G297" s="181">
        <v>0</v>
      </c>
      <c r="H297" s="334"/>
      <c r="I297" s="242"/>
      <c r="J297" s="371" t="s">
        <v>497</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4"/>
      <c r="D298" s="1237"/>
      <c r="E298" s="1286"/>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5"/>
      <c r="D302" s="241"/>
      <c r="E302" s="424"/>
      <c r="F302" s="1396"/>
      <c r="G302" s="1237">
        <v>0</v>
      </c>
      <c r="H302" s="1239"/>
      <c r="I302" s="242"/>
      <c r="J302" s="371" t="s">
        <v>497</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5"/>
      <c r="D303" s="241"/>
      <c r="E303" s="424"/>
      <c r="F303" s="1396"/>
      <c r="G303" s="1237"/>
      <c r="H303" s="1239"/>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485</v>
      </c>
    </row>
    <row r="337" spans="1:83" s="182" customFormat="1" ht="409.5">
      <c r="A337" s="1282">
        <v>1</v>
      </c>
      <c r="B337" s="206"/>
      <c r="C337" s="206"/>
      <c r="D337" s="206"/>
      <c r="F337" s="313" t="str">
        <f>"2." &amp;mergeValue(A337)</f>
        <v>2.1</v>
      </c>
      <c r="G337" s="389" t="s">
        <v>474</v>
      </c>
      <c r="H337" s="297"/>
      <c r="I337" s="188" t="s">
        <v>569</v>
      </c>
      <c r="J337" s="312"/>
      <c r="K337" s="206"/>
      <c r="L337" s="206"/>
      <c r="M337" s="206"/>
      <c r="N337" s="206"/>
      <c r="O337" s="206"/>
      <c r="P337" s="206"/>
      <c r="Q337" s="206"/>
      <c r="R337" s="206"/>
      <c r="S337" s="206"/>
      <c r="T337" s="206"/>
    </row>
    <row r="338" spans="1:83" s="182" customFormat="1" ht="90">
      <c r="A338" s="1282"/>
      <c r="B338" s="206"/>
      <c r="C338" s="206"/>
      <c r="D338" s="206"/>
      <c r="F338" s="313" t="str">
        <f>"3." &amp;mergeValue(A338)</f>
        <v>3.1</v>
      </c>
      <c r="G338" s="389" t="s">
        <v>475</v>
      </c>
      <c r="H338" s="297"/>
      <c r="I338" s="188" t="s">
        <v>567</v>
      </c>
      <c r="J338" s="312"/>
      <c r="K338" s="206"/>
      <c r="L338" s="206"/>
      <c r="M338" s="206"/>
      <c r="N338" s="206"/>
      <c r="O338" s="206"/>
      <c r="P338" s="206"/>
      <c r="Q338" s="206"/>
      <c r="R338" s="206"/>
      <c r="S338" s="206"/>
      <c r="T338" s="206"/>
    </row>
    <row r="339" spans="1:83" s="182" customFormat="1" ht="45">
      <c r="A339" s="1282"/>
      <c r="B339" s="206"/>
      <c r="C339" s="206"/>
      <c r="D339" s="206"/>
      <c r="F339" s="313" t="str">
        <f>"4."&amp;mergeValue(A339)</f>
        <v>4.1</v>
      </c>
      <c r="G339" s="389" t="s">
        <v>476</v>
      </c>
      <c r="H339" s="298" t="s">
        <v>449</v>
      </c>
      <c r="I339" s="188"/>
      <c r="J339" s="312"/>
      <c r="K339" s="206"/>
      <c r="L339" s="206"/>
      <c r="M339" s="206"/>
      <c r="N339" s="206"/>
      <c r="O339" s="206"/>
      <c r="P339" s="206"/>
      <c r="Q339" s="206"/>
      <c r="R339" s="206"/>
      <c r="S339" s="206"/>
      <c r="T339" s="206"/>
    </row>
    <row r="340" spans="1:83" s="182" customFormat="1" ht="101.25">
      <c r="A340" s="1282"/>
      <c r="B340" s="1282">
        <v>1</v>
      </c>
      <c r="C340" s="319"/>
      <c r="D340" s="319"/>
      <c r="F340" s="313" t="str">
        <f>"4."&amp;mergeValue(A340) &amp;"."&amp;mergeValue(B340)</f>
        <v>4.1.1</v>
      </c>
      <c r="G340" s="304" t="s">
        <v>571</v>
      </c>
      <c r="H340" s="297" t="str">
        <f>IF(region_name="","",region_name)</f>
        <v>Челябинская область</v>
      </c>
      <c r="I340" s="188" t="s">
        <v>479</v>
      </c>
      <c r="J340" s="312"/>
      <c r="K340" s="206"/>
      <c r="L340" s="206"/>
      <c r="M340" s="206"/>
      <c r="N340" s="206"/>
      <c r="O340" s="206"/>
      <c r="P340" s="206"/>
      <c r="Q340" s="206"/>
      <c r="R340" s="206"/>
      <c r="S340" s="206"/>
      <c r="T340" s="206"/>
    </row>
    <row r="341" spans="1:83" s="182" customFormat="1" ht="191.25">
      <c r="A341" s="1282"/>
      <c r="B341" s="1282"/>
      <c r="C341" s="1282">
        <v>1</v>
      </c>
      <c r="D341" s="319"/>
      <c r="F341" s="313" t="str">
        <f>"4."&amp;mergeValue(A341) &amp;"."&amp;mergeValue(B341)&amp;"."&amp;mergeValue(C341)</f>
        <v>4.1.1.1</v>
      </c>
      <c r="G341" s="318" t="s">
        <v>477</v>
      </c>
      <c r="H341" s="297"/>
      <c r="I341" s="188" t="s">
        <v>480</v>
      </c>
      <c r="J341" s="312"/>
      <c r="K341" s="206"/>
      <c r="L341" s="206"/>
      <c r="M341" s="206"/>
      <c r="N341" s="206"/>
      <c r="O341" s="206"/>
      <c r="P341" s="206"/>
      <c r="Q341" s="206"/>
      <c r="R341" s="206"/>
      <c r="S341" s="206"/>
      <c r="T341" s="206"/>
    </row>
    <row r="342" spans="1:83" s="182" customFormat="1" ht="33.75" customHeight="1">
      <c r="A342" s="1282"/>
      <c r="B342" s="1282"/>
      <c r="C342" s="1282"/>
      <c r="D342" s="319">
        <v>1</v>
      </c>
      <c r="F342" s="313" t="str">
        <f>"4."&amp;mergeValue(A342) &amp;"."&amp;mergeValue(B342)&amp;"."&amp;mergeValue(C342)&amp;"."&amp;mergeValue(D342)</f>
        <v>4.1.1.1.1</v>
      </c>
      <c r="G342" s="392" t="s">
        <v>478</v>
      </c>
      <c r="H342" s="297"/>
      <c r="I342" s="1283" t="s">
        <v>570</v>
      </c>
      <c r="J342" s="312"/>
      <c r="K342" s="206"/>
      <c r="L342" s="206"/>
      <c r="M342" s="206"/>
      <c r="N342" s="206"/>
      <c r="O342" s="206"/>
      <c r="P342" s="206"/>
      <c r="Q342" s="206"/>
      <c r="R342" s="206"/>
      <c r="S342" s="206"/>
      <c r="T342" s="206"/>
    </row>
    <row r="343" spans="1:83" s="182" customFormat="1" ht="18.75">
      <c r="A343" s="1282"/>
      <c r="B343" s="1282"/>
      <c r="C343" s="1282"/>
      <c r="D343" s="319"/>
      <c r="F343" s="396"/>
      <c r="G343" s="397" t="s">
        <v>4</v>
      </c>
      <c r="H343" s="398"/>
      <c r="I343" s="1283"/>
      <c r="J343" s="312"/>
      <c r="K343" s="206"/>
      <c r="L343" s="206"/>
      <c r="M343" s="206"/>
      <c r="N343" s="206"/>
      <c r="O343" s="206"/>
      <c r="P343" s="206"/>
      <c r="Q343" s="206"/>
      <c r="R343" s="206"/>
      <c r="S343" s="206"/>
      <c r="T343" s="206"/>
    </row>
    <row r="344" spans="1:83" s="182" customFormat="1" ht="18.75">
      <c r="A344" s="1282"/>
      <c r="B344" s="1282"/>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82"/>
      <c r="B345" s="206"/>
      <c r="C345" s="206"/>
      <c r="D345" s="206"/>
      <c r="F345" s="315"/>
      <c r="G345" s="148" t="s">
        <v>484</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483</v>
      </c>
      <c r="H346" s="316"/>
      <c r="I346" s="317"/>
      <c r="J346" s="312"/>
      <c r="K346" s="206"/>
      <c r="L346" s="206"/>
      <c r="M346" s="206"/>
      <c r="N346" s="206"/>
      <c r="O346" s="206"/>
      <c r="P346" s="206"/>
      <c r="Q346" s="206"/>
      <c r="R346" s="206"/>
      <c r="S346" s="206"/>
      <c r="T346" s="206"/>
    </row>
    <row r="349" spans="1:83" s="1071" customFormat="1" ht="17.100000000000001" customHeight="1">
      <c r="A349" s="1073" t="s">
        <v>702</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5"/>
      <c r="C351" s="1080"/>
      <c r="D351" s="1096"/>
      <c r="E351" s="1107"/>
      <c r="F351" s="1131"/>
      <c r="G351" s="1111"/>
      <c r="H351" s="1108"/>
      <c r="I351" s="1101"/>
      <c r="J351" s="1101"/>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703</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6"/>
      <c r="B356" s="1095"/>
      <c r="C356" s="1080"/>
      <c r="D356" s="1369"/>
      <c r="E356" s="1370"/>
      <c r="F356" s="1371"/>
      <c r="G356" s="1109"/>
      <c r="H356" s="1168"/>
      <c r="I356" s="1166"/>
      <c r="J356" s="1131"/>
      <c r="K356" s="1109" t="s">
        <v>449</v>
      </c>
      <c r="L356" s="1283" t="s">
        <v>704</v>
      </c>
      <c r="M356" s="1156"/>
      <c r="N356" s="1101"/>
      <c r="O356" s="1101"/>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6"/>
      <c r="B357" s="1095"/>
      <c r="C357" s="1080"/>
      <c r="D357" s="1369"/>
      <c r="E357" s="1370"/>
      <c r="F357" s="1371"/>
      <c r="G357" s="1086"/>
      <c r="H357" s="1153" t="s">
        <v>274</v>
      </c>
      <c r="I357" s="1148"/>
      <c r="J357" s="1148"/>
      <c r="K357" s="1146"/>
      <c r="L357" s="1283"/>
      <c r="M357" s="1156"/>
      <c r="N357" s="1101"/>
      <c r="O357" s="1101"/>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705</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6"/>
      <c r="B362" s="1095"/>
      <c r="C362" s="1080"/>
      <c r="D362" s="1369"/>
      <c r="E362" s="1370"/>
      <c r="F362" s="1371"/>
      <c r="G362" s="1109"/>
      <c r="H362" s="1168"/>
      <c r="I362" s="1166"/>
      <c r="J362" s="1171"/>
      <c r="K362" s="1109" t="s">
        <v>449</v>
      </c>
      <c r="L362" s="1283" t="s">
        <v>704</v>
      </c>
      <c r="M362" s="1156"/>
      <c r="N362" s="1101"/>
      <c r="O362" s="1101"/>
    </row>
    <row r="363" spans="1:83" s="1071" customFormat="1" ht="17.100000000000001" customHeight="1">
      <c r="A363" s="1106"/>
      <c r="B363" s="1095"/>
      <c r="C363" s="1080"/>
      <c r="D363" s="1369"/>
      <c r="E363" s="1370"/>
      <c r="F363" s="1371"/>
      <c r="G363" s="1086"/>
      <c r="H363" s="1153" t="s">
        <v>274</v>
      </c>
      <c r="I363" s="1148"/>
      <c r="J363" s="1148"/>
      <c r="K363" s="1146"/>
      <c r="L363" s="1283"/>
      <c r="M363" s="1156"/>
      <c r="N363" s="1101"/>
      <c r="O363" s="1101"/>
    </row>
    <row r="364" spans="1:83" s="1071" customFormat="1" ht="17.100000000000001" customHeight="1"/>
    <row r="365" spans="1:83" s="1071" customFormat="1" ht="17.100000000000001" customHeight="1"/>
    <row r="366" spans="1:83" s="1071" customFormat="1" ht="17.100000000000001" customHeight="1">
      <c r="A366" s="1073" t="s">
        <v>706</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6"/>
      <c r="B368" s="1095"/>
      <c r="C368" s="1080"/>
      <c r="D368" s="1096"/>
      <c r="E368" s="1161"/>
      <c r="F368" s="1162"/>
      <c r="G368" s="1109"/>
      <c r="H368" s="1168"/>
      <c r="I368" s="1166"/>
      <c r="J368" s="1131"/>
      <c r="K368" s="1109" t="s">
        <v>449</v>
      </c>
      <c r="L368" s="1132"/>
      <c r="M368" s="1156"/>
      <c r="N368" s="1101"/>
      <c r="O368" s="1101"/>
    </row>
    <row r="369" spans="1:15" s="1071" customFormat="1" ht="17.100000000000001" customHeight="1"/>
    <row r="370" spans="1:15" s="1071" customFormat="1" ht="17.100000000000001" customHeight="1"/>
    <row r="371" spans="1:15" s="1071" customFormat="1" ht="17.100000000000001" customHeight="1">
      <c r="A371" s="1073" t="s">
        <v>707</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6"/>
      <c r="B373" s="1095"/>
      <c r="C373" s="1080"/>
      <c r="D373" s="1096"/>
      <c r="E373" s="1161"/>
      <c r="F373" s="1162"/>
      <c r="G373" s="1109"/>
      <c r="H373" s="1168"/>
      <c r="I373" s="1166"/>
      <c r="J373" s="1171"/>
      <c r="K373" s="1109" t="s">
        <v>449</v>
      </c>
      <c r="L373" s="1132"/>
      <c r="M373" s="1156"/>
      <c r="N373" s="1101"/>
      <c r="O373" s="1101"/>
    </row>
  </sheetData>
  <sheetProtection formatColumns="0" formatRows="0"/>
  <dataConsolidate/>
  <mergeCells count="298">
    <mergeCell ref="AB91:AB92"/>
    <mergeCell ref="O85:AC85"/>
    <mergeCell ref="O86:AC86"/>
    <mergeCell ref="O87:AC87"/>
    <mergeCell ref="O88:AC88"/>
    <mergeCell ref="O89:AC89"/>
    <mergeCell ref="O90:AC90"/>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D362:D363"/>
    <mergeCell ref="E362:E363"/>
    <mergeCell ref="F362:F363"/>
    <mergeCell ref="L362:L363"/>
    <mergeCell ref="U226:U227"/>
    <mergeCell ref="J243:J246"/>
    <mergeCell ref="J225:J228"/>
    <mergeCell ref="I224:I229"/>
    <mergeCell ref="T226:T227"/>
    <mergeCell ref="O224:V224"/>
    <mergeCell ref="O225:V225"/>
    <mergeCell ref="J166:J169"/>
    <mergeCell ref="F148:F151"/>
    <mergeCell ref="I147:I152"/>
    <mergeCell ref="J148:J151"/>
    <mergeCell ref="Q207:Q209"/>
    <mergeCell ref="U207:U208"/>
    <mergeCell ref="R211:R213"/>
    <mergeCell ref="D356:D357"/>
    <mergeCell ref="E356:E357"/>
    <mergeCell ref="F356:F357"/>
    <mergeCell ref="L356:L357"/>
    <mergeCell ref="N211:N214"/>
    <mergeCell ref="Q211:Q213"/>
    <mergeCell ref="O211:O213"/>
    <mergeCell ref="P211:P213"/>
    <mergeCell ref="U211:U212"/>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O130:V130"/>
    <mergeCell ref="T73:T74"/>
    <mergeCell ref="O67:V67"/>
    <mergeCell ref="O68:V68"/>
    <mergeCell ref="O69:V69"/>
    <mergeCell ref="Y91:Y92"/>
    <mergeCell ref="Z91:Z92"/>
    <mergeCell ref="AA91:AA92"/>
    <mergeCell ref="AD91:AD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W27:W29"/>
    <mergeCell ref="R37:R38"/>
    <mergeCell ref="T37:T38"/>
    <mergeCell ref="P28:Q28"/>
    <mergeCell ref="W37:W39"/>
    <mergeCell ref="O28:O29"/>
    <mergeCell ref="O30:U30"/>
    <mergeCell ref="U27:U29"/>
    <mergeCell ref="J36:J39"/>
    <mergeCell ref="U37:U38"/>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E9:E13"/>
    <mergeCell ref="N9:N11"/>
    <mergeCell ref="K9:K12"/>
    <mergeCell ref="J9:J12"/>
    <mergeCell ref="F9:F13"/>
    <mergeCell ref="E15:E19"/>
    <mergeCell ref="I15:I18"/>
    <mergeCell ref="E35:E40"/>
    <mergeCell ref="M9:M11"/>
    <mergeCell ref="F15:F19"/>
    <mergeCell ref="A238:A251"/>
    <mergeCell ref="B239:B250"/>
    <mergeCell ref="C240:C249"/>
    <mergeCell ref="D241:D248"/>
    <mergeCell ref="E242:E247"/>
    <mergeCell ref="A220:A233"/>
    <mergeCell ref="P9:P10"/>
    <mergeCell ref="Q9:Q10"/>
    <mergeCell ref="R9:R10"/>
    <mergeCell ref="G9:G13"/>
    <mergeCell ref="H9:H12"/>
    <mergeCell ref="G15:G19"/>
    <mergeCell ref="F36:F39"/>
    <mergeCell ref="I35:I40"/>
    <mergeCell ref="P15:P16"/>
    <mergeCell ref="B221:B232"/>
    <mergeCell ref="C222:C231"/>
    <mergeCell ref="D223:D230"/>
    <mergeCell ref="E224:E229"/>
    <mergeCell ref="F225:F228"/>
    <mergeCell ref="R226:R227"/>
    <mergeCell ref="F54:F57"/>
    <mergeCell ref="I53:I58"/>
    <mergeCell ref="J54:J57"/>
    <mergeCell ref="E53:E58"/>
    <mergeCell ref="A67:A80"/>
    <mergeCell ref="B68:B79"/>
    <mergeCell ref="B194:B203"/>
    <mergeCell ref="A49:A62"/>
    <mergeCell ref="B50:B61"/>
    <mergeCell ref="C51:C60"/>
    <mergeCell ref="D52:D59"/>
    <mergeCell ref="C69:C78"/>
    <mergeCell ref="D70:D77"/>
    <mergeCell ref="E71:E76"/>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E107:E114"/>
    <mergeCell ref="A103:A118"/>
    <mergeCell ref="B104:B117"/>
    <mergeCell ref="C105:C116"/>
    <mergeCell ref="O128:V128"/>
    <mergeCell ref="D128:D135"/>
    <mergeCell ref="A337:A345"/>
    <mergeCell ref="C341:C343"/>
    <mergeCell ref="I342:I343"/>
    <mergeCell ref="H302:H303"/>
    <mergeCell ref="B340:B344"/>
    <mergeCell ref="C297:C298"/>
    <mergeCell ref="C302:C303"/>
    <mergeCell ref="F302:F303"/>
    <mergeCell ref="G302:G303"/>
    <mergeCell ref="D297:D298"/>
    <mergeCell ref="E297:E298"/>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W149:W151"/>
    <mergeCell ref="O221:V221"/>
    <mergeCell ref="O222:V222"/>
    <mergeCell ref="O223:V223"/>
    <mergeCell ref="T131:T132"/>
    <mergeCell ref="R131:R132"/>
    <mergeCell ref="U149:U150"/>
    <mergeCell ref="I165:I170"/>
    <mergeCell ref="S226:S227"/>
    <mergeCell ref="F130:F133"/>
    <mergeCell ref="F90:F93"/>
    <mergeCell ref="J90:J93"/>
    <mergeCell ref="O103:AA103"/>
    <mergeCell ref="O104:AA104"/>
    <mergeCell ref="O105:AA105"/>
    <mergeCell ref="Y109:Y111"/>
    <mergeCell ref="O70:V70"/>
    <mergeCell ref="O71:V71"/>
    <mergeCell ref="O72:V72"/>
    <mergeCell ref="R73:R74"/>
    <mergeCell ref="S73:S74"/>
    <mergeCell ref="F72:F75"/>
    <mergeCell ref="J72:J75"/>
    <mergeCell ref="I71:I76"/>
    <mergeCell ref="I88:I95"/>
    <mergeCell ref="G109:G112"/>
    <mergeCell ref="F108:F113"/>
    <mergeCell ref="O49:V49"/>
    <mergeCell ref="O50:V50"/>
    <mergeCell ref="O51:V51"/>
    <mergeCell ref="O52:V52"/>
    <mergeCell ref="O53:V53"/>
    <mergeCell ref="O54:V54"/>
    <mergeCell ref="O146:V146"/>
    <mergeCell ref="O148:V148"/>
    <mergeCell ref="J109:J112"/>
    <mergeCell ref="J130:J133"/>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L85:WWL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Z85:JZ91 TV85:TV91 ADR85:ADR91 ANN85:ANN91 AXJ85:AXJ91 BHF85:BHF91 BRB85:BRB91 CAX85:CAX91 CKT85:CKT91 CUP85:CUP91 DEL85:DEL91 DOH85:DOH91 DYD85:DYD91 EHZ85:EHZ91 ERV85:ERV91 FBR85:FBR91 FLN85:FLN91 FVJ85:FVJ91 GFF85:GFF91 GPB85:GPB91 GYX85:GYX91 HIT85:HIT91 HSP85:HSP91 ICL85:ICL91 IMH85:IMH91 IWD85:IWD91 JFZ85:JFZ91 JPV85:JPV91 JZR85:JZR91 KJN85:KJN91 KTJ85:KTJ91 LDF85:LDF91 LNB85:LNB91 LWX85:LWX91 MGT85:MGT91 MQP85:MQP91 NAL85:NAL91 NKH85:NKH91 NUD85:NUD91 ODZ85:ODZ91 ONV85:ONV91 OXR85:OXR91 PHN85:PHN91 PRJ85:PRJ91 QBF85:QBF91 QLB85:QLB91 QUX85:QUX91 RET85:RET91 ROP85:ROP91 RYL85:RYL91 SIH85:SIH91 SSD85:SSD91 TBZ85:TBZ91 TLV85:TLV91 TVR85:TVR91 UFN85:UFN91 UPJ85:UPJ91 UZF85:UZF91 VJB85:VJB91 VSX85:VSX91 WCT85:WCT91 WMP85:WMP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91 V9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N91:WMN92 WMG149 WWC37 WMG73 WWC73 WMG131 WWJ91:WWJ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V91:JV92 TR91:TR92 ADN91:ADN92 ANJ91:ANJ92 AXF91:AXF92 BHB91:BHB92 BQX91:BQX92 CAT91:CAT92 CKP91:CKP92 CUL91:CUL92 DEH91:DEH92 DOD91:DOD92 DXZ91:DXZ92 EHV91:EHV92 ERR91:ERR92 FBN91:FBN92 FLJ91:FLJ92 FVF91:FVF92 GFB91:GFB92 GOX91:GOX92 GYT91:GYT92 HIP91:HIP92 HSL91:HSL92 ICH91:ICH92 IMD91:IMD92 IVZ91:IVZ92 JFV91:JFV92 JPR91:JPR92 JZN91:JZN92 KJJ91:KJJ92 KTF91:KTF92 LDB91:LDB92 LMX91:LMX92 LWT91:LWT92 MGP91:MGP92 MQL91:MQL92 NAH91:NAH92 NKD91:NKD92 NTZ91:NTZ92 ODV91:ODV92 ONR91:ONR92 OXN91:OXN92 PHJ91:PHJ92 PRF91:PRF92 QBB91:QBB92 QKX91:QKX92 QUT91:QUT92 REP91:REP92 ROL91:ROL92 RYH91:RYH92 SID91:SID92 SRZ91:SRZ92 TBV91:TBV92 TLR91:TLR92 TVN91:TVN92 UFJ91:UFJ92 UPF91:UPF92 UZB91:UZB92 VIX91:VIX92 VST91:VST92 WCP91:WCP92 WML91:WML92 WWH91:WWH92 JX91:JX92 TT91:TT92 ADP91:ADP92 ANL91:ANL92 AXH91:AXH92 BHD91:BHD92 BQZ91:BQZ92 CAV91:CAV92 CKR91:CKR92 CUN91:CUN92 DEJ91:DEJ92 DOF91:DOF92 DYB91:DYB92 EHX91:EHX92 ERT91:ERT92 FBP91:FBP92 FLL91:FLL92 FVH91:FVH92 GFD91:GFD92 GOZ91:GOZ92 GYV91:GYV92 HIR91:HIR92 HSN91:HSN92 ICJ91:ICJ92 IMF91:IMF92 IWB91:IWB92 JFX91:JFX92 JPT91:JPT92 JZP91:JZP92 KJL91:KJL92 KTH91:KTH92 LDD91:LDD92 LMZ91:LMZ92 LWV91:LWV92 MGR91:MGR92 MQN91:MQN92 NAJ91:NAJ92 NKF91:NKF92 NUB91:NUB92 ODX91:ODX92 ONT91:ONT92 OXP91:OXP92 PHL91:PHL92 PRH91:PRH92 QBD91:QBD92 QKZ91:QKZ92 QUV91:QUV92 RER91:RER92 RON91:RON92 RYJ91:RYJ92 SIF91:SIF92 SSB91:SSB92 TBX91:TBX92 TLT91:TLT92 TVP91:TVP92 UFL91:UFL92 UPH91:UPH92 UZD91:UZD92 VIZ91:VIZ92 VSV91:VSV92 WCR91:WCR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AE197 U91:U92 Z91:Z92 AB91:AB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K91:WMK92 WWG91:WWG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W91:JW92 TS91:TS92 ADO91:ADO92 ANK91:ANK92 AXG91:AXG92 BHC91:BHC92 BQY91:BQY92 CAU91:CAU92 CKQ91:CKQ92 CUM91:CUM92 DEI91:DEI92 DOE91:DOE92 DYA91:DYA92 EHW91:EHW92 ERS91:ERS92 FBO91:FBO92 FLK91:FLK92 FVG91:FVG92 GFC91:GFC92 GOY91:GOY92 GYU91:GYU92 HIQ91:HIQ92 HSM91:HSM92 ICI91:ICI92 IME91:IME92 IWA91:IWA92 JFW91:JFW92 JPS91:JPS92 JZO91:JZO92 KJK91:KJK92 KTG91:KTG92 LDC91:LDC92 LMY91:LMY92 LWU91:LWU92 MGQ91:MGQ92 MQM91:MQM92 NAI91:NAI92 NKE91:NKE92 NUA91:NUA92 ODW91:ODW92 ONS91:ONS92 OXO91:OXO92 PHK91:PHK92 PRG91:PRG92 QBC91:QBC92 QKY91:QKY92 QUU91:QUU92 REQ91:REQ92 ROM91:ROM92 RYI91:RYI92 SIE91:SIE92 SSA91:SSA92 TBW91:TBW92 TLS91:TLS92 TVO91:TVO92 UFK91:UFK92 UPG91:UPG92 UZC91:UZC92 VIY91:VIY92 VSU91:VSU92 WCQ91:WCQ92 WMM91:WMM92 WWI91:WWI92 R91:R92 JU91:JU92 TQ91:TQ92 ADM91:ADM92 ANI91:ANI92 AXE91:AXE92 BHA91:BHA92 BQW91:BQW92 CAS91:CAS92 CKO91:CKO92 CUK91:CUK92 DEG91:DEG92 DOC91:DOC92 DXY91:DXY92 EHU91:EHU92 ERQ91:ERQ92 FBM91:FBM92 FLI91:FLI92 FVE91:FVE92 GFA91:GFA92 GOW91:GOW92 GYS91:GYS92 HIO91:HIO92 HSK91:HSK92 ICG91:ICG92 IMC91:IMC92 IVY91:IVY92 JFU91:JFU92 JPQ91:JPQ92 JZM91:JZM92 KJI91:KJI92 KTE91:KTE92 LDA91:LDA92 LMW91:LMW92 LWS91:LWS92 MGO91:MGO92 MQK91:MQK92 NAG91:NAG92 NKC91:NKC92 NTY91:NTY92 ODU91:ODU92 ONQ91:ONQ92 OXM91:OXM92 PHI91:PHI92 PRE91:PRE92 QBA91:QBA92 QKW91:QKW92 QUS91:QUS92 REO91:REO92 ROK91:ROK92 RYG91:RYG92 SIC91:SIC92 SRY91:SRY92 TBU91:TBU92 TLQ91:TLQ92 TVM91:TVM92 UFI91:UFI92 UPE91:UPE92 UZA91:UZA92 VIW91:VIW92 VSS91:VSS92 WCO91:WCO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AA91:AA92 Y91:Y92"/>
    <dataValidation allowBlank="1" promptTitle="checkPeriodRange" sqref="WWD109:WWD110 WVY38 WVY74 WVY132 WWF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T92 TP92 ADL92 ANH92 AXD92 BGZ92 BQV92 CAR92 CKN92 CUJ92 DEF92 DOB92 DXX92 EHT92 ERP92 FBL92 FLH92 FVD92 GEZ92 GOV92 GYR92 HIN92 HSJ92 ICF92 IMB92 IVX92 JFT92 JPP92 JZL92 KJH92 KTD92 LCZ92 LMV92 LWR92 MGN92 MQJ92 NAF92 NKB92 NTX92 ODT92 ONP92 OXL92 PHH92 PRD92 QAZ92 QKV92 QUR92 REN92 ROJ92 RYF92 SIB92 SRX92 TBT92 TLP92 TVL92 UFH92 UPD92 UYZ92 VIV92 VSR92 WCN92 WMJ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WD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R90 TN90 ADJ90 ANF90 AXB90 BGX90 BQT90 CAP90 CKL90 CUH90 DED90 DNZ90 DXV90 EHR90 ERN90 FBJ90 FLF90 FVB90 GEX90 GOT90 GYP90 HIL90 HSH90 ICD90 ILZ90 IVV90 JFR90 JPN90 JZJ90 KJF90 KTB90 LCX90 LMT90 LWP90 MGL90 MQH90 NAD90 NJZ90 NTV90 ODR90 ONN90 OXJ90 PHF90 PRB90 QAX90 QKT90 QUP90 REL90 ROH90 RYD90 SHZ90 SRV90 TBR90 TLN90 TVJ90 UFF90 UPB90 UYX90 VIT90 VSP90 WCL90 WMH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WB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P91 TL91 ADH91 AND91 AWZ91 BGV91 BQR91 CAN91 CKJ91 CUF91 DEB91 DNX91 DXT91 EHP91 ERL91 FBH91 FLD91 FUZ91 GEV91 GOR91 GYN91 HIJ91 HSF91 ICB91 ILX91 IVT91 JFP91 JPL91 JZH91 KJD91 KSZ91 LCV91 LMR91 LWN91 MGJ91 MQF91 NAB91 NJX91 NTT91 ODP91 ONL91 OXH91 PHD91 PQZ91 QAV91 QKR91 QUN91 REJ91 ROF91 RYB91 SHX91 SRT91 TBP91 TLL91 TVH91 UFD91 UOZ91 UYV91 VIR91 VSN91 WCJ91 WMF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WA94:WWL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O94:JZ95 TK94:TV95 ADG94:ADR95 ANC94:ANN95 AWY94:AXJ95 BGU94:BHF95 BQQ94:BRB95 CAM94:CAX95 CKI94:CKT95 CUE94:CUP95 DEA94:DEL95 DNW94:DOH95 DXS94:DYD95 EHO94:EHZ95 ERK94:ERV95 FBG94:FBR95 FLC94:FLN95 FUY94:FVJ95 GEU94:GFF95 GOQ94:GPB95 GYM94:GYX95 HII94:HIT95 HSE94:HSP95 ICA94:ICL95 ILW94:IMH95 IVS94:IWD95 JFO94:JFZ95 JPK94:JPV95 JZG94:JZR95 KJC94:KJN95 KSY94:KTJ95 LCU94:LDF95 LMQ94:LNB95 LWM94:LWX95 MGI94:MGT95 MQE94:MQP95 NAA94:NAL95 NJW94:NKH95 NTS94:NUD95 ODO94:ODZ95 ONK94:ONV95 OXG94:OXR95 PHC94:PHN95 PQY94:PRJ95 QAU94:QBF95 QKQ94:QLB95 QUM94:QUX95 REI94:RET95 ROE94:ROP95 RYA94:RYL95 SHW94:SIH95 SRS94:SSD95 TBO94:TBZ95 TLK94:TLV95 TVG94:TVR95 UFC94:UFN95 UOY94:UPJ95 UYU94:UZF95 VIQ94:VJB95 VSM94:VSX95 WCI94:WCT95 WME94:WMP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O93:JZ93 TK93:TV93 ADG93:ADR93 ANC93:ANN93 AWY93:AXJ93 BGU93:BHF93 BQQ93:BRB93 CAM93:CAX93 CKI93:CKT93 CUE93:CUP93 DEA93:DEL93 DNW93:DOH93 DXS93:DYD93 EHO93:EHZ93 ERK93:ERV93 FBG93:FBR93 FLC93:FLN93 FUY93:FVJ93 GEU93:GFF93 GOQ93:GPB93 GYM93:GYX93 HII93:HIT93 HSE93:HSP93 ICA93:ICL93 ILW93:IMH93 IVS93:IWD93 JFO93:JFZ93 JPK93:JPV93 JZG93:JZR93 KJC93:KJN93 KSY93:KTJ93 LCU93:LDF93 LMQ93:LNB93 LWM93:LWX93 MGI93:MGT93 MQE93:MQP93 NAA93:NAL93 NJW93:NKH93 NTS93:NUD93 ODO93:ODZ93 ONK93:ONV93 OXG93:OXR93 PHC93:PHN93 PQY93:PRJ93 QAU93:QBF93 QKQ93:QLB93 QUM93:QUX93 REI93:RET93 ROE93:ROP93 RYA93:RYL93 SHW93:SIH93 SRS93:SSD93 TBO93:TBZ93 TLK93:TLV93 TVG93:TVR93 UFC93:UFN93 UOY93:UPJ93 UYU93:UZF93 VIQ93:VJB93 VSM93:VSX93 WCI93:WCT93 WME93:WMP93 WWA93:WWL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JO96:JZ98 JH99:JS100 TK96:TV98 TD99:TO100 ADG96:ADR98 ACZ99:ADK100 ANC96:ANN98 AMV99:ANG100 AWY96:AXJ98 AWR99:AXC100 BGU96:BHF98 BGN99:BGY100 BQQ96:BRB98 BQJ99:BQU100 CAM96:CAX98 CAF99:CAQ100 CKI96:CKT98 CKB99:CKM100 CUE96:CUP98 CTX99:CUI100 DEA96:DEL98 DDT99:DEE100 DNW96:DOH98 DNP99:DOA100 DXS96:DYD98 DXL99:DXW100 EHO96:EHZ98 EHH99:EHS100 ERK96:ERV98 ERD99:ERO100 FBG96:FBR98 FAZ99:FBK100 FLC96:FLN98 FKV99:FLG100 FUY96:FVJ98 FUR99:FVC100 GEU96:GFF98 GEN99:GEY100 GOQ96:GPB98 GOJ99:GOU100 GYM96:GYX98 GYF99:GYQ100 HII96:HIT98 HIB99:HIM100 HSE96:HSP98 HRX99:HSI100 ICA96:ICL98 IBT99:ICE100 ILW96:IMH98 ILP99:IMA100 IVS96:IWD98 IVL99:IVW100 JFO96:JFZ98 JFH99:JFS100 JPK96:JPV98 JPD99:JPO100 JZG96:JZR98 JYZ99:JZK100 KJC96:KJN98 KIV99:KJG100 KSY96:KTJ98 KSR99:KTC100 LCU96:LDF98 LCN99:LCY100 LMQ96:LNB98 LMJ99:LMU100 LWM96:LWX98 LWF99:LWQ100 MGI96:MGT98 MGB99:MGM100 MQE96:MQP98 MPX99:MQI100 NAA96:NAL98 MZT99:NAE100 NJW96:NKH98 NJP99:NKA100 NTS96:NUD98 NTL99:NTW100 ODO96:ODZ98 ODH99:ODS100 ONK96:ONV98 OND99:ONO100 OXG96:OXR98 OWZ99:OXK100 PHC96:PHN98 PGV99:PHG100 PQY96:PRJ98 PQR99:PRC100 QAU96:QBF98 QAN99:QAY100 QKQ96:QLB98 QKJ99:QKU100 QUM96:QUX98 QUF99:QUQ100 REI96:RET98 REB99:REM100 ROE96:ROP98 RNX99:ROI100 RYA96:RYL98 RXT99:RYE100 SHW96:SIH98 SHP99:SIA100 SRS96:SSD98 SRL99:SRW100 TBO96:TBZ98 TBH99:TBS100 TLK96:TLV98 TLD99:TLO100 TVG96:TVR98 TUZ99:TVK100 UFC96:UFN98 UEV99:UFG100 UOY96:UPJ98 UOR99:UPC100 UYU96:UZF98 UYN99:UYY100 VIQ96:VJB98 VIJ99:VIU100 VSM96:VSX98 VSF99:VSQ100 WCI96:WCT98 WCB99:WCM100 WME96:WMP98 WLX99:WMI100 WWA96:WWL98 WVT99:WWE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0" zoomScaleNormal="100" workbookViewId="0">
      <selection activeCell="L29" sqref="L29"/>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31211886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1.0.1</v>
      </c>
      <c r="F3" s="411"/>
      <c r="G3" s="40"/>
      <c r="H3" s="40"/>
      <c r="I3" s="40"/>
      <c r="J3" s="40"/>
      <c r="K3" s="40"/>
      <c r="L3" s="253"/>
    </row>
    <row r="4" spans="1:12" s="348" customFormat="1" ht="6">
      <c r="A4" s="342"/>
      <c r="B4" s="343"/>
      <c r="C4" s="344"/>
      <c r="D4" s="345"/>
      <c r="E4" s="365"/>
      <c r="F4" s="366"/>
      <c r="G4" s="367"/>
      <c r="I4" s="349"/>
    </row>
    <row r="5" spans="1:12" ht="39" customHeight="1">
      <c r="D5" s="23"/>
      <c r="E5" s="1224" t="s">
        <v>756</v>
      </c>
      <c r="F5" s="1225"/>
      <c r="G5" s="406"/>
      <c r="J5" s="289"/>
    </row>
    <row r="6" spans="1:12" s="348" customFormat="1" ht="6">
      <c r="A6" s="342"/>
      <c r="B6" s="343"/>
      <c r="C6" s="344"/>
      <c r="D6" s="345"/>
      <c r="E6" s="350"/>
      <c r="F6" s="351"/>
      <c r="G6" s="352"/>
      <c r="I6" s="349"/>
    </row>
    <row r="7" spans="1:12" ht="27">
      <c r="D7" s="23"/>
      <c r="E7" s="24" t="s">
        <v>51</v>
      </c>
      <c r="F7" s="308" t="s">
        <v>168</v>
      </c>
      <c r="G7" s="360"/>
    </row>
    <row r="8" spans="1:12" s="348" customFormat="1" ht="6">
      <c r="A8" s="342"/>
      <c r="B8" s="343"/>
      <c r="C8" s="344"/>
      <c r="D8" s="345"/>
      <c r="E8" s="346"/>
      <c r="F8" s="347"/>
      <c r="G8" s="345"/>
      <c r="I8" s="349"/>
    </row>
    <row r="9" spans="1:12" ht="27">
      <c r="D9" s="23"/>
      <c r="E9" s="24" t="s">
        <v>457</v>
      </c>
      <c r="F9" s="326" t="s">
        <v>84</v>
      </c>
      <c r="G9" s="359"/>
    </row>
    <row r="10" spans="1:12" s="348" customFormat="1" ht="6">
      <c r="A10" s="353"/>
      <c r="B10" s="343"/>
      <c r="C10" s="344"/>
      <c r="D10" s="354"/>
      <c r="E10" s="350"/>
      <c r="F10" s="355"/>
      <c r="G10" s="356"/>
      <c r="I10" s="349"/>
    </row>
    <row r="11" spans="1:12" ht="27">
      <c r="A11" s="192"/>
      <c r="D11" s="23"/>
      <c r="E11" s="78" t="s">
        <v>455</v>
      </c>
      <c r="F11" s="1198" t="s">
        <v>1426</v>
      </c>
      <c r="G11" s="357"/>
    </row>
    <row r="12" spans="1:12" ht="27">
      <c r="D12" s="23"/>
      <c r="E12" s="78" t="s">
        <v>456</v>
      </c>
      <c r="F12" s="1198" t="s">
        <v>1427</v>
      </c>
      <c r="G12" s="359"/>
    </row>
    <row r="13" spans="1:12" s="348" customFormat="1" ht="6">
      <c r="A13" s="353"/>
      <c r="B13" s="343"/>
      <c r="C13" s="344"/>
      <c r="D13" s="354"/>
      <c r="E13" s="350"/>
      <c r="F13" s="355"/>
      <c r="G13" s="356"/>
      <c r="I13" s="349"/>
    </row>
    <row r="14" spans="1:12" ht="27">
      <c r="D14" s="23"/>
      <c r="E14" s="78" t="s">
        <v>367</v>
      </c>
      <c r="F14" s="1163" t="s">
        <v>41</v>
      </c>
      <c r="G14" s="359"/>
    </row>
    <row r="15" spans="1:12" ht="27" hidden="1">
      <c r="D15" s="23"/>
      <c r="E15" s="78" t="s">
        <v>298</v>
      </c>
      <c r="F15" s="309" t="s">
        <v>775</v>
      </c>
      <c r="G15" s="359"/>
    </row>
    <row r="16" spans="1:12" ht="27" hidden="1">
      <c r="D16" s="23"/>
      <c r="E16" s="78" t="s">
        <v>574</v>
      </c>
      <c r="F16" s="309"/>
      <c r="G16" s="359"/>
    </row>
    <row r="17" spans="1:9" ht="19.5">
      <c r="D17" s="23"/>
      <c r="E17" s="24"/>
      <c r="F17" s="1054" t="s">
        <v>680</v>
      </c>
      <c r="G17" s="20"/>
    </row>
    <row r="18" spans="1:9" s="1053" customFormat="1" ht="5.25" hidden="1">
      <c r="A18" s="1050"/>
      <c r="B18" s="1048"/>
      <c r="C18" s="1051"/>
      <c r="D18" s="1052"/>
      <c r="E18" s="1046"/>
      <c r="F18" s="1045"/>
      <c r="G18" s="1052"/>
      <c r="I18" s="1049"/>
    </row>
    <row r="19" spans="1:9" ht="27">
      <c r="D19" s="23"/>
      <c r="E19" s="1047" t="s">
        <v>678</v>
      </c>
      <c r="F19" s="1164" t="s">
        <v>2790</v>
      </c>
      <c r="G19" s="359"/>
    </row>
    <row r="20" spans="1:9" ht="27">
      <c r="D20" s="23"/>
      <c r="E20" s="1047" t="s">
        <v>679</v>
      </c>
      <c r="F20" s="1163" t="s">
        <v>2791</v>
      </c>
      <c r="G20" s="359"/>
    </row>
    <row r="21" spans="1:9" s="1053" customFormat="1" ht="5.25" hidden="1">
      <c r="A21" s="1050"/>
      <c r="B21" s="1048"/>
      <c r="C21" s="1051"/>
      <c r="D21" s="1052"/>
      <c r="E21" s="1046"/>
      <c r="F21" s="1045"/>
      <c r="G21" s="1052"/>
      <c r="I21" s="1049"/>
    </row>
    <row r="22" spans="1:9" ht="19.5" hidden="1">
      <c r="D22" s="23"/>
      <c r="E22" s="24"/>
      <c r="F22" s="414" t="s">
        <v>581</v>
      </c>
      <c r="G22" s="20"/>
    </row>
    <row r="23" spans="1:9" s="1070" customFormat="1" ht="5.25" hidden="1">
      <c r="A23" s="1067"/>
      <c r="B23" s="1065"/>
      <c r="C23" s="1068"/>
      <c r="D23" s="1069"/>
      <c r="E23" s="1046"/>
      <c r="F23" s="1045"/>
      <c r="G23" s="1069"/>
      <c r="I23" s="1066"/>
    </row>
    <row r="24" spans="1:9" ht="27" hidden="1">
      <c r="D24" s="23"/>
      <c r="E24" s="1055" t="s">
        <v>681</v>
      </c>
      <c r="F24" s="309"/>
      <c r="G24" s="359"/>
    </row>
    <row r="25" spans="1:9" ht="27" hidden="1">
      <c r="D25" s="23"/>
      <c r="E25" s="1055" t="s">
        <v>682</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1504</v>
      </c>
      <c r="G29" s="358"/>
    </row>
    <row r="30" spans="1:9" ht="27" hidden="1">
      <c r="C30" s="27"/>
      <c r="D30" s="28"/>
      <c r="E30" s="49" t="s">
        <v>202</v>
      </c>
      <c r="F30" s="311"/>
      <c r="G30" s="358"/>
    </row>
    <row r="31" spans="1:9" ht="27">
      <c r="C31" s="27"/>
      <c r="D31" s="28"/>
      <c r="E31" s="29" t="s">
        <v>52</v>
      </c>
      <c r="F31" s="310" t="s">
        <v>1505</v>
      </c>
      <c r="G31" s="358"/>
    </row>
    <row r="32" spans="1:9" ht="27">
      <c r="C32" s="27"/>
      <c r="D32" s="28"/>
      <c r="E32" s="29" t="s">
        <v>53</v>
      </c>
      <c r="F32" s="310" t="s">
        <v>1449</v>
      </c>
      <c r="G32" s="358"/>
      <c r="H32" s="30"/>
    </row>
    <row r="33" spans="1:9" s="348" customFormat="1" ht="6">
      <c r="A33" s="353"/>
      <c r="B33" s="343"/>
      <c r="C33" s="344"/>
      <c r="D33" s="354"/>
      <c r="E33" s="350"/>
      <c r="F33" s="355"/>
      <c r="G33" s="356"/>
      <c r="I33" s="349"/>
    </row>
    <row r="34" spans="1:9" ht="27">
      <c r="A34" s="191"/>
      <c r="D34" s="25"/>
      <c r="E34" s="750" t="s">
        <v>638</v>
      </c>
      <c r="F34" s="1165" t="s">
        <v>641</v>
      </c>
      <c r="G34" s="357"/>
    </row>
    <row r="35" spans="1:9" s="348" customFormat="1" ht="6">
      <c r="A35" s="353"/>
      <c r="B35" s="343"/>
      <c r="C35" s="344"/>
      <c r="D35" s="354"/>
      <c r="E35" s="350"/>
      <c r="F35" s="355"/>
      <c r="G35" s="356"/>
      <c r="I35" s="349"/>
    </row>
    <row r="36" spans="1:9" ht="27">
      <c r="A36" s="191"/>
      <c r="D36" s="25"/>
      <c r="E36" s="78" t="s">
        <v>242</v>
      </c>
      <c r="F36" s="1165"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524</v>
      </c>
      <c r="F40" s="1163" t="s">
        <v>2792</v>
      </c>
      <c r="G40" s="357"/>
    </row>
    <row r="41" spans="1:9" ht="27">
      <c r="A41" s="193"/>
      <c r="B41" s="87"/>
      <c r="D41" s="32"/>
      <c r="E41" s="38" t="s">
        <v>525</v>
      </c>
      <c r="F41" s="1163" t="s">
        <v>2793</v>
      </c>
      <c r="G41" s="357"/>
    </row>
    <row r="42" spans="1:9" ht="19.5">
      <c r="D42" s="23"/>
      <c r="E42" s="24"/>
      <c r="F42" s="414" t="s">
        <v>557</v>
      </c>
      <c r="G42" s="20"/>
    </row>
    <row r="43" spans="1:9" ht="27">
      <c r="A43" s="193"/>
      <c r="D43" s="20"/>
      <c r="E43" s="412" t="s">
        <v>86</v>
      </c>
      <c r="F43" s="1167" t="s">
        <v>2794</v>
      </c>
      <c r="G43" s="357"/>
    </row>
    <row r="44" spans="1:9" ht="27">
      <c r="A44" s="193"/>
      <c r="B44" s="87"/>
      <c r="D44" s="32"/>
      <c r="E44" s="412" t="s">
        <v>87</v>
      </c>
      <c r="F44" s="1167" t="s">
        <v>2795</v>
      </c>
      <c r="G44" s="357"/>
    </row>
    <row r="45" spans="1:9" ht="27">
      <c r="A45" s="193"/>
      <c r="B45" s="87"/>
      <c r="D45" s="32"/>
      <c r="E45" s="412" t="s">
        <v>558</v>
      </c>
      <c r="F45" s="1167" t="s">
        <v>2796</v>
      </c>
      <c r="G45" s="357"/>
    </row>
    <row r="46" spans="1:9" ht="27">
      <c r="D46" s="23"/>
      <c r="E46" s="413" t="s">
        <v>559</v>
      </c>
      <c r="F46" s="1167" t="s">
        <v>2797</v>
      </c>
      <c r="G46" s="359"/>
    </row>
    <row r="47" spans="1:9" ht="3" customHeight="1">
      <c r="A47" s="193"/>
      <c r="D47" s="20"/>
      <c r="F47" s="156"/>
      <c r="G47" s="26"/>
    </row>
    <row r="48" spans="1:9" ht="69" customHeight="1">
      <c r="A48" s="193"/>
      <c r="B48" s="87"/>
      <c r="D48" s="1177" t="s">
        <v>757</v>
      </c>
      <c r="E48" s="1227" t="s">
        <v>755</v>
      </c>
      <c r="F48" s="1227"/>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6"/>
      <c r="F54" s="1226"/>
      <c r="G54" s="1226"/>
      <c r="H54" s="1226"/>
      <c r="I54" s="1226"/>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526</v>
      </c>
      <c r="AX1" s="385" t="s">
        <v>527</v>
      </c>
      <c r="AZ1" s="1420" t="s">
        <v>560</v>
      </c>
      <c r="BA1" s="1420"/>
      <c r="BC1" s="775" t="s">
        <v>639</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606</v>
      </c>
      <c r="P2" s="629" t="s">
        <v>41</v>
      </c>
      <c r="Q2" s="173" t="s">
        <v>3</v>
      </c>
      <c r="R2" s="176" t="s">
        <v>23</v>
      </c>
      <c r="S2" s="174" t="s">
        <v>25</v>
      </c>
      <c r="T2" s="175" t="s">
        <v>29</v>
      </c>
      <c r="U2" s="171" t="s">
        <v>35</v>
      </c>
      <c r="V2" s="984">
        <v>1</v>
      </c>
      <c r="W2" s="428"/>
      <c r="X2" s="429" t="s">
        <v>582</v>
      </c>
      <c r="Y2" s="41" t="s">
        <v>730</v>
      </c>
      <c r="Z2" s="153"/>
      <c r="AA2" s="714" t="s">
        <v>632</v>
      </c>
      <c r="AB2" s="716" t="s">
        <v>633</v>
      </c>
      <c r="AC2" s="41" t="s">
        <v>309</v>
      </c>
      <c r="AD2" s="201" t="s">
        <v>309</v>
      </c>
      <c r="AF2" s="42" t="s">
        <v>35</v>
      </c>
      <c r="AH2" s="137" t="s">
        <v>340</v>
      </c>
      <c r="AI2" s="137" t="s">
        <v>340</v>
      </c>
      <c r="AK2" s="137" t="s">
        <v>344</v>
      </c>
      <c r="AM2" s="137" t="s">
        <v>354</v>
      </c>
      <c r="AP2" s="1202" t="s">
        <v>582</v>
      </c>
      <c r="AQ2" s="980" t="s">
        <v>584</v>
      </c>
      <c r="AS2" s="41" t="s">
        <v>372</v>
      </c>
      <c r="AU2" s="42" t="s">
        <v>375</v>
      </c>
      <c r="AW2" s="386" t="s">
        <v>528</v>
      </c>
      <c r="AX2" s="387" t="s">
        <v>528</v>
      </c>
      <c r="AZ2" s="415" t="s">
        <v>561</v>
      </c>
      <c r="BA2" s="416" t="s">
        <v>562</v>
      </c>
      <c r="BC2" s="754" t="s">
        <v>640</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607</v>
      </c>
      <c r="P3" s="629" t="s">
        <v>42</v>
      </c>
      <c r="Q3" s="173" t="s">
        <v>300</v>
      </c>
      <c r="R3" s="172" t="s">
        <v>302</v>
      </c>
      <c r="S3" s="174" t="s">
        <v>26</v>
      </c>
      <c r="T3" s="175" t="s">
        <v>30</v>
      </c>
      <c r="U3" s="171" t="s">
        <v>36</v>
      </c>
      <c r="V3" s="984">
        <v>2</v>
      </c>
      <c r="W3" s="428"/>
      <c r="X3" s="429" t="s">
        <v>674</v>
      </c>
      <c r="Y3" s="1077" t="s">
        <v>730</v>
      </c>
      <c r="Z3" s="153"/>
      <c r="AA3" s="714" t="s">
        <v>633</v>
      </c>
      <c r="AB3" s="716"/>
      <c r="AC3" s="41" t="s">
        <v>310</v>
      </c>
      <c r="AD3" s="201" t="s">
        <v>310</v>
      </c>
      <c r="AF3" s="42" t="s">
        <v>36</v>
      </c>
      <c r="AH3" s="137" t="s">
        <v>363</v>
      </c>
      <c r="AI3" s="137" t="s">
        <v>342</v>
      </c>
      <c r="AK3" s="137" t="s">
        <v>345</v>
      </c>
      <c r="AM3" s="137" t="s">
        <v>355</v>
      </c>
      <c r="AP3" s="1202" t="s">
        <v>675</v>
      </c>
      <c r="AQ3" s="980" t="s">
        <v>585</v>
      </c>
      <c r="AS3" s="41" t="s">
        <v>373</v>
      </c>
      <c r="AU3" s="42" t="s">
        <v>376</v>
      </c>
      <c r="AW3" s="386" t="s">
        <v>529</v>
      </c>
      <c r="AX3" s="387" t="s">
        <v>529</v>
      </c>
      <c r="AZ3" s="1087" t="s">
        <v>698</v>
      </c>
      <c r="BA3" s="1094" t="s">
        <v>697</v>
      </c>
      <c r="BC3" s="754" t="s">
        <v>641</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608</v>
      </c>
      <c r="Q4" s="173" t="s">
        <v>22</v>
      </c>
      <c r="R4" s="172" t="s">
        <v>454</v>
      </c>
      <c r="S4" s="174" t="s">
        <v>27</v>
      </c>
      <c r="T4" s="175" t="s">
        <v>31</v>
      </c>
      <c r="U4" s="171" t="s">
        <v>37</v>
      </c>
      <c r="V4" s="984">
        <v>3</v>
      </c>
      <c r="W4" s="428"/>
      <c r="X4" s="429"/>
      <c r="Y4" s="714"/>
      <c r="Z4" s="200"/>
      <c r="AC4" s="41" t="s">
        <v>311</v>
      </c>
      <c r="AD4" s="201" t="s">
        <v>311</v>
      </c>
      <c r="AF4" s="42" t="s">
        <v>37</v>
      </c>
      <c r="AH4" s="42" t="s">
        <v>366</v>
      </c>
      <c r="AK4" s="137" t="s">
        <v>346</v>
      </c>
      <c r="AM4" s="137" t="s">
        <v>356</v>
      </c>
      <c r="AP4" s="1202" t="s">
        <v>674</v>
      </c>
      <c r="AQ4" s="980" t="s">
        <v>586</v>
      </c>
      <c r="AS4" s="41" t="s">
        <v>343</v>
      </c>
      <c r="AU4" s="42" t="s">
        <v>377</v>
      </c>
      <c r="AW4" s="386" t="s">
        <v>530</v>
      </c>
      <c r="AX4" s="387" t="s">
        <v>530</v>
      </c>
      <c r="AZ4" s="1087" t="s">
        <v>710</v>
      </c>
      <c r="BA4" s="1094" t="s">
        <v>709</v>
      </c>
      <c r="BC4" s="754" t="s">
        <v>642</v>
      </c>
    </row>
    <row r="5" spans="1:55" ht="33.75">
      <c r="A5" s="6" t="s">
        <v>103</v>
      </c>
      <c r="B5" s="41">
        <v>2003</v>
      </c>
      <c r="C5" s="41">
        <v>2016</v>
      </c>
      <c r="E5" s="137" t="s">
        <v>188</v>
      </c>
      <c r="F5" s="137" t="s">
        <v>228</v>
      </c>
      <c r="I5" s="137" t="s">
        <v>50</v>
      </c>
      <c r="K5" s="138" t="s">
        <v>246</v>
      </c>
      <c r="L5" s="138" t="s">
        <v>246</v>
      </c>
      <c r="M5" s="138">
        <v>4</v>
      </c>
      <c r="N5" s="626" t="s">
        <v>286</v>
      </c>
      <c r="O5" s="513" t="s">
        <v>609</v>
      </c>
      <c r="Q5" s="173" t="s">
        <v>301</v>
      </c>
      <c r="R5" s="172" t="s">
        <v>303</v>
      </c>
      <c r="T5" s="42" t="s">
        <v>32</v>
      </c>
      <c r="U5" s="171" t="s">
        <v>38</v>
      </c>
      <c r="V5" s="984">
        <v>4</v>
      </c>
      <c r="W5" s="428"/>
      <c r="X5" s="429" t="s">
        <v>583</v>
      </c>
      <c r="Y5" s="714" t="s">
        <v>731</v>
      </c>
      <c r="Z5" s="200">
        <v>1</v>
      </c>
      <c r="AF5" s="42" t="s">
        <v>326</v>
      </c>
      <c r="AH5" s="137" t="s">
        <v>364</v>
      </c>
      <c r="AK5" s="137" t="s">
        <v>347</v>
      </c>
      <c r="AM5" s="137" t="s">
        <v>357</v>
      </c>
      <c r="AP5" s="1202" t="s">
        <v>583</v>
      </c>
      <c r="AQ5" s="980" t="s">
        <v>589</v>
      </c>
      <c r="AU5" s="42" t="s">
        <v>378</v>
      </c>
      <c r="AW5" s="386" t="s">
        <v>531</v>
      </c>
      <c r="AX5" s="387" t="s">
        <v>531</v>
      </c>
      <c r="AZ5" s="1087" t="s">
        <v>725</v>
      </c>
      <c r="BA5" s="1094" t="s">
        <v>724</v>
      </c>
      <c r="BC5" s="754" t="s">
        <v>643</v>
      </c>
    </row>
    <row r="6" spans="1:55" ht="45">
      <c r="A6" s="6" t="s">
        <v>104</v>
      </c>
      <c r="B6" s="41">
        <v>2004</v>
      </c>
      <c r="C6" s="41">
        <v>2017</v>
      </c>
      <c r="E6" s="137" t="s">
        <v>189</v>
      </c>
      <c r="F6" s="140"/>
      <c r="G6" s="141" t="s">
        <v>290</v>
      </c>
      <c r="H6" s="141" t="s">
        <v>257</v>
      </c>
      <c r="I6" s="137" t="s">
        <v>67</v>
      </c>
      <c r="J6" s="141" t="s">
        <v>263</v>
      </c>
      <c r="N6" s="626" t="s">
        <v>287</v>
      </c>
      <c r="O6" s="513" t="s">
        <v>610</v>
      </c>
      <c r="R6" s="172" t="s">
        <v>3</v>
      </c>
      <c r="T6" s="42" t="s">
        <v>33</v>
      </c>
      <c r="U6" s="171" t="s">
        <v>326</v>
      </c>
      <c r="V6" s="984">
        <v>5</v>
      </c>
      <c r="W6" s="428"/>
      <c r="X6" s="714" t="s">
        <v>584</v>
      </c>
      <c r="Y6" s="714" t="s">
        <v>738</v>
      </c>
      <c r="Z6" s="200"/>
      <c r="AA6" s="211"/>
      <c r="AH6" s="137" t="s">
        <v>365</v>
      </c>
      <c r="AK6" s="137" t="s">
        <v>348</v>
      </c>
      <c r="AM6" s="137" t="s">
        <v>358</v>
      </c>
      <c r="AP6" s="1202" t="s">
        <v>584</v>
      </c>
      <c r="AQ6" s="980" t="s">
        <v>588</v>
      </c>
      <c r="AU6" s="212" t="s">
        <v>379</v>
      </c>
      <c r="AW6" s="386" t="s">
        <v>532</v>
      </c>
      <c r="AX6" s="387" t="s">
        <v>532</v>
      </c>
      <c r="AZ6" s="1087" t="s">
        <v>726</v>
      </c>
      <c r="BA6" s="1094" t="s">
        <v>732</v>
      </c>
    </row>
    <row r="7" spans="1:55" ht="33.75">
      <c r="A7" s="6" t="s">
        <v>105</v>
      </c>
      <c r="B7" s="41">
        <v>2005</v>
      </c>
      <c r="E7" s="137" t="s">
        <v>190</v>
      </c>
      <c r="F7" s="140"/>
      <c r="G7" s="137" t="s">
        <v>254</v>
      </c>
      <c r="H7" s="137" t="s">
        <v>256</v>
      </c>
      <c r="I7" s="137" t="s">
        <v>68</v>
      </c>
      <c r="J7" s="137" t="s">
        <v>283</v>
      </c>
      <c r="N7" s="627" t="s">
        <v>288</v>
      </c>
      <c r="O7" s="513" t="s">
        <v>611</v>
      </c>
      <c r="U7" s="171" t="s">
        <v>84</v>
      </c>
      <c r="V7" s="985" t="s">
        <v>68</v>
      </c>
      <c r="W7" s="428"/>
      <c r="X7" s="714" t="s">
        <v>585</v>
      </c>
      <c r="Y7" s="1077" t="s">
        <v>731</v>
      </c>
      <c r="Z7" s="200"/>
      <c r="AA7" s="211"/>
      <c r="AH7" s="137" t="s">
        <v>341</v>
      </c>
      <c r="AK7" s="137" t="s">
        <v>349</v>
      </c>
      <c r="AM7" s="137" t="s">
        <v>359</v>
      </c>
      <c r="AP7" s="1202" t="s">
        <v>585</v>
      </c>
      <c r="AQ7" s="980" t="s">
        <v>587</v>
      </c>
      <c r="AU7" s="212" t="s">
        <v>380</v>
      </c>
      <c r="AW7" s="386" t="s">
        <v>533</v>
      </c>
      <c r="AX7" s="387" t="s">
        <v>533</v>
      </c>
      <c r="AZ7" s="1087" t="s">
        <v>727</v>
      </c>
      <c r="BA7" s="1094" t="s">
        <v>737</v>
      </c>
    </row>
    <row r="8" spans="1:55" ht="112.5">
      <c r="A8" s="6" t="s">
        <v>106</v>
      </c>
      <c r="B8" s="41">
        <v>2006</v>
      </c>
      <c r="E8" s="137" t="s">
        <v>191</v>
      </c>
      <c r="F8" s="140"/>
      <c r="G8" s="137" t="s">
        <v>255</v>
      </c>
      <c r="H8" s="137" t="s">
        <v>262</v>
      </c>
      <c r="I8" s="137" t="s">
        <v>182</v>
      </c>
      <c r="J8" s="137" t="s">
        <v>279</v>
      </c>
      <c r="N8" s="628" t="s">
        <v>289</v>
      </c>
      <c r="O8" s="513" t="s">
        <v>612</v>
      </c>
      <c r="V8" s="985" t="s">
        <v>182</v>
      </c>
      <c r="W8" s="428"/>
      <c r="X8" s="714" t="s">
        <v>586</v>
      </c>
      <c r="Y8" s="1077" t="s">
        <v>731</v>
      </c>
      <c r="Z8" s="200"/>
      <c r="AA8" s="211"/>
      <c r="AK8" s="137" t="s">
        <v>350</v>
      </c>
      <c r="AP8" s="1202" t="s">
        <v>586</v>
      </c>
      <c r="AQ8" s="980" t="s">
        <v>582</v>
      </c>
      <c r="AU8" s="212" t="s">
        <v>381</v>
      </c>
      <c r="AW8" s="386" t="s">
        <v>534</v>
      </c>
      <c r="AX8" s="387" t="s">
        <v>534</v>
      </c>
      <c r="AZ8" s="1087" t="s">
        <v>728</v>
      </c>
      <c r="BA8" s="1094" t="s">
        <v>747</v>
      </c>
    </row>
    <row r="9" spans="1:55" ht="56.25">
      <c r="A9" s="6" t="s">
        <v>107</v>
      </c>
      <c r="B9" s="41">
        <v>2007</v>
      </c>
      <c r="E9" s="137" t="s">
        <v>192</v>
      </c>
      <c r="F9" s="140"/>
      <c r="G9" s="137" t="s">
        <v>262</v>
      </c>
      <c r="I9" s="137" t="s">
        <v>183</v>
      </c>
      <c r="O9" s="513" t="s">
        <v>613</v>
      </c>
      <c r="V9" s="985" t="s">
        <v>183</v>
      </c>
      <c r="W9" s="428"/>
      <c r="X9" s="714" t="s">
        <v>587</v>
      </c>
      <c r="Y9" s="1077" t="s">
        <v>730</v>
      </c>
      <c r="Z9" s="200">
        <v>1</v>
      </c>
      <c r="AA9" s="211"/>
      <c r="AK9" s="137" t="s">
        <v>351</v>
      </c>
      <c r="AP9" s="1202" t="s">
        <v>589</v>
      </c>
      <c r="AQ9" s="980" t="s">
        <v>675</v>
      </c>
      <c r="AW9" s="386" t="s">
        <v>535</v>
      </c>
      <c r="AX9" s="387" t="s">
        <v>535</v>
      </c>
      <c r="AZ9" s="1087" t="s">
        <v>729</v>
      </c>
      <c r="BA9" s="1094" t="s">
        <v>744</v>
      </c>
    </row>
    <row r="10" spans="1:55" ht="45">
      <c r="A10" s="6" t="s">
        <v>108</v>
      </c>
      <c r="B10" s="41">
        <v>2008</v>
      </c>
      <c r="E10" s="137" t="s">
        <v>193</v>
      </c>
      <c r="F10" s="140"/>
      <c r="I10" s="137" t="s">
        <v>207</v>
      </c>
      <c r="O10" s="513" t="s">
        <v>614</v>
      </c>
      <c r="V10" s="986" t="s">
        <v>207</v>
      </c>
      <c r="W10" s="983"/>
      <c r="X10" s="981" t="s">
        <v>588</v>
      </c>
      <c r="Y10" s="982" t="s">
        <v>743</v>
      </c>
      <c r="Z10" s="200"/>
      <c r="AP10" s="1202" t="s">
        <v>588</v>
      </c>
      <c r="AQ10" s="980" t="s">
        <v>674</v>
      </c>
      <c r="AW10" s="386" t="s">
        <v>536</v>
      </c>
      <c r="AX10" s="387" t="s">
        <v>536</v>
      </c>
    </row>
    <row r="11" spans="1:55" ht="22.5">
      <c r="A11" s="6" t="s">
        <v>109</v>
      </c>
      <c r="B11" s="41">
        <v>2009</v>
      </c>
      <c r="E11" s="137" t="s">
        <v>194</v>
      </c>
      <c r="F11" s="140"/>
      <c r="I11" s="137" t="s">
        <v>208</v>
      </c>
      <c r="O11" s="496" t="s">
        <v>615</v>
      </c>
      <c r="V11" s="985" t="s">
        <v>208</v>
      </c>
      <c r="W11" s="430"/>
      <c r="X11" s="429" t="s">
        <v>589</v>
      </c>
      <c r="Y11" s="714" t="s">
        <v>742</v>
      </c>
      <c r="Z11" s="200"/>
      <c r="AP11" s="1202" t="s">
        <v>587</v>
      </c>
      <c r="AQ11" s="703"/>
      <c r="AW11" s="386" t="s">
        <v>537</v>
      </c>
      <c r="AX11" s="387" t="s">
        <v>537</v>
      </c>
    </row>
    <row r="12" spans="1:55" ht="33.75">
      <c r="A12" s="6" t="s">
        <v>64</v>
      </c>
      <c r="B12" s="41">
        <v>2010</v>
      </c>
      <c r="E12" s="137" t="s">
        <v>195</v>
      </c>
      <c r="F12" s="140"/>
      <c r="G12" s="141" t="s">
        <v>291</v>
      </c>
      <c r="H12" s="141" t="s">
        <v>259</v>
      </c>
      <c r="I12" s="137" t="s">
        <v>209</v>
      </c>
      <c r="O12" s="496" t="s">
        <v>3</v>
      </c>
      <c r="V12" s="985" t="s">
        <v>209</v>
      </c>
      <c r="W12" s="514"/>
      <c r="X12" s="429" t="s">
        <v>670</v>
      </c>
      <c r="Y12" s="1077" t="s">
        <v>730</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675</v>
      </c>
      <c r="Y14" s="1077" t="s">
        <v>730</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538</v>
      </c>
      <c r="AX23" s="387" t="s">
        <v>538</v>
      </c>
    </row>
    <row r="24" spans="1:50" ht="21" customHeight="1">
      <c r="A24" s="6" t="s">
        <v>119</v>
      </c>
      <c r="B24" s="41">
        <v>2022</v>
      </c>
      <c r="AW24" s="386" t="s">
        <v>539</v>
      </c>
      <c r="AX24" s="387" t="s">
        <v>539</v>
      </c>
    </row>
    <row r="25" spans="1:50">
      <c r="A25" s="6" t="s">
        <v>120</v>
      </c>
      <c r="B25" s="41">
        <v>2023</v>
      </c>
      <c r="AW25" s="386" t="s">
        <v>540</v>
      </c>
      <c r="AX25" s="387" t="s">
        <v>540</v>
      </c>
    </row>
    <row r="26" spans="1:50">
      <c r="A26" s="6" t="s">
        <v>121</v>
      </c>
      <c r="B26" s="41">
        <v>2024</v>
      </c>
      <c r="AX26" s="387" t="s">
        <v>541</v>
      </c>
    </row>
    <row r="27" spans="1:50">
      <c r="A27" s="6" t="s">
        <v>122</v>
      </c>
      <c r="B27" s="41">
        <v>2025</v>
      </c>
      <c r="AX27" s="387" t="s">
        <v>542</v>
      </c>
    </row>
    <row r="28" spans="1:50">
      <c r="A28" s="6" t="s">
        <v>123</v>
      </c>
      <c r="D28" s="262"/>
      <c r="E28" s="263"/>
      <c r="F28" s="263"/>
      <c r="H28" s="264" t="s">
        <v>406</v>
      </c>
      <c r="AX28" s="387" t="s">
        <v>543</v>
      </c>
    </row>
    <row r="29" spans="1:50">
      <c r="A29" s="6" t="s">
        <v>124</v>
      </c>
      <c r="D29" s="265" t="s">
        <v>407</v>
      </c>
      <c r="E29" s="266" t="str">
        <f>IF(periodStart = "","", periodStart)</f>
        <v>01.01.2020</v>
      </c>
      <c r="F29" s="266" t="str">
        <f>IF(periodEnd = "","", periodEnd)</f>
        <v>31.12.2021</v>
      </c>
      <c r="H29" s="267" t="s">
        <v>3059</v>
      </c>
      <c r="AX29" s="387" t="s">
        <v>544</v>
      </c>
    </row>
    <row r="30" spans="1:50">
      <c r="A30" s="6" t="s">
        <v>125</v>
      </c>
      <c r="D30" s="268"/>
      <c r="E30" s="269"/>
      <c r="F30" s="269"/>
      <c r="AX30" s="387" t="s">
        <v>545</v>
      </c>
    </row>
    <row r="31" spans="1:50" ht="12.75">
      <c r="A31" s="6" t="s">
        <v>126</v>
      </c>
      <c r="D31" s="262"/>
      <c r="E31" s="263"/>
      <c r="F31" s="263"/>
      <c r="H31" s="270"/>
      <c r="AX31" s="387" t="s">
        <v>546</v>
      </c>
    </row>
    <row r="32" spans="1:50">
      <c r="A32" s="6" t="s">
        <v>127</v>
      </c>
      <c r="D32" s="265" t="s">
        <v>408</v>
      </c>
      <c r="E32" s="271"/>
      <c r="F32" s="271"/>
      <c r="H32" s="272" t="s">
        <v>409</v>
      </c>
      <c r="O32" s="497" t="s">
        <v>606</v>
      </c>
      <c r="AX32" s="387" t="s">
        <v>547</v>
      </c>
    </row>
    <row r="33" spans="1:50">
      <c r="A33" s="6" t="s">
        <v>128</v>
      </c>
      <c r="O33" s="497" t="s">
        <v>607</v>
      </c>
      <c r="AX33" s="387" t="s">
        <v>548</v>
      </c>
    </row>
    <row r="34" spans="1:50">
      <c r="A34" s="6" t="s">
        <v>129</v>
      </c>
      <c r="O34" s="497" t="s">
        <v>608</v>
      </c>
      <c r="AX34" s="387" t="s">
        <v>549</v>
      </c>
    </row>
    <row r="35" spans="1:50">
      <c r="A35" s="6" t="s">
        <v>130</v>
      </c>
      <c r="O35" s="497" t="s">
        <v>609</v>
      </c>
      <c r="X35" s="497"/>
      <c r="Y35" s="497"/>
      <c r="AX35" s="387" t="s">
        <v>550</v>
      </c>
    </row>
    <row r="36" spans="1:50">
      <c r="A36" s="6" t="s">
        <v>94</v>
      </c>
      <c r="O36" s="497" t="s">
        <v>610</v>
      </c>
      <c r="AX36" s="387" t="s">
        <v>551</v>
      </c>
    </row>
    <row r="37" spans="1:50">
      <c r="A37" s="6" t="s">
        <v>95</v>
      </c>
      <c r="O37" s="497" t="s">
        <v>611</v>
      </c>
      <c r="AX37" s="387" t="s">
        <v>552</v>
      </c>
    </row>
    <row r="38" spans="1:50">
      <c r="A38" s="6" t="s">
        <v>96</v>
      </c>
      <c r="O38" s="497" t="s">
        <v>612</v>
      </c>
      <c r="AX38" s="387" t="s">
        <v>553</v>
      </c>
    </row>
    <row r="39" spans="1:50">
      <c r="A39" s="6" t="s">
        <v>97</v>
      </c>
      <c r="O39" s="497" t="s">
        <v>613</v>
      </c>
      <c r="AX39" s="387" t="s">
        <v>501</v>
      </c>
    </row>
    <row r="40" spans="1:50">
      <c r="A40" s="6" t="s">
        <v>98</v>
      </c>
      <c r="O40" s="497" t="s">
        <v>614</v>
      </c>
      <c r="AX40" s="387" t="s">
        <v>502</v>
      </c>
    </row>
    <row r="41" spans="1:50">
      <c r="A41" s="6" t="s">
        <v>99</v>
      </c>
      <c r="O41" s="497" t="s">
        <v>615</v>
      </c>
      <c r="AX41" s="387" t="s">
        <v>503</v>
      </c>
    </row>
    <row r="42" spans="1:50">
      <c r="A42" s="6" t="s">
        <v>131</v>
      </c>
      <c r="AX42" s="387" t="s">
        <v>504</v>
      </c>
    </row>
    <row r="43" spans="1:50">
      <c r="A43" s="6" t="s">
        <v>132</v>
      </c>
      <c r="AX43" s="387" t="s">
        <v>505</v>
      </c>
    </row>
    <row r="44" spans="1:50">
      <c r="A44" s="6" t="s">
        <v>133</v>
      </c>
      <c r="AX44" s="387" t="s">
        <v>506</v>
      </c>
    </row>
    <row r="45" spans="1:50">
      <c r="A45" s="6" t="s">
        <v>134</v>
      </c>
      <c r="AX45" s="387" t="s">
        <v>507</v>
      </c>
    </row>
    <row r="46" spans="1:50">
      <c r="A46" s="6" t="s">
        <v>135</v>
      </c>
      <c r="AX46" s="387" t="s">
        <v>508</v>
      </c>
    </row>
    <row r="47" spans="1:50">
      <c r="A47" s="6" t="s">
        <v>156</v>
      </c>
      <c r="AX47" s="387" t="s">
        <v>509</v>
      </c>
    </row>
    <row r="48" spans="1:50">
      <c r="A48" s="6" t="s">
        <v>157</v>
      </c>
      <c r="AX48" s="387" t="s">
        <v>510</v>
      </c>
    </row>
    <row r="49" spans="1:50">
      <c r="A49" s="6" t="s">
        <v>158</v>
      </c>
      <c r="AX49" s="387" t="s">
        <v>511</v>
      </c>
    </row>
    <row r="50" spans="1:50">
      <c r="A50" s="6" t="s">
        <v>136</v>
      </c>
      <c r="AX50" s="387" t="s">
        <v>512</v>
      </c>
    </row>
    <row r="51" spans="1:50">
      <c r="A51" s="6" t="s">
        <v>137</v>
      </c>
      <c r="AX51" s="387" t="s">
        <v>513</v>
      </c>
    </row>
    <row r="52" spans="1:50">
      <c r="A52" s="6" t="s">
        <v>138</v>
      </c>
      <c r="AX52" s="387" t="s">
        <v>514</v>
      </c>
    </row>
    <row r="53" spans="1:50">
      <c r="A53" s="6" t="s">
        <v>139</v>
      </c>
      <c r="X53" s="449"/>
      <c r="AX53" s="387" t="s">
        <v>515</v>
      </c>
    </row>
    <row r="54" spans="1:50">
      <c r="A54" s="6" t="s">
        <v>140</v>
      </c>
      <c r="X54" s="449"/>
      <c r="AX54" s="387" t="s">
        <v>516</v>
      </c>
    </row>
    <row r="55" spans="1:50">
      <c r="A55" s="6" t="s">
        <v>141</v>
      </c>
      <c r="X55" s="449"/>
      <c r="AX55" s="387" t="s">
        <v>517</v>
      </c>
    </row>
    <row r="56" spans="1:50">
      <c r="A56" s="6" t="s">
        <v>142</v>
      </c>
      <c r="X56" s="449"/>
      <c r="AX56" s="387" t="s">
        <v>518</v>
      </c>
    </row>
    <row r="57" spans="1:50">
      <c r="A57" s="6" t="s">
        <v>386</v>
      </c>
      <c r="X57" s="449"/>
      <c r="AX57" s="387" t="s">
        <v>519</v>
      </c>
    </row>
    <row r="58" spans="1:50">
      <c r="A58" s="6" t="s">
        <v>143</v>
      </c>
      <c r="X58" s="449"/>
      <c r="AX58" s="387" t="s">
        <v>520</v>
      </c>
    </row>
    <row r="59" spans="1:50">
      <c r="A59" s="6" t="s">
        <v>144</v>
      </c>
      <c r="X59" s="449"/>
      <c r="AX59" s="387" t="s">
        <v>521</v>
      </c>
    </row>
    <row r="60" spans="1:50">
      <c r="A60" s="6" t="s">
        <v>145</v>
      </c>
      <c r="X60" s="449"/>
      <c r="AX60" s="387" t="s">
        <v>522</v>
      </c>
    </row>
    <row r="61" spans="1:50">
      <c r="A61" s="6" t="s">
        <v>146</v>
      </c>
      <c r="X61" s="449"/>
      <c r="AX61" s="387" t="s">
        <v>523</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3"/>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3"/>
  <sheetViews>
    <sheetView showGridLines="0" workbookViewId="0"/>
  </sheetViews>
  <sheetFormatPr defaultRowHeight="11.25"/>
  <sheetData>
    <row r="1" spans="1:1">
      <c r="A1" s="1173">
        <f>IF('Форма 4.10.2 | Т-ТЭ | &gt;=25МВт'!$O$22="",1,0)</f>
        <v>1</v>
      </c>
    </row>
    <row r="2" spans="1:1">
      <c r="A2" s="1173">
        <f>IF('Форма 4.10.2 | Т-ТЭ | &gt;=25МВт'!$O$23="",1,0)</f>
        <v>1</v>
      </c>
    </row>
    <row r="3" spans="1:1">
      <c r="A3" s="1173">
        <f>IF('Форма 4.10.2 | Т-ТЭ | &gt;=25МВт'!$M$24="",1,0)</f>
        <v>1</v>
      </c>
    </row>
    <row r="4" spans="1:1">
      <c r="A4" s="1173">
        <f>IF('Форма 4.10.2 | Т-ТЭ | &gt;=25МВт'!$R$24="",1,0)</f>
        <v>1</v>
      </c>
    </row>
    <row r="5" spans="1:1">
      <c r="A5" s="1173">
        <f>IF('Форма 4.10.2 | Т-ТЭ | &gt;=25МВт'!$T$24="",1,0)</f>
        <v>1</v>
      </c>
    </row>
    <row r="6" spans="1:1">
      <c r="A6" s="1173">
        <f>IF('Форма 4.10.2 | Т-ТЭ | &gt;=25МВт'!$S$24="",1,0)</f>
        <v>0</v>
      </c>
    </row>
    <row r="7" spans="1:1">
      <c r="A7" s="1173">
        <f>IF('Форма 4.10.2 | Т-ТЭ | &gt;=25МВт'!$U$24="",1,0)</f>
        <v>0</v>
      </c>
    </row>
    <row r="8" spans="1:1">
      <c r="A8" s="1173">
        <f>IF('Форма 4.10.2 | Т-ТЭ | ТСО'!$O$22="",1,0)</f>
        <v>1</v>
      </c>
    </row>
    <row r="9" spans="1:1">
      <c r="A9" s="1173">
        <f>IF('Форма 4.10.2 | Т-ТЭ | ТСО'!$O$23="",1,0)</f>
        <v>1</v>
      </c>
    </row>
    <row r="10" spans="1:1">
      <c r="A10" s="1173">
        <f>IF('Форма 4.10.2 | Т-ТЭ | ТСО'!$M$24="",1,0)</f>
        <v>1</v>
      </c>
    </row>
    <row r="11" spans="1:1">
      <c r="A11" s="1173">
        <f>IF('Форма 4.10.2 | Т-ТЭ | ТСО'!$R$24="",1,0)</f>
        <v>1</v>
      </c>
    </row>
    <row r="12" spans="1:1">
      <c r="A12" s="1173">
        <f>IF('Форма 4.10.2 | Т-ТЭ | ТСО'!$T$24="",1,0)</f>
        <v>1</v>
      </c>
    </row>
    <row r="13" spans="1:1">
      <c r="A13" s="1173">
        <f>IF('Форма 4.10.2 | Т-ТЭ | ТСО'!$S$24="",1,0)</f>
        <v>0</v>
      </c>
    </row>
    <row r="14" spans="1:1">
      <c r="A14" s="1173">
        <f>IF('Форма 4.10.2 | Т-ТЭ | ТСО'!$U$24="",1,0)</f>
        <v>0</v>
      </c>
    </row>
    <row r="15" spans="1:1">
      <c r="A15" s="1173">
        <f>IF('Форма 4.10.2 | Т-ТЭ | потр'!$O$22="",1,0)</f>
        <v>1</v>
      </c>
    </row>
    <row r="16" spans="1:1">
      <c r="A16" s="1173">
        <f>IF('Форма 4.10.2 | Т-ТЭ | потр'!$O$23="",1,0)</f>
        <v>1</v>
      </c>
    </row>
    <row r="17" spans="1:1">
      <c r="A17" s="1173">
        <f>IF('Форма 4.10.2 | Т-ТЭ | потр'!$M$24="",1,0)</f>
        <v>1</v>
      </c>
    </row>
    <row r="18" spans="1:1">
      <c r="A18" s="1173">
        <f>IF('Форма 4.10.2 | Т-ТЭ | потр'!$R$24="",1,0)</f>
        <v>1</v>
      </c>
    </row>
    <row r="19" spans="1:1">
      <c r="A19" s="1173">
        <f>IF('Форма 4.10.2 | Т-ТЭ | потр'!$T$24="",1,0)</f>
        <v>1</v>
      </c>
    </row>
    <row r="20" spans="1:1">
      <c r="A20" s="1173">
        <f>IF('Форма 4.10.2 | Т-ТЭ | потр'!$S$24="",1,0)</f>
        <v>0</v>
      </c>
    </row>
    <row r="21" spans="1:1">
      <c r="A21" s="1173">
        <f>IF('Форма 4.10.2 | Т-ТЭ | потр'!$U$24="",1,0)</f>
        <v>0</v>
      </c>
    </row>
    <row r="22" spans="1:1">
      <c r="A22" s="1173">
        <f>IF('Форма 4.10.2 | Т-ТЭ | предел'!$O$24="",1,0)</f>
        <v>1</v>
      </c>
    </row>
    <row r="23" spans="1:1">
      <c r="A23" s="1173">
        <f>IF('Форма 4.10.2 | Т-ТЭ | предел'!$O$25="",1,0)</f>
        <v>1</v>
      </c>
    </row>
    <row r="24" spans="1:1">
      <c r="A24" s="1173">
        <f>IF('Форма 4.10.2 | Т-ТЭ | предел'!$M$26="",1,0)</f>
        <v>1</v>
      </c>
    </row>
    <row r="25" spans="1:1">
      <c r="A25" s="1173">
        <f>IF('Форма 4.10.2 | Т-ТЭ | предел'!$R$26="",1,0)</f>
        <v>1</v>
      </c>
    </row>
    <row r="26" spans="1:1">
      <c r="A26" s="1173">
        <f>IF('Форма 4.10.2 | Т-ТЭ | предел'!$T$26="",1,0)</f>
        <v>1</v>
      </c>
    </row>
    <row r="27" spans="1:1">
      <c r="A27" s="1173">
        <f>IF('Форма 4.10.2 | Т-ТЭ | предел'!$S$26="",1,0)</f>
        <v>0</v>
      </c>
    </row>
    <row r="28" spans="1:1">
      <c r="A28" s="1173">
        <f>IF('Форма 4.10.2 | Т-ТЭ | предел'!$U$26="",1,0)</f>
        <v>0</v>
      </c>
    </row>
    <row r="29" spans="1:1">
      <c r="A29" s="1173">
        <f>IF('Форма 4.10.2 | Т-ТЭ | индикат'!$O$7="",1,0)</f>
        <v>1</v>
      </c>
    </row>
    <row r="30" spans="1:1">
      <c r="A30" s="1173">
        <f>IF('Форма 4.10.2 | Т-ТЭ | индикат'!$O$24="",1,0)</f>
        <v>1</v>
      </c>
    </row>
    <row r="31" spans="1:1">
      <c r="A31" s="1173">
        <f>IF('Форма 4.10.2 | Т-ТЭ | индикат'!$O$25="",1,0)</f>
        <v>1</v>
      </c>
    </row>
    <row r="32" spans="1:1">
      <c r="A32" s="1173">
        <f>IF('Форма 4.10.2 | Т-ТЭ | индикат'!$M$26="",1,0)</f>
        <v>1</v>
      </c>
    </row>
    <row r="33" spans="1:1">
      <c r="A33" s="1173">
        <f>IF('Форма 4.10.2 | Т-ТЭ | индикат'!$R$26="",1,0)</f>
        <v>1</v>
      </c>
    </row>
    <row r="34" spans="1:1">
      <c r="A34" s="1173">
        <f>IF('Форма 4.10.2 | Т-ТЭ | индикат'!$T$26="",1,0)</f>
        <v>1</v>
      </c>
    </row>
    <row r="35" spans="1:1">
      <c r="A35" s="1173">
        <f>IF('Форма 4.10.2 | Т-ТЭ | индикат'!$S$26="",1,0)</f>
        <v>0</v>
      </c>
    </row>
    <row r="36" spans="1:1">
      <c r="A36" s="1173">
        <f>IF('Форма 4.10.2 | Т-ТЭ | индикат'!$U$26="",1,0)</f>
        <v>0</v>
      </c>
    </row>
    <row r="37" spans="1:1">
      <c r="A37" s="1173">
        <f>IF('Форма 4.10.2 | Резерв мощности'!$O$22="",1,0)</f>
        <v>1</v>
      </c>
    </row>
    <row r="38" spans="1:1">
      <c r="A38" s="1173">
        <f>IF('Форма 4.10.2 | Резерв мощности'!$O$23="",1,0)</f>
        <v>1</v>
      </c>
    </row>
    <row r="39" spans="1:1">
      <c r="A39" s="1173">
        <f>IF('Форма 4.10.2 | Резерв мощности'!$M$24="",1,0)</f>
        <v>1</v>
      </c>
    </row>
    <row r="40" spans="1:1">
      <c r="A40" s="1173">
        <f>IF('Форма 4.10.2 | Резерв мощности'!$O$24="",1,0)</f>
        <v>1</v>
      </c>
    </row>
    <row r="41" spans="1:1">
      <c r="A41" s="1173">
        <f>IF('Форма 4.10.2 | Резерв мощности'!$R$24="",1,0)</f>
        <v>1</v>
      </c>
    </row>
    <row r="42" spans="1:1">
      <c r="A42" s="1173">
        <f>IF('Форма 4.10.2 | Резерв мощности'!$T$24="",1,0)</f>
        <v>1</v>
      </c>
    </row>
    <row r="43" spans="1:1">
      <c r="A43" s="1173">
        <f>IF('Форма 4.10.2 | Резерв мощности'!$S$24="",1,0)</f>
        <v>0</v>
      </c>
    </row>
    <row r="44" spans="1:1">
      <c r="A44" s="1173">
        <f>IF('Форма 4.10.2 | Резерв мощности'!$U$24="",1,0)</f>
        <v>0</v>
      </c>
    </row>
    <row r="45" spans="1:1">
      <c r="A45" s="1173">
        <f>IF('Форма 4.10.3 | Т-ТН'!$O$23="",1,0)</f>
        <v>0</v>
      </c>
    </row>
    <row r="46" spans="1:1">
      <c r="A46" s="1173">
        <f>IF('Форма 4.10.3 | Т-ТН'!$M$24="",1,0)</f>
        <v>0</v>
      </c>
    </row>
    <row r="47" spans="1:1">
      <c r="A47" s="1173">
        <f>IF('Форма 4.10.3 | Т-ТН'!$R$24="",1,0)</f>
        <v>0</v>
      </c>
    </row>
    <row r="48" spans="1:1">
      <c r="A48" s="1173">
        <f>IF('Форма 4.10.3 | Т-ТН'!$T$24="",1,0)</f>
        <v>0</v>
      </c>
    </row>
    <row r="49" spans="1:1">
      <c r="A49" s="1173">
        <f>IF('Форма 4.10.3 | Т-ТН'!$S$24="",1,0)</f>
        <v>0</v>
      </c>
    </row>
    <row r="50" spans="1:1">
      <c r="A50" s="1173">
        <f>IF('Форма 4.10.3 | Т-ТН'!$U$24="",1,0)</f>
        <v>0</v>
      </c>
    </row>
    <row r="51" spans="1:1">
      <c r="A51" s="1173">
        <f>IF('Форма 4.10.3 | Т-передача ТЭ'!$O$23="",1,0)</f>
        <v>1</v>
      </c>
    </row>
    <row r="52" spans="1:1">
      <c r="A52" s="1173">
        <f>IF('Форма 4.10.3 | Т-передача ТЭ'!$M$24="",1,0)</f>
        <v>1</v>
      </c>
    </row>
    <row r="53" spans="1:1">
      <c r="A53" s="1173">
        <f>IF('Форма 4.10.3 | Т-передача ТЭ'!$R$24="",1,0)</f>
        <v>1</v>
      </c>
    </row>
    <row r="54" spans="1:1">
      <c r="A54" s="1173">
        <f>IF('Форма 4.10.3 | Т-передача ТЭ'!$T$24="",1,0)</f>
        <v>1</v>
      </c>
    </row>
    <row r="55" spans="1:1">
      <c r="A55" s="1173">
        <f>IF('Форма 4.10.3 | Т-передача ТЭ'!$S$24="",1,0)</f>
        <v>0</v>
      </c>
    </row>
    <row r="56" spans="1:1">
      <c r="A56" s="1173">
        <f>IF('Форма 4.10.3 | Т-передача ТЭ'!$U$24="",1,0)</f>
        <v>0</v>
      </c>
    </row>
    <row r="57" spans="1:1">
      <c r="A57" s="1173">
        <f>IF('Форма 4.10.3 | Т-передача ТН'!$O$23="",1,0)</f>
        <v>1</v>
      </c>
    </row>
    <row r="58" spans="1:1">
      <c r="A58" s="1173">
        <f>IF('Форма 4.10.3 | Т-передача ТН'!$M$24="",1,0)</f>
        <v>1</v>
      </c>
    </row>
    <row r="59" spans="1:1">
      <c r="A59" s="1173">
        <f>IF('Форма 4.10.3 | Т-передача ТН'!$R$24="",1,0)</f>
        <v>1</v>
      </c>
    </row>
    <row r="60" spans="1:1">
      <c r="A60" s="1173">
        <f>IF('Форма 4.10.3 | Т-передача ТН'!$T$24="",1,0)</f>
        <v>1</v>
      </c>
    </row>
    <row r="61" spans="1:1">
      <c r="A61" s="1173">
        <f>IF('Форма 4.10.3 | Т-передача ТН'!$S$24="",1,0)</f>
        <v>0</v>
      </c>
    </row>
    <row r="62" spans="1:1">
      <c r="A62" s="1173">
        <f>IF('Форма 4.10.3 | Т-передача ТН'!$U$24="",1,0)</f>
        <v>0</v>
      </c>
    </row>
    <row r="63" spans="1:1">
      <c r="A63" s="1173">
        <f>IF('Форма 4.10.4 | Т-гор.вода'!$O$23="",1,0)</f>
        <v>1</v>
      </c>
    </row>
    <row r="64" spans="1:1">
      <c r="A64" s="1173">
        <f>IF('Форма 4.10.4 | Т-гор.вода'!$M$24="",1,0)</f>
        <v>0</v>
      </c>
    </row>
    <row r="65" spans="1:1">
      <c r="A65" s="1173">
        <f>IF('Форма 4.10.4 | Т-гор.вода'!$W$24="",1,0)</f>
        <v>1</v>
      </c>
    </row>
    <row r="66" spans="1:1">
      <c r="A66" s="1173">
        <f>IF('Форма 4.10.4 | Т-гор.вода'!$Y$24="",1,0)</f>
        <v>1</v>
      </c>
    </row>
    <row r="67" spans="1:1">
      <c r="A67" s="1173">
        <f>IF('Форма 4.10.4 | Т-гор.вода'!$M$25="",1,0)</f>
        <v>1</v>
      </c>
    </row>
    <row r="68" spans="1:1">
      <c r="A68" s="1173">
        <f>IF('Форма 4.10.4 | Т-гор.вода'!$X$24="",1,0)</f>
        <v>0</v>
      </c>
    </row>
    <row r="69" spans="1:1">
      <c r="A69" s="1173">
        <f>IF('Форма 4.10.4 | Т-гор.вода'!$Z$24="",1,0)</f>
        <v>0</v>
      </c>
    </row>
    <row r="70" spans="1:1">
      <c r="A70" s="1173">
        <f>IF('Форма 4.10.5 | Т-подкл'!$AB$23="",1,0)</f>
        <v>1</v>
      </c>
    </row>
    <row r="71" spans="1:1">
      <c r="A71" s="1173">
        <f>IF('Форма 4.10.5 | Т-подкл'!$AD$23="",1,0)</f>
        <v>1</v>
      </c>
    </row>
    <row r="72" spans="1:1">
      <c r="A72" s="1173">
        <f>IF('Форма 4.10.5 | Т-подкл'!$N$23="",1,0)</f>
        <v>0</v>
      </c>
    </row>
    <row r="73" spans="1:1">
      <c r="A73" s="1173">
        <f>IF('Форма 4.10.5 | Т-подкл'!$R$23="",1,0)</f>
        <v>0</v>
      </c>
    </row>
    <row r="74" spans="1:1">
      <c r="A74" s="1173">
        <f>IF('Форма 4.10.5 | Т-подкл'!$V$23="",1,0)</f>
        <v>0</v>
      </c>
    </row>
    <row r="75" spans="1:1">
      <c r="A75" s="1173">
        <f>IF('Форма 4.10.5 | Т-подкл'!$AC$23="",1,0)</f>
        <v>0</v>
      </c>
    </row>
    <row r="76" spans="1:1">
      <c r="A76" s="1173">
        <f>IF('Форма 4.10.5 | Т-подкл'!$AE$23="",1,0)</f>
        <v>0</v>
      </c>
    </row>
    <row r="77" spans="1:1">
      <c r="A77" s="1173">
        <f>IF('Форма 4.10.6 | Т-подкл(инд)'!$M$23="",1,0)</f>
        <v>1</v>
      </c>
    </row>
    <row r="78" spans="1:1">
      <c r="A78" s="1173">
        <f>IF('Форма 4.10.6 | Т-подкл(инд)'!$P$23="",1,0)</f>
        <v>1</v>
      </c>
    </row>
    <row r="79" spans="1:1">
      <c r="A79" s="1173">
        <f>IF('Форма 4.10.6 | Т-подкл(инд)'!$S$23="",1,0)</f>
        <v>1</v>
      </c>
    </row>
    <row r="80" spans="1:1">
      <c r="A80" s="1173">
        <f>IF('Форма 4.10.6 | Т-подкл(инд)'!$T$23="",1,0)</f>
        <v>0</v>
      </c>
    </row>
    <row r="81" spans="1:1">
      <c r="A81" s="1173">
        <f>IF('Форма 4.10.6 | Т-подкл(инд)'!$V$23="",1,0)</f>
        <v>0</v>
      </c>
    </row>
    <row r="82" spans="1:1">
      <c r="A82" s="1173">
        <f>IF('Форма 4.9'!$F$10="",1,0)</f>
        <v>1</v>
      </c>
    </row>
    <row r="83" spans="1:1">
      <c r="A83" s="1173">
        <f>IF('Форма 4.9'!$G$10="",1,0)</f>
        <v>1</v>
      </c>
    </row>
    <row r="84" spans="1:1">
      <c r="A84" s="1173">
        <f>IF('Форма 4.9'!$F$11="",1,0)</f>
        <v>1</v>
      </c>
    </row>
    <row r="85" spans="1:1">
      <c r="A85" s="1173">
        <f>IF('Форма 4.9'!$G$11="",1,0)</f>
        <v>1</v>
      </c>
    </row>
    <row r="86" spans="1:1">
      <c r="A86" s="1173">
        <f>IF('Форма 4.9'!$F$12="",1,0)</f>
        <v>1</v>
      </c>
    </row>
    <row r="87" spans="1:1">
      <c r="A87" s="1173">
        <f>IF('Форма 4.9'!$G$12="",1,0)</f>
        <v>1</v>
      </c>
    </row>
    <row r="88" spans="1:1">
      <c r="A88" s="1173">
        <f>IF('Форма 4.9'!$F$13="",1,0)</f>
        <v>1</v>
      </c>
    </row>
    <row r="89" spans="1:1">
      <c r="A89" s="1173">
        <f>IF('Форма 4.9'!$G$13="",1,0)</f>
        <v>1</v>
      </c>
    </row>
    <row r="90" spans="1:1">
      <c r="A90" s="1173">
        <f>IF('Форма 4.10.1'!$J$15="",1,0)</f>
        <v>0</v>
      </c>
    </row>
    <row r="91" spans="1:1">
      <c r="A91" s="1173">
        <f>IF('Форма 4.10.1'!$H$17="",1,0)</f>
        <v>0</v>
      </c>
    </row>
    <row r="92" spans="1:1">
      <c r="A92" s="1173">
        <f>IF('Форма 4.10.1'!$I$17="",1,0)</f>
        <v>0</v>
      </c>
    </row>
    <row r="93" spans="1:1">
      <c r="A93" s="1173">
        <f>IF('Форма 4.10.1'!$J$17="",1,0)</f>
        <v>0</v>
      </c>
    </row>
    <row r="94" spans="1:1">
      <c r="A94" s="1173">
        <f>IF('Форма 4.10.1'!$H$22="",1,0)</f>
        <v>0</v>
      </c>
    </row>
    <row r="95" spans="1:1">
      <c r="A95" s="1173">
        <f>IF('Форма 4.10.1'!$I$22="",1,0)</f>
        <v>0</v>
      </c>
    </row>
    <row r="96" spans="1:1">
      <c r="A96" s="1173">
        <f>IF('Форма 4.10.1'!$J$22="",1,0)</f>
        <v>0</v>
      </c>
    </row>
    <row r="97" spans="1:1">
      <c r="A97" s="1173">
        <f>IF('Форма 4.10.1'!$H$26="",1,0)</f>
        <v>0</v>
      </c>
    </row>
    <row r="98" spans="1:1">
      <c r="A98" s="1173">
        <f>IF('Форма 4.10.1'!$I$26="",1,0)</f>
        <v>0</v>
      </c>
    </row>
    <row r="99" spans="1:1">
      <c r="A99" s="1173">
        <f>IF('Форма 4.10.1'!$J$26="",1,0)</f>
        <v>0</v>
      </c>
    </row>
    <row r="100" spans="1:1">
      <c r="A100" s="1173">
        <f>IF('Форма 4.10.1'!$H$30="",1,0)</f>
        <v>0</v>
      </c>
    </row>
    <row r="101" spans="1:1">
      <c r="A101" s="1173">
        <f>IF('Форма 4.10.1'!$I$30="",1,0)</f>
        <v>0</v>
      </c>
    </row>
    <row r="102" spans="1:1">
      <c r="A102" s="1173">
        <f>IF('Форма 4.10.1'!$J$30="",1,0)</f>
        <v>0</v>
      </c>
    </row>
    <row r="103" spans="1:1">
      <c r="A103" s="1173">
        <f>IF('Форма 4.10.1'!$H$34="",1,0)</f>
        <v>0</v>
      </c>
    </row>
    <row r="104" spans="1:1">
      <c r="A104" s="1173">
        <f>IF('Форма 4.10.1'!$I$34="",1,0)</f>
        <v>0</v>
      </c>
    </row>
    <row r="105" spans="1:1">
      <c r="A105" s="1173">
        <f>IF('Форма 4.10.1'!$J$34="",1,0)</f>
        <v>0</v>
      </c>
    </row>
    <row r="106" spans="1:1">
      <c r="A106" s="1173">
        <f>IF('Форма 1.0.2'!$E$12="",1,0)</f>
        <v>1</v>
      </c>
    </row>
    <row r="107" spans="1:1">
      <c r="A107" s="1173">
        <f>IF('Форма 1.0.2'!$F$12="",1,0)</f>
        <v>1</v>
      </c>
    </row>
    <row r="108" spans="1:1">
      <c r="A108" s="1173">
        <f>IF('Форма 1.0.2'!$G$12="",1,0)</f>
        <v>1</v>
      </c>
    </row>
    <row r="109" spans="1:1">
      <c r="A109" s="1173">
        <f>IF('Форма 1.0.2'!$H$12="",1,0)</f>
        <v>1</v>
      </c>
    </row>
    <row r="110" spans="1:1">
      <c r="A110" s="1173">
        <f>IF('Форма 1.0.2'!$I$12="",1,0)</f>
        <v>1</v>
      </c>
    </row>
    <row r="111" spans="1:1">
      <c r="A111" s="1173">
        <f>IF('Форма 1.0.2'!$J$12="",1,0)</f>
        <v>1</v>
      </c>
    </row>
    <row r="112" spans="1:1">
      <c r="A112" s="1173">
        <f>IF('Сведения об изменении'!$E$12="",1,0)</f>
        <v>1</v>
      </c>
    </row>
    <row r="113" spans="1:1">
      <c r="A113" s="1174">
        <f>IF('Форма 4.10.6 | Т-подкл(инд)'!$U$23="",1,0)</f>
        <v>1</v>
      </c>
    </row>
    <row r="114" spans="1:1">
      <c r="A114" s="1175">
        <f>IF('Форма 4.10.5 | Т-подкл'!$AA$23="",1,0)</f>
        <v>1</v>
      </c>
    </row>
    <row r="115" spans="1:1">
      <c r="A115" s="1175">
        <f>IF('Форма 4.10.5 | Т-подкл'!$Z$23="",1,0)</f>
        <v>1</v>
      </c>
    </row>
    <row r="116" spans="1:1">
      <c r="A116" s="1180">
        <f>IF(Территории!$E$12="",1,0)</f>
        <v>0</v>
      </c>
    </row>
    <row r="117" spans="1:1">
      <c r="A117" s="1180">
        <f>IF('Перечень тарифов'!$E$21="",1,0)</f>
        <v>0</v>
      </c>
    </row>
    <row r="118" spans="1:1">
      <c r="A118" s="1180">
        <f>IF('Перечень тарифов'!$F$21="",1,0)</f>
        <v>0</v>
      </c>
    </row>
    <row r="119" spans="1:1">
      <c r="A119" s="1180">
        <f>IF('Перечень тарифов'!$G$21="",1,0)</f>
        <v>0</v>
      </c>
    </row>
    <row r="120" spans="1:1">
      <c r="A120" s="1180">
        <f>IF('Перечень тарифов'!$K$21="",1,0)</f>
        <v>0</v>
      </c>
    </row>
    <row r="121" spans="1:1">
      <c r="A121" s="1180">
        <f>IF('Перечень тарифов'!$O$21="",1,0)</f>
        <v>0</v>
      </c>
    </row>
    <row r="122" spans="1:1">
      <c r="A122" s="1180">
        <f>IF('Перечень тарифов'!$S$21="",1,0)</f>
        <v>0</v>
      </c>
    </row>
    <row r="123" spans="1:1">
      <c r="A123" s="1180">
        <f>IF('Перечень тарифов'!$R$21="",1,0)</f>
        <v>0</v>
      </c>
    </row>
    <row r="124" spans="1:1">
      <c r="A124" s="1180">
        <f>IF('Форма 4.10.3 | Т-ТН'!$O$24="",1,0)</f>
        <v>0</v>
      </c>
    </row>
    <row r="125" spans="1:1">
      <c r="A125" s="1180">
        <f>IF('Форма 4.10.3 | Т-ТН'!$Y$24="",1,0)</f>
        <v>0</v>
      </c>
    </row>
    <row r="126" spans="1:1">
      <c r="A126" s="1180">
        <f>IF('Форма 4.10.3 | Т-ТН'!$AA$24="",1,0)</f>
        <v>0</v>
      </c>
    </row>
    <row r="127" spans="1:1">
      <c r="A127" s="1180">
        <f>IF('Форма 4.10.3 | Т-ТН'!$V$24="",1,0)</f>
        <v>0</v>
      </c>
    </row>
    <row r="128" spans="1:1">
      <c r="A128" s="1180">
        <f>IF('Форма 4.10.3 | Т-ТН'!$Z$24="",1,0)</f>
        <v>0</v>
      </c>
    </row>
    <row r="129" spans="1:1">
      <c r="A129" s="1180">
        <f>IF('Форма 4.10.3 | Т-ТН'!$AB$24="",1,0)</f>
        <v>0</v>
      </c>
    </row>
    <row r="130" spans="1:1">
      <c r="A130" s="1180">
        <f>IF('Форма 4.10.1'!$K$20="",1,0)</f>
        <v>0</v>
      </c>
    </row>
    <row r="131" spans="1:1">
      <c r="A131" s="1180">
        <f>IF('Форма 4.10.1'!$H$27="",1,0)</f>
        <v>0</v>
      </c>
    </row>
    <row r="132" spans="1:1">
      <c r="A132" s="1180">
        <f>IF('Форма 4.10.1'!$I$27="",1,0)</f>
        <v>0</v>
      </c>
    </row>
    <row r="133" spans="1:1">
      <c r="A133" s="1180">
        <f>IF('Форма 4.10.1'!$J$27="",1,0)</f>
        <v>0</v>
      </c>
    </row>
    <row r="134" spans="1:1">
      <c r="A134" s="1180">
        <f>IF('Форма 4.10.1'!$H$23="",1,0)</f>
        <v>0</v>
      </c>
    </row>
    <row r="135" spans="1:1">
      <c r="A135" s="1180">
        <f>IF('Форма 4.10.1'!$I$23="",1,0)</f>
        <v>0</v>
      </c>
    </row>
    <row r="136" spans="1:1">
      <c r="A136" s="1180">
        <f>IF('Форма 4.10.1'!$J$23="",1,0)</f>
        <v>0</v>
      </c>
    </row>
    <row r="137" spans="1:1">
      <c r="A137" s="1180">
        <f>IF('Форма 4.10.1'!$H$31="",1,0)</f>
        <v>0</v>
      </c>
    </row>
    <row r="138" spans="1:1">
      <c r="A138" s="1180">
        <f>IF('Форма 4.10.1'!$I$31="",1,0)</f>
        <v>0</v>
      </c>
    </row>
    <row r="139" spans="1:1">
      <c r="A139" s="1180">
        <f>IF('Форма 4.10.1'!$J$31="",1,0)</f>
        <v>0</v>
      </c>
    </row>
    <row r="140" spans="1:1">
      <c r="A140" s="1180">
        <f>IF('Форма 4.10.1'!$H$35="",1,0)</f>
        <v>0</v>
      </c>
    </row>
    <row r="141" spans="1:1">
      <c r="A141" s="1180">
        <f>IF('Форма 4.10.1'!$I$35="",1,0)</f>
        <v>0</v>
      </c>
    </row>
    <row r="142" spans="1:1">
      <c r="A142" s="1180">
        <f>IF('Форма 4.10.1'!$J$35="",1,0)</f>
        <v>0</v>
      </c>
    </row>
    <row r="143" spans="1:1">
      <c r="A143" s="1197">
        <f>IF('Форма 4.10.1'!$K$15="",1,0)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02"/>
  </cols>
  <sheetData>
    <row r="1" spans="1:3">
      <c r="A1" s="1202" t="s">
        <v>490</v>
      </c>
      <c r="B1" s="1202" t="s">
        <v>491</v>
      </c>
      <c r="C1" s="1202" t="s">
        <v>66</v>
      </c>
    </row>
    <row r="2" spans="1:3">
      <c r="A2" s="1202">
        <v>4189678</v>
      </c>
      <c r="B2" s="1202" t="s">
        <v>1422</v>
      </c>
      <c r="C2" s="1202" t="s">
        <v>1423</v>
      </c>
    </row>
    <row r="3" spans="1:3">
      <c r="A3" s="1202">
        <v>4190415</v>
      </c>
      <c r="B3" s="1202" t="s">
        <v>1424</v>
      </c>
      <c r="C3" s="1202" t="s">
        <v>1423</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2799</v>
      </c>
    </row>
    <row r="4" spans="2:2">
      <c r="B4" s="330" t="s">
        <v>494</v>
      </c>
    </row>
    <row r="5" spans="2:2">
      <c r="B5" s="330" t="s">
        <v>495</v>
      </c>
    </row>
    <row r="6" spans="2:2">
      <c r="B6" s="330" t="s">
        <v>496</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493</v>
      </c>
      <c r="L1" s="337" t="s">
        <v>399</v>
      </c>
      <c r="M1" s="372" t="s">
        <v>492</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2" t="s">
        <v>395</v>
      </c>
      <c r="E4" s="1233"/>
      <c r="F4" s="1233"/>
      <c r="G4" s="1233"/>
      <c r="H4" s="1234"/>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5"/>
      <c r="E6" s="1235"/>
      <c r="F6" s="1236" t="s">
        <v>83</v>
      </c>
      <c r="G6" s="1236"/>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7" t="s">
        <v>15</v>
      </c>
      <c r="E8" s="1237"/>
      <c r="F8" s="1237" t="s">
        <v>396</v>
      </c>
      <c r="G8" s="1237"/>
      <c r="H8" s="1237"/>
      <c r="I8" s="1238" t="s">
        <v>397</v>
      </c>
      <c r="J8" s="1238"/>
      <c r="K8" s="1238"/>
      <c r="L8" s="1238"/>
      <c r="M8" s="204"/>
      <c r="N8" s="204"/>
      <c r="O8" s="204"/>
      <c r="P8" s="204"/>
      <c r="Q8" s="336"/>
      <c r="R8" s="204"/>
      <c r="S8" s="333"/>
      <c r="T8" s="333"/>
      <c r="U8" s="333"/>
      <c r="V8" s="333"/>
    </row>
    <row r="9" spans="1:256" s="120" customFormat="1" ht="20.25" customHeight="1">
      <c r="A9" s="119"/>
      <c r="B9" s="35"/>
      <c r="C9" s="222"/>
      <c r="D9" s="232" t="s">
        <v>91</v>
      </c>
      <c r="E9" s="232" t="s">
        <v>398</v>
      </c>
      <c r="F9" s="1228" t="s">
        <v>91</v>
      </c>
      <c r="G9" s="1229"/>
      <c r="H9" s="233" t="s">
        <v>398</v>
      </c>
      <c r="I9" s="1230" t="s">
        <v>91</v>
      </c>
      <c r="J9" s="1230"/>
      <c r="K9" s="233" t="s">
        <v>398</v>
      </c>
      <c r="L9" s="233" t="s">
        <v>399</v>
      </c>
      <c r="M9" s="204"/>
      <c r="N9" s="204"/>
      <c r="O9" s="204"/>
      <c r="P9" s="204"/>
      <c r="Q9" s="336"/>
      <c r="R9" s="204"/>
      <c r="S9" s="333"/>
      <c r="T9" s="333"/>
      <c r="U9" s="333"/>
      <c r="V9" s="333"/>
    </row>
    <row r="10" spans="1:256" ht="12" customHeight="1">
      <c r="C10" s="241"/>
      <c r="D10" s="331" t="s">
        <v>92</v>
      </c>
      <c r="E10" s="331" t="s">
        <v>48</v>
      </c>
      <c r="F10" s="1231" t="s">
        <v>49</v>
      </c>
      <c r="G10" s="1231"/>
      <c r="H10" s="331" t="s">
        <v>50</v>
      </c>
      <c r="I10" s="1231" t="s">
        <v>67</v>
      </c>
      <c r="J10" s="1231"/>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500</v>
      </c>
      <c r="N11" s="204"/>
      <c r="O11" s="204"/>
      <c r="P11" s="204" t="s">
        <v>498</v>
      </c>
      <c r="Q11" s="336" t="s">
        <v>499</v>
      </c>
      <c r="R11" s="204" t="s">
        <v>563</v>
      </c>
      <c r="S11" s="333"/>
      <c r="T11" s="333"/>
      <c r="U11" s="333"/>
      <c r="V11" s="333"/>
    </row>
    <row r="12" spans="1:256" s="257" customFormat="1" ht="0.95" customHeight="1">
      <c r="A12" s="84"/>
      <c r="B12" s="1095" t="s">
        <v>403</v>
      </c>
      <c r="C12" s="1240"/>
      <c r="D12" s="1237">
        <v>1</v>
      </c>
      <c r="E12" s="1241" t="s">
        <v>2799</v>
      </c>
      <c r="F12" s="1196"/>
      <c r="G12" s="1182">
        <v>0</v>
      </c>
      <c r="H12" s="334"/>
      <c r="I12" s="242"/>
      <c r="J12" s="371" t="s">
        <v>497</v>
      </c>
      <c r="K12" s="1090"/>
      <c r="L12" s="258"/>
      <c r="M12" s="1101">
        <f>mergeValue(H12)</f>
        <v>0</v>
      </c>
      <c r="N12" s="1100"/>
      <c r="O12" s="1100"/>
      <c r="P12" s="1101" t="str">
        <f>IF(ISERROR(MATCH(Q12,MODesc,0)),"n","y")</f>
        <v>n</v>
      </c>
      <c r="Q12" s="1100" t="s">
        <v>2799</v>
      </c>
      <c r="R12" s="1101" t="str">
        <f>K12&amp;"("&amp;L12&amp;")"</f>
        <v>()</v>
      </c>
      <c r="S12" s="1095"/>
      <c r="T12" s="1095"/>
      <c r="U12" s="240"/>
      <c r="V12" s="1095"/>
      <c r="W12" s="1095"/>
      <c r="X12" s="1095"/>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5" t="s">
        <v>403</v>
      </c>
      <c r="C13" s="1240"/>
      <c r="D13" s="1237"/>
      <c r="E13" s="1242"/>
      <c r="F13" s="1243"/>
      <c r="G13" s="1237">
        <v>1</v>
      </c>
      <c r="H13" s="1239" t="s">
        <v>944</v>
      </c>
      <c r="I13" s="242"/>
      <c r="J13" s="371" t="s">
        <v>497</v>
      </c>
      <c r="K13" s="1090"/>
      <c r="L13" s="258"/>
      <c r="M13" s="1101" t="str">
        <f>mergeValue(H13)</f>
        <v>Город Челябинск</v>
      </c>
      <c r="N13" s="1100"/>
      <c r="O13" s="1100"/>
      <c r="P13" s="1100"/>
      <c r="Q13" s="1100"/>
      <c r="R13" s="1101" t="str">
        <f>K13&amp;"("&amp;L13&amp;")"</f>
        <v>()</v>
      </c>
      <c r="S13" s="1095"/>
      <c r="T13" s="1095"/>
      <c r="U13" s="240"/>
      <c r="V13" s="1095"/>
      <c r="W13" s="1095"/>
      <c r="X13" s="1095"/>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5" t="s">
        <v>403</v>
      </c>
      <c r="C14" s="1240"/>
      <c r="D14" s="1237"/>
      <c r="E14" s="1242"/>
      <c r="F14" s="1244"/>
      <c r="G14" s="1237"/>
      <c r="H14" s="1239"/>
      <c r="I14" s="1199"/>
      <c r="J14" s="1182">
        <v>1</v>
      </c>
      <c r="K14" s="1195" t="s">
        <v>944</v>
      </c>
      <c r="L14" s="239" t="s">
        <v>945</v>
      </c>
      <c r="M14" s="1101" t="str">
        <f>mergeValue(H14)</f>
        <v>Город Челябинск</v>
      </c>
      <c r="N14" s="1100"/>
      <c r="O14" s="1100"/>
      <c r="P14" s="1100"/>
      <c r="Q14" s="1100"/>
      <c r="R14" s="1101" t="str">
        <f>K14&amp;" ("&amp;L14&amp;")"</f>
        <v>Город Челябинск (75701000)</v>
      </c>
      <c r="S14" s="1095"/>
      <c r="T14" s="1095"/>
      <c r="U14" s="240"/>
      <c r="V14" s="1095"/>
      <c r="W14" s="1095"/>
      <c r="X14" s="1095"/>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5TDdQtrE3U69g+HI9Dq/TsoiBj2EYeXaWR7y9WAkrJfRbhXes8Rpu1oBsH1xjyHEEJC1BXChC06vm2cxlfsuow==" saltValue="qbziQGwxlL83uJqdj5+gF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02"/>
    <col min="2" max="2" width="65.28515625" style="1202" customWidth="1"/>
    <col min="3" max="3" width="41" style="1202" customWidth="1"/>
    <col min="4" max="16384" width="9.140625" style="1202"/>
  </cols>
  <sheetData>
    <row r="1" spans="1:2">
      <c r="A1" s="1202" t="s">
        <v>328</v>
      </c>
      <c r="B1" s="1202" t="s">
        <v>329</v>
      </c>
    </row>
    <row r="2" spans="1:2">
      <c r="A2" s="1202">
        <v>4213775</v>
      </c>
      <c r="B2" s="1202" t="s">
        <v>582</v>
      </c>
    </row>
    <row r="3" spans="1:2">
      <c r="A3" s="1202">
        <v>4213784</v>
      </c>
      <c r="B3" s="1202" t="s">
        <v>675</v>
      </c>
    </row>
    <row r="4" spans="1:2">
      <c r="A4" s="1202">
        <v>4213781</v>
      </c>
      <c r="B4" s="1202" t="s">
        <v>674</v>
      </c>
    </row>
    <row r="5" spans="1:2">
      <c r="A5" s="1202">
        <v>4213776</v>
      </c>
      <c r="B5" s="1202" t="s">
        <v>583</v>
      </c>
    </row>
    <row r="6" spans="1:2">
      <c r="A6" s="1202">
        <v>4213777</v>
      </c>
      <c r="B6" s="1202" t="s">
        <v>584</v>
      </c>
    </row>
    <row r="7" spans="1:2">
      <c r="A7" s="1202">
        <v>4213778</v>
      </c>
      <c r="B7" s="1202" t="s">
        <v>585</v>
      </c>
    </row>
    <row r="8" spans="1:2">
      <c r="A8" s="1202">
        <v>4213780</v>
      </c>
      <c r="B8" s="1202" t="s">
        <v>586</v>
      </c>
    </row>
    <row r="9" spans="1:2">
      <c r="A9" s="1202">
        <v>4213779</v>
      </c>
      <c r="B9" s="1202" t="s">
        <v>589</v>
      </c>
    </row>
    <row r="10" spans="1:2">
      <c r="A10" s="1202">
        <v>4213783</v>
      </c>
      <c r="B10" s="1202" t="s">
        <v>588</v>
      </c>
    </row>
    <row r="11" spans="1:2">
      <c r="A11" s="1202">
        <v>4213782</v>
      </c>
      <c r="B11" s="1202" t="s">
        <v>587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02"/>
    <col min="2" max="2" width="65.28515625" style="1202" customWidth="1"/>
    <col min="3" max="3" width="41" style="1202" customWidth="1"/>
    <col min="4" max="16384" width="9.140625" style="1202"/>
  </cols>
  <sheetData>
    <row r="1" spans="1:2">
      <c r="A1" s="1202" t="s">
        <v>328</v>
      </c>
      <c r="B1" s="1202" t="s">
        <v>330</v>
      </c>
    </row>
    <row r="2" spans="1:2">
      <c r="A2" s="1202">
        <v>4190064</v>
      </c>
      <c r="B2" s="1202" t="s">
        <v>1412</v>
      </c>
    </row>
    <row r="3" spans="1:2">
      <c r="A3" s="1202">
        <v>4190065</v>
      </c>
      <c r="B3" s="1202" t="s">
        <v>1413</v>
      </c>
    </row>
    <row r="4" spans="1:2">
      <c r="A4" s="1202">
        <v>4190066</v>
      </c>
      <c r="B4" s="1202" t="s">
        <v>1414</v>
      </c>
    </row>
    <row r="5" spans="1:2">
      <c r="A5" s="1202">
        <v>4190067</v>
      </c>
      <c r="B5" s="1202" t="s">
        <v>1415</v>
      </c>
    </row>
    <row r="6" spans="1:2">
      <c r="A6" s="1202">
        <v>4190068</v>
      </c>
      <c r="B6" s="1202" t="s">
        <v>1416</v>
      </c>
    </row>
    <row r="7" spans="1:2">
      <c r="A7" s="1202">
        <v>4190069</v>
      </c>
      <c r="B7" s="1202" t="s">
        <v>1417</v>
      </c>
    </row>
    <row r="8" spans="1:2">
      <c r="A8" s="1202">
        <v>4190070</v>
      </c>
      <c r="B8" s="1202" t="s">
        <v>1418</v>
      </c>
    </row>
    <row r="9" spans="1:2">
      <c r="A9" s="1202">
        <v>4190071</v>
      </c>
      <c r="B9" s="1202" t="s">
        <v>1419</v>
      </c>
    </row>
    <row r="10" spans="1:2">
      <c r="A10" s="1202">
        <v>4190072</v>
      </c>
      <c r="B10" s="1202" t="s">
        <v>1420</v>
      </c>
    </row>
    <row r="11" spans="1:2">
      <c r="A11" s="1202">
        <v>4190073</v>
      </c>
      <c r="B11" s="1202" t="s">
        <v>1421</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753</v>
      </c>
    </row>
    <row r="6" spans="1:2">
      <c r="A6" t="s">
        <v>414</v>
      </c>
      <c r="B6" t="s">
        <v>754</v>
      </c>
    </row>
    <row r="7" spans="1:2">
      <c r="A7" t="s">
        <v>654</v>
      </c>
      <c r="B7" t="s">
        <v>555</v>
      </c>
    </row>
    <row r="8" spans="1:2">
      <c r="A8" t="s">
        <v>655</v>
      </c>
      <c r="B8" t="s">
        <v>468</v>
      </c>
    </row>
    <row r="9" spans="1:2">
      <c r="A9" t="s">
        <v>486</v>
      </c>
      <c r="B9" t="s">
        <v>423</v>
      </c>
    </row>
    <row r="10" spans="1:2">
      <c r="A10" t="s">
        <v>416</v>
      </c>
      <c r="B10" t="s">
        <v>424</v>
      </c>
    </row>
    <row r="11" spans="1:2">
      <c r="A11" t="s">
        <v>668</v>
      </c>
      <c r="B11" t="s">
        <v>425</v>
      </c>
    </row>
    <row r="12" spans="1:2">
      <c r="A12" t="s">
        <v>669</v>
      </c>
      <c r="B12" t="s">
        <v>469</v>
      </c>
    </row>
    <row r="13" spans="1:2">
      <c r="A13" t="s">
        <v>656</v>
      </c>
      <c r="B13" t="s">
        <v>426</v>
      </c>
    </row>
    <row r="14" spans="1:2">
      <c r="A14" t="s">
        <v>657</v>
      </c>
      <c r="B14" t="s">
        <v>427</v>
      </c>
    </row>
    <row r="15" spans="1:2">
      <c r="A15" t="s">
        <v>658</v>
      </c>
      <c r="B15" t="s">
        <v>428</v>
      </c>
    </row>
    <row r="16" spans="1:2">
      <c r="A16" t="s">
        <v>659</v>
      </c>
      <c r="B16" t="s">
        <v>333</v>
      </c>
    </row>
    <row r="17" spans="1:2">
      <c r="A17" t="s">
        <v>660</v>
      </c>
      <c r="B17" t="s">
        <v>60</v>
      </c>
    </row>
    <row r="18" spans="1:2">
      <c r="A18" t="s">
        <v>661</v>
      </c>
      <c r="B18" t="s">
        <v>385</v>
      </c>
    </row>
    <row r="19" spans="1:2">
      <c r="A19" t="s">
        <v>662</v>
      </c>
      <c r="B19" t="s">
        <v>437</v>
      </c>
    </row>
    <row r="20" spans="1:2">
      <c r="A20" t="s">
        <v>663</v>
      </c>
      <c r="B20" t="s">
        <v>249</v>
      </c>
    </row>
    <row r="21" spans="1:2">
      <c r="A21" t="s">
        <v>664</v>
      </c>
      <c r="B21" t="s">
        <v>73</v>
      </c>
    </row>
    <row r="22" spans="1:2">
      <c r="A22" t="s">
        <v>665</v>
      </c>
      <c r="B22" t="s">
        <v>62</v>
      </c>
    </row>
    <row r="23" spans="1:2">
      <c r="A23" t="s">
        <v>666</v>
      </c>
      <c r="B23" t="s">
        <v>74</v>
      </c>
    </row>
    <row r="24" spans="1:2">
      <c r="A24" t="s">
        <v>667</v>
      </c>
      <c r="B24" t="s">
        <v>429</v>
      </c>
    </row>
    <row r="25" spans="1:2">
      <c r="A25" t="s">
        <v>575</v>
      </c>
      <c r="B25" t="s">
        <v>72</v>
      </c>
    </row>
    <row r="26" spans="1:2">
      <c r="A26" t="s">
        <v>576</v>
      </c>
      <c r="B26" t="s">
        <v>61</v>
      </c>
    </row>
    <row r="27" spans="1:2">
      <c r="A27" t="s">
        <v>488</v>
      </c>
      <c r="B27" t="s">
        <v>63</v>
      </c>
    </row>
    <row r="28" spans="1:2">
      <c r="A28" t="s">
        <v>418</v>
      </c>
      <c r="B28" t="s">
        <v>383</v>
      </c>
    </row>
    <row r="29" spans="1:2">
      <c r="A29" t="s">
        <v>487</v>
      </c>
      <c r="B29" t="s">
        <v>13</v>
      </c>
    </row>
    <row r="30" spans="1:2">
      <c r="A30" t="s">
        <v>417</v>
      </c>
      <c r="B30" t="s">
        <v>81</v>
      </c>
    </row>
    <row r="31" spans="1:2">
      <c r="A31" t="s">
        <v>564</v>
      </c>
      <c r="B31" t="s">
        <v>14</v>
      </c>
    </row>
    <row r="32" spans="1:2">
      <c r="A32" t="s">
        <v>751</v>
      </c>
      <c r="B32" t="s">
        <v>556</v>
      </c>
    </row>
    <row r="33" spans="1:2">
      <c r="A33" t="s">
        <v>752</v>
      </c>
      <c r="B33" t="s">
        <v>430</v>
      </c>
    </row>
    <row r="34" spans="1:2">
      <c r="A34" t="s">
        <v>419</v>
      </c>
      <c r="B34" t="s">
        <v>179</v>
      </c>
    </row>
    <row r="35" spans="1:2">
      <c r="A35" t="s">
        <v>420</v>
      </c>
      <c r="B35" t="s">
        <v>489</v>
      </c>
    </row>
    <row r="36" spans="1:2">
      <c r="A36" t="s">
        <v>421</v>
      </c>
      <c r="B36" t="s">
        <v>470</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F49" sqref="F49"/>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2" t="s">
        <v>627</v>
      </c>
      <c r="E5" s="1233"/>
      <c r="F5" s="1233"/>
      <c r="G5" s="1233"/>
      <c r="H5" s="1233"/>
      <c r="I5" s="1233"/>
      <c r="J5" s="1234"/>
      <c r="K5" s="408"/>
      <c r="L5" s="169"/>
      <c r="M5" s="169"/>
      <c r="N5" s="169"/>
      <c r="O5" s="169"/>
      <c r="P5" s="169"/>
      <c r="Q5" s="169"/>
      <c r="R5" s="169"/>
      <c r="S5" s="537"/>
      <c r="T5" s="537"/>
      <c r="U5" s="537"/>
      <c r="V5" s="537"/>
      <c r="W5" s="169"/>
    </row>
    <row r="6" spans="1:24" s="438" customFormat="1" ht="3" customHeight="1">
      <c r="A6" s="292"/>
      <c r="B6" s="292"/>
      <c r="D6" s="1248"/>
      <c r="E6" s="1249"/>
      <c r="F6" s="1249"/>
      <c r="G6" s="1249"/>
      <c r="H6" s="1249"/>
      <c r="I6" s="1249"/>
      <c r="J6" s="1250"/>
      <c r="S6" s="614"/>
      <c r="T6" s="614"/>
      <c r="U6" s="614"/>
      <c r="V6" s="614"/>
    </row>
    <row r="7" spans="1:24" s="438" customFormat="1" ht="5.25" hidden="1" customHeight="1">
      <c r="A7" s="292"/>
      <c r="B7" s="292"/>
      <c r="E7" s="1251"/>
      <c r="F7" s="1251"/>
      <c r="G7" s="1247"/>
      <c r="H7" s="1247"/>
      <c r="I7" s="1247"/>
      <c r="J7" s="1247"/>
      <c r="S7" s="614"/>
      <c r="T7" s="614"/>
      <c r="U7" s="614"/>
      <c r="V7" s="614"/>
    </row>
    <row r="8" spans="1:24" s="438" customFormat="1" ht="5.25" hidden="1" customHeight="1">
      <c r="A8" s="292"/>
      <c r="B8" s="292"/>
      <c r="E8" s="1251"/>
      <c r="F8" s="1251"/>
      <c r="G8" s="1247"/>
      <c r="H8" s="1247"/>
      <c r="I8" s="1247"/>
      <c r="J8" s="1247"/>
      <c r="S8" s="614"/>
      <c r="T8" s="614"/>
      <c r="U8" s="614"/>
      <c r="V8" s="614"/>
    </row>
    <row r="9" spans="1:24" s="438" customFormat="1" ht="5.25" hidden="1" customHeight="1">
      <c r="A9" s="292"/>
      <c r="B9" s="292"/>
      <c r="E9" s="1251"/>
      <c r="F9" s="1251"/>
      <c r="G9" s="1247"/>
      <c r="H9" s="1247"/>
      <c r="I9" s="1247"/>
      <c r="J9" s="1247"/>
      <c r="S9" s="614"/>
      <c r="T9" s="614"/>
      <c r="U9" s="614"/>
      <c r="V9" s="614"/>
    </row>
    <row r="10" spans="1:24" s="614" customFormat="1" ht="5.25" hidden="1">
      <c r="A10" s="292"/>
      <c r="B10" s="292"/>
      <c r="E10" s="1252"/>
      <c r="F10" s="1252"/>
      <c r="G10" s="788"/>
      <c r="H10" s="434"/>
      <c r="I10" s="746"/>
      <c r="J10" s="746"/>
    </row>
    <row r="11" spans="1:24" s="152" customFormat="1" ht="18.75" hidden="1" customHeight="1">
      <c r="A11" s="292"/>
      <c r="B11" s="292"/>
      <c r="D11" s="145"/>
      <c r="E11" s="1253" t="s">
        <v>634</v>
      </c>
      <c r="F11" s="1253"/>
      <c r="G11" s="1200"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53" t="s">
        <v>635</v>
      </c>
      <c r="F12" s="1253"/>
      <c r="G12" s="1200"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46"/>
      <c r="F13" s="1246"/>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45" t="s">
        <v>91</v>
      </c>
      <c r="E17" s="1245" t="s">
        <v>296</v>
      </c>
      <c r="F17" s="1245" t="s">
        <v>79</v>
      </c>
      <c r="G17" s="1245" t="s">
        <v>436</v>
      </c>
      <c r="H17" s="1245" t="s">
        <v>91</v>
      </c>
      <c r="I17" s="1245"/>
      <c r="J17" s="1245" t="s">
        <v>19</v>
      </c>
      <c r="K17" s="1257" t="s">
        <v>462</v>
      </c>
      <c r="L17" s="1257"/>
      <c r="M17" s="1257"/>
      <c r="N17" s="1257"/>
      <c r="O17" s="1257" t="s">
        <v>625</v>
      </c>
      <c r="P17" s="1257"/>
      <c r="Q17" s="1257"/>
      <c r="R17" s="1257"/>
      <c r="S17" s="1257" t="s">
        <v>626</v>
      </c>
      <c r="T17" s="1257"/>
      <c r="U17" s="1257"/>
      <c r="V17" s="1257"/>
      <c r="W17" s="1245" t="s">
        <v>243</v>
      </c>
    </row>
    <row r="18" spans="1:24" ht="30.75" customHeight="1">
      <c r="D18" s="1245"/>
      <c r="E18" s="1245"/>
      <c r="F18" s="1245"/>
      <c r="G18" s="1245"/>
      <c r="H18" s="1245"/>
      <c r="I18" s="1245"/>
      <c r="J18" s="1245"/>
      <c r="K18" s="109" t="s">
        <v>299</v>
      </c>
      <c r="L18" s="1245" t="s">
        <v>91</v>
      </c>
      <c r="M18" s="1245"/>
      <c r="N18" s="109" t="s">
        <v>229</v>
      </c>
      <c r="O18" s="109" t="s">
        <v>299</v>
      </c>
      <c r="P18" s="1245" t="s">
        <v>91</v>
      </c>
      <c r="Q18" s="1245"/>
      <c r="R18" s="109" t="s">
        <v>229</v>
      </c>
      <c r="S18" s="510" t="s">
        <v>299</v>
      </c>
      <c r="T18" s="1245" t="s">
        <v>91</v>
      </c>
      <c r="U18" s="1245"/>
      <c r="V18" s="510" t="s">
        <v>398</v>
      </c>
      <c r="W18" s="1245"/>
    </row>
    <row r="19" spans="1:24" s="382" customFormat="1" ht="12" customHeight="1">
      <c r="A19" s="381"/>
      <c r="B19" s="381"/>
      <c r="D19" s="39" t="s">
        <v>92</v>
      </c>
      <c r="E19" s="39" t="s">
        <v>48</v>
      </c>
      <c r="F19" s="39" t="s">
        <v>49</v>
      </c>
      <c r="G19" s="39" t="s">
        <v>50</v>
      </c>
      <c r="H19" s="1254" t="s">
        <v>67</v>
      </c>
      <c r="I19" s="1254"/>
      <c r="J19" s="39" t="s">
        <v>68</v>
      </c>
      <c r="K19" s="39" t="s">
        <v>182</v>
      </c>
      <c r="L19" s="1254" t="s">
        <v>183</v>
      </c>
      <c r="M19" s="1254"/>
      <c r="N19" s="39" t="s">
        <v>207</v>
      </c>
      <c r="O19" s="39" t="s">
        <v>208</v>
      </c>
      <c r="P19" s="1254" t="s">
        <v>209</v>
      </c>
      <c r="Q19" s="1254"/>
      <c r="R19" s="39" t="s">
        <v>210</v>
      </c>
      <c r="S19" s="495" t="s">
        <v>209</v>
      </c>
      <c r="T19" s="1254" t="s">
        <v>210</v>
      </c>
      <c r="U19" s="1254"/>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1" customFormat="1" ht="17.100000000000001" customHeight="1">
      <c r="A21" s="711">
        <v>4</v>
      </c>
      <c r="C21" s="290"/>
      <c r="D21" s="1258">
        <v>1</v>
      </c>
      <c r="E21" s="1264" t="s">
        <v>583</v>
      </c>
      <c r="F21" s="1266" t="s">
        <v>1419</v>
      </c>
      <c r="G21" s="1269" t="s">
        <v>84</v>
      </c>
      <c r="H21" s="1258"/>
      <c r="I21" s="1258">
        <v>1</v>
      </c>
      <c r="J21" s="1260" t="s">
        <v>632</v>
      </c>
      <c r="K21" s="1274" t="s">
        <v>84</v>
      </c>
      <c r="L21" s="1271"/>
      <c r="M21" s="1271" t="s">
        <v>92</v>
      </c>
      <c r="N21" s="1275"/>
      <c r="O21" s="1274" t="s">
        <v>83</v>
      </c>
      <c r="P21" s="1271"/>
      <c r="Q21" s="1271" t="s">
        <v>92</v>
      </c>
      <c r="R21" s="1272" t="s">
        <v>2800</v>
      </c>
      <c r="S21" s="1274" t="s">
        <v>84</v>
      </c>
      <c r="T21" s="1034"/>
      <c r="U21" s="1034" t="s">
        <v>92</v>
      </c>
      <c r="V21" s="1201"/>
      <c r="W21" s="288"/>
    </row>
    <row r="22" spans="1:24" s="1181" customFormat="1" ht="15" customHeight="1">
      <c r="A22" s="711"/>
      <c r="C22" s="710"/>
      <c r="D22" s="1258"/>
      <c r="E22" s="1264"/>
      <c r="F22" s="1267"/>
      <c r="G22" s="1269"/>
      <c r="H22" s="1258"/>
      <c r="I22" s="1258"/>
      <c r="J22" s="1261"/>
      <c r="K22" s="1274"/>
      <c r="L22" s="1271"/>
      <c r="M22" s="1271"/>
      <c r="N22" s="1275"/>
      <c r="O22" s="1274"/>
      <c r="P22" s="1271"/>
      <c r="Q22" s="1271"/>
      <c r="R22" s="1273"/>
      <c r="S22" s="1274"/>
      <c r="T22" s="1036"/>
      <c r="U22" s="707"/>
      <c r="V22" s="708"/>
      <c r="W22" s="709"/>
    </row>
    <row r="23" spans="1:24" s="1181" customFormat="1" ht="17.100000000000001" customHeight="1">
      <c r="A23" s="711"/>
      <c r="C23" s="710"/>
      <c r="D23" s="1259"/>
      <c r="E23" s="1265"/>
      <c r="F23" s="1267"/>
      <c r="G23" s="1270"/>
      <c r="H23" s="1259"/>
      <c r="I23" s="1259"/>
      <c r="J23" s="1261"/>
      <c r="K23" s="1270"/>
      <c r="L23" s="1259"/>
      <c r="M23" s="1259"/>
      <c r="N23" s="1276"/>
      <c r="O23" s="1270"/>
      <c r="P23" s="1191"/>
      <c r="Q23" s="707"/>
      <c r="R23" s="708"/>
      <c r="S23" s="704"/>
      <c r="T23" s="704"/>
      <c r="U23" s="704"/>
      <c r="V23" s="704"/>
      <c r="W23" s="709"/>
    </row>
    <row r="24" spans="1:24" s="1181" customFormat="1" ht="15" customHeight="1">
      <c r="A24" s="711"/>
      <c r="C24" s="710"/>
      <c r="D24" s="1259"/>
      <c r="E24" s="1265"/>
      <c r="F24" s="1267"/>
      <c r="G24" s="1270"/>
      <c r="H24" s="1259"/>
      <c r="I24" s="1259"/>
      <c r="J24" s="1262"/>
      <c r="K24" s="1270"/>
      <c r="L24" s="707"/>
      <c r="M24" s="708"/>
      <c r="N24" s="708"/>
      <c r="O24" s="708"/>
      <c r="P24" s="708"/>
      <c r="Q24" s="708"/>
      <c r="R24" s="708"/>
      <c r="S24" s="704"/>
      <c r="T24" s="704"/>
      <c r="U24" s="704"/>
      <c r="V24" s="704"/>
      <c r="W24" s="709"/>
    </row>
    <row r="25" spans="1:24" s="1181" customFormat="1" ht="15" customHeight="1">
      <c r="A25" s="711"/>
      <c r="C25" s="710"/>
      <c r="D25" s="1259"/>
      <c r="E25" s="1265"/>
      <c r="F25" s="1268"/>
      <c r="G25" s="1270"/>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63" t="s">
        <v>644</v>
      </c>
      <c r="F32" s="1263"/>
      <c r="G32" s="1263"/>
      <c r="H32" s="1263"/>
      <c r="I32" s="1263"/>
      <c r="J32" s="1263"/>
      <c r="K32" s="1263"/>
      <c r="L32" s="1263"/>
      <c r="M32" s="1263"/>
      <c r="N32" s="1263"/>
      <c r="O32" s="1263"/>
      <c r="P32" s="1263"/>
      <c r="Q32" s="1263"/>
      <c r="R32" s="1263"/>
      <c r="S32" s="1263"/>
      <c r="T32" s="1263"/>
      <c r="U32" s="1263"/>
      <c r="V32" s="1263"/>
      <c r="W32" s="1263"/>
    </row>
    <row r="33" spans="5:23" ht="36.950000000000003" customHeight="1">
      <c r="E33" s="1255" t="s">
        <v>646</v>
      </c>
      <c r="F33" s="1256"/>
      <c r="G33" s="1256"/>
      <c r="H33" s="1256"/>
      <c r="I33" s="1256"/>
      <c r="J33" s="1256"/>
      <c r="K33" s="1256"/>
      <c r="L33" s="1256"/>
      <c r="M33" s="1256"/>
      <c r="N33" s="1256"/>
      <c r="O33" s="1256"/>
      <c r="P33" s="1256"/>
      <c r="Q33" s="1256"/>
      <c r="R33" s="1256"/>
      <c r="S33" s="1256"/>
      <c r="T33" s="1256"/>
      <c r="U33" s="1256"/>
      <c r="V33" s="1256"/>
      <c r="W33" s="1256"/>
    </row>
    <row r="34" spans="5:23" ht="17.100000000000001" customHeight="1">
      <c r="E34" s="1255" t="s">
        <v>647</v>
      </c>
      <c r="F34" s="1256"/>
      <c r="G34" s="1256"/>
      <c r="H34" s="1256"/>
      <c r="I34" s="1256"/>
      <c r="J34" s="1256"/>
      <c r="K34" s="1256"/>
      <c r="L34" s="1256"/>
      <c r="M34" s="1256"/>
      <c r="N34" s="1256"/>
      <c r="O34" s="1256"/>
      <c r="P34" s="1256"/>
      <c r="Q34" s="1256"/>
      <c r="R34" s="1256"/>
      <c r="S34" s="1256"/>
      <c r="T34" s="1256"/>
      <c r="U34" s="1256"/>
      <c r="V34" s="1256"/>
      <c r="W34" s="1256"/>
    </row>
    <row r="35" spans="5:23" ht="27" customHeight="1">
      <c r="E35" s="1255" t="s">
        <v>648</v>
      </c>
      <c r="F35" s="1256"/>
      <c r="G35" s="1256"/>
      <c r="H35" s="1256"/>
      <c r="I35" s="1256"/>
      <c r="J35" s="1256"/>
      <c r="K35" s="1256"/>
      <c r="L35" s="1256"/>
      <c r="M35" s="1256"/>
      <c r="N35" s="1256"/>
      <c r="O35" s="1256"/>
      <c r="P35" s="1256"/>
      <c r="Q35" s="1256"/>
      <c r="R35" s="1256"/>
      <c r="S35" s="1256"/>
      <c r="T35" s="1256"/>
      <c r="U35" s="1256"/>
      <c r="V35" s="1256"/>
      <c r="W35" s="1256"/>
    </row>
    <row r="36" spans="5:23" ht="17.100000000000001" customHeight="1">
      <c r="E36" s="1255" t="s">
        <v>649</v>
      </c>
      <c r="F36" s="1256"/>
      <c r="G36" s="1256"/>
      <c r="H36" s="1256"/>
      <c r="I36" s="1256"/>
      <c r="J36" s="1256"/>
      <c r="K36" s="1256"/>
      <c r="L36" s="1256"/>
      <c r="M36" s="1256"/>
      <c r="N36" s="1256"/>
      <c r="O36" s="1256"/>
      <c r="P36" s="1256"/>
      <c r="Q36" s="1256"/>
      <c r="R36" s="1256"/>
      <c r="S36" s="1256"/>
      <c r="T36" s="1256"/>
      <c r="U36" s="1256"/>
      <c r="V36" s="1256"/>
      <c r="W36" s="1256"/>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63" t="s">
        <v>645</v>
      </c>
      <c r="F38" s="1263"/>
      <c r="G38" s="1263"/>
      <c r="H38" s="1263"/>
      <c r="I38" s="1263"/>
      <c r="J38" s="1263"/>
      <c r="K38" s="1263"/>
      <c r="L38" s="1263"/>
      <c r="M38" s="1263"/>
      <c r="N38" s="1263"/>
      <c r="O38" s="1263"/>
      <c r="P38" s="1263"/>
      <c r="Q38" s="1263"/>
      <c r="R38" s="1263"/>
      <c r="S38" s="1263"/>
      <c r="T38" s="1263"/>
      <c r="U38" s="1263"/>
      <c r="V38" s="1263"/>
      <c r="W38" s="1263"/>
    </row>
    <row r="39" spans="5:23" ht="17.100000000000001" customHeight="1">
      <c r="E39" s="1255" t="s">
        <v>650</v>
      </c>
      <c r="F39" s="1256"/>
      <c r="G39" s="1256"/>
      <c r="H39" s="1256"/>
      <c r="I39" s="1256"/>
      <c r="J39" s="1256"/>
      <c r="K39" s="1256"/>
      <c r="L39" s="1256"/>
      <c r="M39" s="1256"/>
      <c r="N39" s="1256"/>
      <c r="O39" s="1256"/>
      <c r="P39" s="1256"/>
      <c r="Q39" s="1256"/>
      <c r="R39" s="1256"/>
      <c r="S39" s="1256"/>
      <c r="T39" s="1256"/>
      <c r="U39" s="1256"/>
      <c r="V39" s="1256"/>
      <c r="W39" s="1256"/>
    </row>
    <row r="40" spans="5:23" ht="17.100000000000001" customHeight="1">
      <c r="E40" s="1255" t="s">
        <v>651</v>
      </c>
      <c r="F40" s="1256"/>
      <c r="G40" s="1256"/>
      <c r="H40" s="1256"/>
      <c r="I40" s="1256"/>
      <c r="J40" s="1256"/>
      <c r="K40" s="1256"/>
      <c r="L40" s="1256"/>
      <c r="M40" s="1256"/>
      <c r="N40" s="1256"/>
      <c r="O40" s="1256"/>
      <c r="P40" s="1256"/>
      <c r="Q40" s="1256"/>
      <c r="R40" s="1256"/>
      <c r="S40" s="1256"/>
      <c r="T40" s="1256"/>
      <c r="U40" s="1256"/>
      <c r="V40" s="1256"/>
      <c r="W40" s="1256"/>
    </row>
  </sheetData>
  <sheetProtection algorithmName="SHA-512" hashValue="wdZKXwD1U0ueKKmOLRI85RQ4Y/Igwk2hfGV+bbtXASV0MlDrdqIVGkR2UZY58LqkmGTCF4CGsUiwRthAvUUX/g==" saltValue="v993K/2rgV9R7yRfyCbZlg=="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1411</v>
      </c>
      <c r="B1" s="5" t="s">
        <v>1428</v>
      </c>
      <c r="C1" s="5" t="s">
        <v>1429</v>
      </c>
      <c r="D1" s="5" t="s">
        <v>1430</v>
      </c>
      <c r="E1" s="5" t="s">
        <v>1431</v>
      </c>
      <c r="F1" s="5" t="s">
        <v>1432</v>
      </c>
      <c r="G1" s="5" t="s">
        <v>1433</v>
      </c>
      <c r="H1" s="5" t="s">
        <v>1434</v>
      </c>
      <c r="I1" s="5" t="s">
        <v>1435</v>
      </c>
    </row>
    <row r="2" spans="1:10">
      <c r="A2" s="5">
        <v>1</v>
      </c>
      <c r="B2" s="5" t="s">
        <v>1436</v>
      </c>
      <c r="C2" s="5" t="s">
        <v>168</v>
      </c>
      <c r="D2" s="5" t="s">
        <v>1437</v>
      </c>
      <c r="E2" s="5" t="s">
        <v>1438</v>
      </c>
      <c r="F2" s="5" t="s">
        <v>1439</v>
      </c>
      <c r="G2" s="5" t="s">
        <v>1440</v>
      </c>
      <c r="H2" s="5" t="s">
        <v>1441</v>
      </c>
      <c r="J2" s="5" t="s">
        <v>2789</v>
      </c>
    </row>
    <row r="3" spans="1:10">
      <c r="A3" s="5">
        <v>2</v>
      </c>
      <c r="B3" s="5" t="s">
        <v>1436</v>
      </c>
      <c r="C3" s="5" t="s">
        <v>168</v>
      </c>
      <c r="D3" s="5" t="s">
        <v>1442</v>
      </c>
      <c r="E3" s="5" t="s">
        <v>1443</v>
      </c>
      <c r="F3" s="5" t="s">
        <v>1439</v>
      </c>
      <c r="G3" s="5" t="s">
        <v>1444</v>
      </c>
      <c r="H3" s="5" t="s">
        <v>1445</v>
      </c>
      <c r="J3" s="5" t="s">
        <v>2789</v>
      </c>
    </row>
    <row r="4" spans="1:10">
      <c r="A4" s="5">
        <v>3</v>
      </c>
      <c r="B4" s="5" t="s">
        <v>1436</v>
      </c>
      <c r="C4" s="5" t="s">
        <v>168</v>
      </c>
      <c r="D4" s="5" t="s">
        <v>1446</v>
      </c>
      <c r="E4" s="5" t="s">
        <v>1447</v>
      </c>
      <c r="F4" s="5" t="s">
        <v>1448</v>
      </c>
      <c r="G4" s="5" t="s">
        <v>1449</v>
      </c>
      <c r="J4" s="5" t="s">
        <v>2789</v>
      </c>
    </row>
    <row r="5" spans="1:10">
      <c r="A5" s="5">
        <v>4</v>
      </c>
      <c r="B5" s="5" t="s">
        <v>1436</v>
      </c>
      <c r="C5" s="5" t="s">
        <v>168</v>
      </c>
      <c r="D5" s="5" t="s">
        <v>1450</v>
      </c>
      <c r="E5" s="5" t="s">
        <v>1451</v>
      </c>
      <c r="F5" s="5" t="s">
        <v>1452</v>
      </c>
      <c r="G5" s="5" t="s">
        <v>1453</v>
      </c>
      <c r="H5" s="5" t="s">
        <v>1454</v>
      </c>
      <c r="J5" s="5" t="s">
        <v>2789</v>
      </c>
    </row>
    <row r="6" spans="1:10">
      <c r="A6" s="5">
        <v>5</v>
      </c>
      <c r="B6" s="5" t="s">
        <v>1436</v>
      </c>
      <c r="C6" s="5" t="s">
        <v>168</v>
      </c>
      <c r="D6" s="5" t="s">
        <v>2808</v>
      </c>
      <c r="E6" s="5" t="s">
        <v>2809</v>
      </c>
      <c r="F6" s="5" t="s">
        <v>2810</v>
      </c>
      <c r="G6" s="5" t="s">
        <v>1484</v>
      </c>
      <c r="J6" s="5" t="s">
        <v>2789</v>
      </c>
    </row>
    <row r="7" spans="1:10">
      <c r="A7" s="5">
        <v>6</v>
      </c>
      <c r="B7" s="5" t="s">
        <v>1436</v>
      </c>
      <c r="C7" s="5" t="s">
        <v>168</v>
      </c>
      <c r="D7" s="5" t="s">
        <v>1455</v>
      </c>
      <c r="E7" s="5" t="s">
        <v>1456</v>
      </c>
      <c r="F7" s="5" t="s">
        <v>1457</v>
      </c>
      <c r="G7" s="5" t="s">
        <v>1458</v>
      </c>
      <c r="H7" s="5" t="s">
        <v>1459</v>
      </c>
      <c r="J7" s="5" t="s">
        <v>2789</v>
      </c>
    </row>
    <row r="8" spans="1:10">
      <c r="A8" s="5">
        <v>7</v>
      </c>
      <c r="B8" s="5" t="s">
        <v>1436</v>
      </c>
      <c r="C8" s="5" t="s">
        <v>168</v>
      </c>
      <c r="D8" s="5" t="s">
        <v>1460</v>
      </c>
      <c r="E8" s="5" t="s">
        <v>1461</v>
      </c>
      <c r="F8" s="5" t="s">
        <v>1462</v>
      </c>
      <c r="G8" s="5" t="s">
        <v>1463</v>
      </c>
      <c r="J8" s="5" t="s">
        <v>2789</v>
      </c>
    </row>
    <row r="9" spans="1:10">
      <c r="A9" s="5">
        <v>8</v>
      </c>
      <c r="B9" s="5" t="s">
        <v>1436</v>
      </c>
      <c r="C9" s="5" t="s">
        <v>168</v>
      </c>
      <c r="D9" s="5" t="s">
        <v>1464</v>
      </c>
      <c r="E9" s="5" t="s">
        <v>1465</v>
      </c>
      <c r="F9" s="5" t="s">
        <v>1466</v>
      </c>
      <c r="G9" s="5" t="s">
        <v>1467</v>
      </c>
      <c r="J9" s="5" t="s">
        <v>2789</v>
      </c>
    </row>
    <row r="10" spans="1:10">
      <c r="A10" s="5">
        <v>9</v>
      </c>
      <c r="B10" s="5" t="s">
        <v>1436</v>
      </c>
      <c r="C10" s="5" t="s">
        <v>168</v>
      </c>
      <c r="D10" s="5" t="s">
        <v>1468</v>
      </c>
      <c r="E10" s="5" t="s">
        <v>1469</v>
      </c>
      <c r="F10" s="5" t="s">
        <v>1470</v>
      </c>
      <c r="G10" s="5" t="s">
        <v>1471</v>
      </c>
      <c r="H10" s="5" t="s">
        <v>1472</v>
      </c>
      <c r="J10" s="5" t="s">
        <v>2789</v>
      </c>
    </row>
    <row r="11" spans="1:10">
      <c r="A11" s="5">
        <v>10</v>
      </c>
      <c r="B11" s="5" t="s">
        <v>1436</v>
      </c>
      <c r="C11" s="5" t="s">
        <v>168</v>
      </c>
      <c r="D11" s="5" t="s">
        <v>1473</v>
      </c>
      <c r="E11" s="5" t="s">
        <v>1474</v>
      </c>
      <c r="F11" s="5" t="s">
        <v>1475</v>
      </c>
      <c r="G11" s="5" t="s">
        <v>1444</v>
      </c>
      <c r="H11" s="5" t="s">
        <v>1476</v>
      </c>
      <c r="J11" s="5" t="s">
        <v>2789</v>
      </c>
    </row>
    <row r="12" spans="1:10">
      <c r="A12" s="5">
        <v>11</v>
      </c>
      <c r="B12" s="5" t="s">
        <v>1436</v>
      </c>
      <c r="C12" s="5" t="s">
        <v>168</v>
      </c>
      <c r="D12" s="5" t="s">
        <v>1477</v>
      </c>
      <c r="E12" s="5" t="s">
        <v>1478</v>
      </c>
      <c r="F12" s="5" t="s">
        <v>1479</v>
      </c>
      <c r="G12" s="5" t="s">
        <v>1480</v>
      </c>
      <c r="J12" s="5" t="s">
        <v>2789</v>
      </c>
    </row>
    <row r="13" spans="1:10">
      <c r="A13" s="5">
        <v>12</v>
      </c>
      <c r="B13" s="5" t="s">
        <v>1436</v>
      </c>
      <c r="C13" s="5" t="s">
        <v>168</v>
      </c>
      <c r="D13" s="5" t="s">
        <v>1481</v>
      </c>
      <c r="E13" s="5" t="s">
        <v>1482</v>
      </c>
      <c r="F13" s="5" t="s">
        <v>1483</v>
      </c>
      <c r="G13" s="5" t="s">
        <v>1484</v>
      </c>
      <c r="J13" s="5" t="s">
        <v>2789</v>
      </c>
    </row>
    <row r="14" spans="1:10">
      <c r="A14" s="5">
        <v>13</v>
      </c>
      <c r="B14" s="5" t="s">
        <v>1436</v>
      </c>
      <c r="C14" s="5" t="s">
        <v>168</v>
      </c>
      <c r="D14" s="5" t="s">
        <v>1485</v>
      </c>
      <c r="E14" s="5" t="s">
        <v>1486</v>
      </c>
      <c r="F14" s="5" t="s">
        <v>1487</v>
      </c>
      <c r="G14" s="5" t="s">
        <v>1488</v>
      </c>
      <c r="J14" s="5" t="s">
        <v>2789</v>
      </c>
    </row>
    <row r="15" spans="1:10">
      <c r="A15" s="5">
        <v>14</v>
      </c>
      <c r="B15" s="5" t="s">
        <v>1436</v>
      </c>
      <c r="C15" s="5" t="s">
        <v>168</v>
      </c>
      <c r="D15" s="5" t="s">
        <v>2811</v>
      </c>
      <c r="E15" s="5" t="s">
        <v>2812</v>
      </c>
      <c r="F15" s="5" t="s">
        <v>2813</v>
      </c>
      <c r="G15" s="5" t="s">
        <v>2814</v>
      </c>
      <c r="H15" s="5" t="s">
        <v>2815</v>
      </c>
      <c r="J15" s="5" t="s">
        <v>2789</v>
      </c>
    </row>
    <row r="16" spans="1:10">
      <c r="A16" s="5">
        <v>15</v>
      </c>
      <c r="B16" s="5" t="s">
        <v>1436</v>
      </c>
      <c r="C16" s="5" t="s">
        <v>168</v>
      </c>
      <c r="D16" s="5" t="s">
        <v>1489</v>
      </c>
      <c r="E16" s="5" t="s">
        <v>1490</v>
      </c>
      <c r="F16" s="5" t="s">
        <v>1491</v>
      </c>
      <c r="G16" s="5" t="s">
        <v>1492</v>
      </c>
      <c r="H16" s="5" t="s">
        <v>1493</v>
      </c>
      <c r="J16" s="5" t="s">
        <v>2789</v>
      </c>
    </row>
    <row r="17" spans="1:10">
      <c r="A17" s="5">
        <v>16</v>
      </c>
      <c r="B17" s="5" t="s">
        <v>1436</v>
      </c>
      <c r="C17" s="5" t="s">
        <v>168</v>
      </c>
      <c r="D17" s="5" t="s">
        <v>1494</v>
      </c>
      <c r="E17" s="5" t="s">
        <v>1495</v>
      </c>
      <c r="F17" s="5" t="s">
        <v>1496</v>
      </c>
      <c r="G17" s="5" t="s">
        <v>1497</v>
      </c>
      <c r="H17" s="5" t="s">
        <v>1498</v>
      </c>
      <c r="J17" s="5" t="s">
        <v>2789</v>
      </c>
    </row>
    <row r="18" spans="1:10">
      <c r="A18" s="5">
        <v>17</v>
      </c>
      <c r="B18" s="5" t="s">
        <v>1436</v>
      </c>
      <c r="C18" s="5" t="s">
        <v>168</v>
      </c>
      <c r="D18" s="5" t="s">
        <v>1536</v>
      </c>
      <c r="E18" s="5" t="s">
        <v>2816</v>
      </c>
      <c r="F18" s="5" t="s">
        <v>1537</v>
      </c>
      <c r="G18" s="5" t="s">
        <v>1497</v>
      </c>
      <c r="H18" s="5" t="s">
        <v>1538</v>
      </c>
      <c r="J18" s="5" t="s">
        <v>2789</v>
      </c>
    </row>
    <row r="19" spans="1:10">
      <c r="A19" s="5">
        <v>18</v>
      </c>
      <c r="B19" s="5" t="s">
        <v>1436</v>
      </c>
      <c r="C19" s="5" t="s">
        <v>168</v>
      </c>
      <c r="D19" s="5" t="s">
        <v>1499</v>
      </c>
      <c r="E19" s="5" t="s">
        <v>1500</v>
      </c>
      <c r="F19" s="5" t="s">
        <v>1501</v>
      </c>
      <c r="G19" s="5" t="s">
        <v>1458</v>
      </c>
      <c r="H19" s="5" t="s">
        <v>1502</v>
      </c>
      <c r="J19" s="5" t="s">
        <v>2789</v>
      </c>
    </row>
    <row r="20" spans="1:10">
      <c r="A20" s="5">
        <v>19</v>
      </c>
      <c r="B20" s="5" t="s">
        <v>1436</v>
      </c>
      <c r="C20" s="5" t="s">
        <v>168</v>
      </c>
      <c r="D20" s="5" t="s">
        <v>1503</v>
      </c>
      <c r="E20" s="5" t="s">
        <v>1504</v>
      </c>
      <c r="F20" s="5" t="s">
        <v>1505</v>
      </c>
      <c r="G20" s="5" t="s">
        <v>1449</v>
      </c>
      <c r="H20" s="5" t="s">
        <v>1506</v>
      </c>
      <c r="J20" s="5" t="s">
        <v>2789</v>
      </c>
    </row>
    <row r="21" spans="1:10">
      <c r="A21" s="5">
        <v>20</v>
      </c>
      <c r="B21" s="5" t="s">
        <v>1436</v>
      </c>
      <c r="C21" s="5" t="s">
        <v>168</v>
      </c>
      <c r="D21" s="5" t="s">
        <v>1507</v>
      </c>
      <c r="E21" s="5" t="s">
        <v>1508</v>
      </c>
      <c r="F21" s="5" t="s">
        <v>1509</v>
      </c>
      <c r="G21" s="5" t="s">
        <v>1510</v>
      </c>
      <c r="J21" s="5" t="s">
        <v>2789</v>
      </c>
    </row>
    <row r="22" spans="1:10">
      <c r="A22" s="5">
        <v>21</v>
      </c>
      <c r="B22" s="5" t="s">
        <v>1436</v>
      </c>
      <c r="C22" s="5" t="s">
        <v>168</v>
      </c>
      <c r="D22" s="5" t="s">
        <v>1511</v>
      </c>
      <c r="E22" s="5" t="s">
        <v>1512</v>
      </c>
      <c r="F22" s="5" t="s">
        <v>1509</v>
      </c>
      <c r="G22" s="5" t="s">
        <v>1513</v>
      </c>
      <c r="J22" s="5" t="s">
        <v>2789</v>
      </c>
    </row>
    <row r="23" spans="1:10">
      <c r="A23" s="5">
        <v>22</v>
      </c>
      <c r="B23" s="5" t="s">
        <v>1436</v>
      </c>
      <c r="C23" s="5" t="s">
        <v>168</v>
      </c>
      <c r="D23" s="5" t="s">
        <v>1514</v>
      </c>
      <c r="E23" s="5" t="s">
        <v>1515</v>
      </c>
      <c r="F23" s="5" t="s">
        <v>1516</v>
      </c>
      <c r="G23" s="5" t="s">
        <v>1517</v>
      </c>
      <c r="H23" s="5" t="s">
        <v>1518</v>
      </c>
      <c r="J23" s="5" t="s">
        <v>2789</v>
      </c>
    </row>
    <row r="24" spans="1:10">
      <c r="A24" s="5">
        <v>23</v>
      </c>
      <c r="B24" s="5" t="s">
        <v>1436</v>
      </c>
      <c r="C24" s="5" t="s">
        <v>168</v>
      </c>
      <c r="D24" s="5" t="s">
        <v>1519</v>
      </c>
      <c r="E24" s="5" t="s">
        <v>1520</v>
      </c>
      <c r="F24" s="5" t="s">
        <v>1521</v>
      </c>
      <c r="G24" s="5" t="s">
        <v>1463</v>
      </c>
      <c r="H24" s="5" t="s">
        <v>1522</v>
      </c>
      <c r="J24" s="5" t="s">
        <v>2789</v>
      </c>
    </row>
    <row r="25" spans="1:10">
      <c r="A25" s="5">
        <v>24</v>
      </c>
      <c r="B25" s="5" t="s">
        <v>1436</v>
      </c>
      <c r="C25" s="5" t="s">
        <v>168</v>
      </c>
      <c r="D25" s="5" t="s">
        <v>1523</v>
      </c>
      <c r="E25" s="5" t="s">
        <v>1524</v>
      </c>
      <c r="F25" s="5" t="s">
        <v>1525</v>
      </c>
      <c r="G25" s="5" t="s">
        <v>1526</v>
      </c>
      <c r="J25" s="5" t="s">
        <v>2789</v>
      </c>
    </row>
    <row r="26" spans="1:10">
      <c r="A26" s="5">
        <v>25</v>
      </c>
      <c r="B26" s="5" t="s">
        <v>1436</v>
      </c>
      <c r="C26" s="5" t="s">
        <v>168</v>
      </c>
      <c r="D26" s="5" t="s">
        <v>1527</v>
      </c>
      <c r="E26" s="5" t="s">
        <v>1528</v>
      </c>
      <c r="F26" s="5" t="s">
        <v>1529</v>
      </c>
      <c r="G26" s="5" t="s">
        <v>1530</v>
      </c>
      <c r="H26" s="5" t="s">
        <v>1531</v>
      </c>
      <c r="J26" s="5" t="s">
        <v>2789</v>
      </c>
    </row>
    <row r="27" spans="1:10">
      <c r="A27" s="5">
        <v>26</v>
      </c>
      <c r="B27" s="5" t="s">
        <v>1436</v>
      </c>
      <c r="C27" s="5" t="s">
        <v>168</v>
      </c>
      <c r="D27" s="5" t="s">
        <v>1532</v>
      </c>
      <c r="E27" s="5" t="s">
        <v>1533</v>
      </c>
      <c r="F27" s="5" t="s">
        <v>1534</v>
      </c>
      <c r="G27" s="5" t="s">
        <v>1535</v>
      </c>
      <c r="J27" s="5" t="s">
        <v>2789</v>
      </c>
    </row>
    <row r="28" spans="1:10">
      <c r="A28" s="5">
        <v>27</v>
      </c>
      <c r="B28" s="5" t="s">
        <v>1436</v>
      </c>
      <c r="C28" s="5" t="s">
        <v>168</v>
      </c>
      <c r="D28" s="5" t="s">
        <v>1539</v>
      </c>
      <c r="E28" s="5" t="s">
        <v>1540</v>
      </c>
      <c r="F28" s="5" t="s">
        <v>1541</v>
      </c>
      <c r="G28" s="5" t="s">
        <v>1484</v>
      </c>
      <c r="H28" s="5" t="s">
        <v>1542</v>
      </c>
      <c r="J28" s="5" t="s">
        <v>2789</v>
      </c>
    </row>
    <row r="29" spans="1:10">
      <c r="A29" s="5">
        <v>28</v>
      </c>
      <c r="B29" s="5" t="s">
        <v>1436</v>
      </c>
      <c r="C29" s="5" t="s">
        <v>168</v>
      </c>
      <c r="D29" s="5" t="s">
        <v>1543</v>
      </c>
      <c r="E29" s="5" t="s">
        <v>1544</v>
      </c>
      <c r="F29" s="5" t="s">
        <v>1545</v>
      </c>
      <c r="G29" s="5" t="s">
        <v>1546</v>
      </c>
      <c r="H29" s="5" t="s">
        <v>1547</v>
      </c>
      <c r="I29" s="5" t="s">
        <v>2817</v>
      </c>
      <c r="J29" s="5" t="s">
        <v>2789</v>
      </c>
    </row>
    <row r="30" spans="1:10">
      <c r="A30" s="5">
        <v>29</v>
      </c>
      <c r="B30" s="5" t="s">
        <v>1436</v>
      </c>
      <c r="C30" s="5" t="s">
        <v>168</v>
      </c>
      <c r="D30" s="5" t="s">
        <v>1548</v>
      </c>
      <c r="E30" s="5" t="s">
        <v>1549</v>
      </c>
      <c r="F30" s="5" t="s">
        <v>1550</v>
      </c>
      <c r="G30" s="5" t="s">
        <v>1551</v>
      </c>
      <c r="H30" s="5" t="s">
        <v>1552</v>
      </c>
      <c r="J30" s="5" t="s">
        <v>2789</v>
      </c>
    </row>
    <row r="31" spans="1:10">
      <c r="A31" s="5">
        <v>30</v>
      </c>
      <c r="B31" s="5" t="s">
        <v>1436</v>
      </c>
      <c r="C31" s="5" t="s">
        <v>168</v>
      </c>
      <c r="D31" s="5" t="s">
        <v>1553</v>
      </c>
      <c r="E31" s="5" t="s">
        <v>1554</v>
      </c>
      <c r="F31" s="5" t="s">
        <v>1487</v>
      </c>
      <c r="G31" s="5" t="s">
        <v>1497</v>
      </c>
      <c r="J31" s="5" t="s">
        <v>2789</v>
      </c>
    </row>
    <row r="32" spans="1:10">
      <c r="A32" s="5">
        <v>31</v>
      </c>
      <c r="B32" s="5" t="s">
        <v>1436</v>
      </c>
      <c r="C32" s="5" t="s">
        <v>168</v>
      </c>
      <c r="D32" s="5" t="s">
        <v>1555</v>
      </c>
      <c r="E32" s="5" t="s">
        <v>1556</v>
      </c>
      <c r="F32" s="5" t="s">
        <v>1557</v>
      </c>
      <c r="G32" s="5" t="s">
        <v>1453</v>
      </c>
      <c r="H32" s="5" t="s">
        <v>1558</v>
      </c>
      <c r="J32" s="5" t="s">
        <v>2789</v>
      </c>
    </row>
    <row r="33" spans="1:10">
      <c r="A33" s="5">
        <v>32</v>
      </c>
      <c r="B33" s="5" t="s">
        <v>1436</v>
      </c>
      <c r="C33" s="5" t="s">
        <v>168</v>
      </c>
      <c r="D33" s="5" t="s">
        <v>1559</v>
      </c>
      <c r="E33" s="5" t="s">
        <v>1560</v>
      </c>
      <c r="F33" s="5" t="s">
        <v>1561</v>
      </c>
      <c r="G33" s="5" t="s">
        <v>1562</v>
      </c>
      <c r="H33" s="5" t="s">
        <v>1563</v>
      </c>
      <c r="J33" s="5" t="s">
        <v>2789</v>
      </c>
    </row>
    <row r="34" spans="1:10">
      <c r="A34" s="5">
        <v>33</v>
      </c>
      <c r="B34" s="5" t="s">
        <v>1436</v>
      </c>
      <c r="C34" s="5" t="s">
        <v>168</v>
      </c>
      <c r="D34" s="5" t="s">
        <v>1564</v>
      </c>
      <c r="E34" s="5" t="s">
        <v>1565</v>
      </c>
      <c r="F34" s="5" t="s">
        <v>1566</v>
      </c>
      <c r="G34" s="5" t="s">
        <v>1567</v>
      </c>
      <c r="H34" s="5" t="s">
        <v>1568</v>
      </c>
      <c r="J34" s="5" t="s">
        <v>2789</v>
      </c>
    </row>
    <row r="35" spans="1:10">
      <c r="A35" s="5">
        <v>34</v>
      </c>
      <c r="B35" s="5" t="s">
        <v>1436</v>
      </c>
      <c r="C35" s="5" t="s">
        <v>168</v>
      </c>
      <c r="D35" s="5" t="s">
        <v>1569</v>
      </c>
      <c r="E35" s="5" t="s">
        <v>1570</v>
      </c>
      <c r="F35" s="5" t="s">
        <v>1571</v>
      </c>
      <c r="G35" s="5" t="s">
        <v>1572</v>
      </c>
      <c r="H35" s="5" t="s">
        <v>1573</v>
      </c>
      <c r="J35" s="5" t="s">
        <v>2789</v>
      </c>
    </row>
    <row r="36" spans="1:10">
      <c r="A36" s="5">
        <v>35</v>
      </c>
      <c r="B36" s="5" t="s">
        <v>1436</v>
      </c>
      <c r="C36" s="5" t="s">
        <v>168</v>
      </c>
      <c r="D36" s="5" t="s">
        <v>1574</v>
      </c>
      <c r="E36" s="5" t="s">
        <v>1575</v>
      </c>
      <c r="F36" s="5" t="s">
        <v>1576</v>
      </c>
      <c r="G36" s="5" t="s">
        <v>1562</v>
      </c>
      <c r="J36" s="5" t="s">
        <v>2789</v>
      </c>
    </row>
    <row r="37" spans="1:10">
      <c r="A37" s="5">
        <v>36</v>
      </c>
      <c r="B37" s="5" t="s">
        <v>1436</v>
      </c>
      <c r="C37" s="5" t="s">
        <v>168</v>
      </c>
      <c r="D37" s="5" t="s">
        <v>1577</v>
      </c>
      <c r="E37" s="5" t="s">
        <v>1578</v>
      </c>
      <c r="F37" s="5" t="s">
        <v>1579</v>
      </c>
      <c r="G37" s="5" t="s">
        <v>1546</v>
      </c>
      <c r="H37" s="5" t="s">
        <v>1580</v>
      </c>
      <c r="J37" s="5" t="s">
        <v>2789</v>
      </c>
    </row>
    <row r="38" spans="1:10">
      <c r="A38" s="5">
        <v>37</v>
      </c>
      <c r="B38" s="5" t="s">
        <v>1436</v>
      </c>
      <c r="C38" s="5" t="s">
        <v>168</v>
      </c>
      <c r="D38" s="5" t="s">
        <v>1581</v>
      </c>
      <c r="E38" s="5" t="s">
        <v>1582</v>
      </c>
      <c r="F38" s="5" t="s">
        <v>1583</v>
      </c>
      <c r="G38" s="5" t="s">
        <v>1584</v>
      </c>
      <c r="H38" s="5" t="s">
        <v>1585</v>
      </c>
      <c r="J38" s="5" t="s">
        <v>2789</v>
      </c>
    </row>
    <row r="39" spans="1:10">
      <c r="A39" s="5">
        <v>38</v>
      </c>
      <c r="B39" s="5" t="s">
        <v>1436</v>
      </c>
      <c r="C39" s="5" t="s">
        <v>168</v>
      </c>
      <c r="D39" s="5" t="s">
        <v>1586</v>
      </c>
      <c r="E39" s="5" t="s">
        <v>1587</v>
      </c>
      <c r="F39" s="5" t="s">
        <v>1588</v>
      </c>
      <c r="G39" s="5" t="s">
        <v>1589</v>
      </c>
      <c r="J39" s="5" t="s">
        <v>2789</v>
      </c>
    </row>
    <row r="40" spans="1:10">
      <c r="A40" s="5">
        <v>39</v>
      </c>
      <c r="B40" s="5" t="s">
        <v>1436</v>
      </c>
      <c r="C40" s="5" t="s">
        <v>168</v>
      </c>
      <c r="D40" s="5" t="s">
        <v>1590</v>
      </c>
      <c r="E40" s="5" t="s">
        <v>1591</v>
      </c>
      <c r="F40" s="5" t="s">
        <v>1592</v>
      </c>
      <c r="G40" s="5" t="s">
        <v>1593</v>
      </c>
      <c r="H40" s="5" t="s">
        <v>1594</v>
      </c>
      <c r="J40" s="5" t="s">
        <v>2789</v>
      </c>
    </row>
    <row r="41" spans="1:10">
      <c r="A41" s="5">
        <v>40</v>
      </c>
      <c r="B41" s="5" t="s">
        <v>1436</v>
      </c>
      <c r="C41" s="5" t="s">
        <v>168</v>
      </c>
      <c r="D41" s="5" t="s">
        <v>1595</v>
      </c>
      <c r="E41" s="5" t="s">
        <v>1596</v>
      </c>
      <c r="F41" s="5" t="s">
        <v>1597</v>
      </c>
      <c r="G41" s="5" t="s">
        <v>1598</v>
      </c>
      <c r="H41" s="5" t="s">
        <v>1594</v>
      </c>
      <c r="J41" s="5" t="s">
        <v>2789</v>
      </c>
    </row>
    <row r="42" spans="1:10">
      <c r="A42" s="5">
        <v>41</v>
      </c>
      <c r="B42" s="5" t="s">
        <v>1436</v>
      </c>
      <c r="C42" s="5" t="s">
        <v>168</v>
      </c>
      <c r="D42" s="5" t="s">
        <v>1599</v>
      </c>
      <c r="E42" s="5" t="s">
        <v>1600</v>
      </c>
      <c r="F42" s="5" t="s">
        <v>1601</v>
      </c>
      <c r="G42" s="5" t="s">
        <v>1602</v>
      </c>
      <c r="H42" s="5" t="s">
        <v>1603</v>
      </c>
      <c r="J42" s="5" t="s">
        <v>2789</v>
      </c>
    </row>
    <row r="43" spans="1:10">
      <c r="A43" s="5">
        <v>42</v>
      </c>
      <c r="B43" s="5" t="s">
        <v>1436</v>
      </c>
      <c r="C43" s="5" t="s">
        <v>168</v>
      </c>
      <c r="D43" s="5" t="s">
        <v>1604</v>
      </c>
      <c r="E43" s="5" t="s">
        <v>1605</v>
      </c>
      <c r="F43" s="5" t="s">
        <v>1606</v>
      </c>
      <c r="G43" s="5" t="s">
        <v>1607</v>
      </c>
      <c r="H43" s="5" t="s">
        <v>1608</v>
      </c>
      <c r="J43" s="5" t="s">
        <v>2789</v>
      </c>
    </row>
    <row r="44" spans="1:10">
      <c r="A44" s="5">
        <v>43</v>
      </c>
      <c r="B44" s="5" t="s">
        <v>1436</v>
      </c>
      <c r="C44" s="5" t="s">
        <v>168</v>
      </c>
      <c r="D44" s="5" t="s">
        <v>1610</v>
      </c>
      <c r="E44" s="5" t="s">
        <v>1611</v>
      </c>
      <c r="F44" s="5" t="s">
        <v>1612</v>
      </c>
      <c r="G44" s="5" t="s">
        <v>1613</v>
      </c>
      <c r="H44" s="5" t="s">
        <v>1614</v>
      </c>
      <c r="J44" s="5" t="s">
        <v>2789</v>
      </c>
    </row>
    <row r="45" spans="1:10">
      <c r="A45" s="5">
        <v>44</v>
      </c>
      <c r="B45" s="5" t="s">
        <v>1436</v>
      </c>
      <c r="C45" s="5" t="s">
        <v>168</v>
      </c>
      <c r="D45" s="5" t="s">
        <v>1615</v>
      </c>
      <c r="E45" s="5" t="s">
        <v>1616</v>
      </c>
      <c r="F45" s="5" t="s">
        <v>1617</v>
      </c>
      <c r="G45" s="5" t="s">
        <v>1618</v>
      </c>
      <c r="H45" s="5" t="s">
        <v>1619</v>
      </c>
      <c r="J45" s="5" t="s">
        <v>2789</v>
      </c>
    </row>
    <row r="46" spans="1:10">
      <c r="A46" s="5">
        <v>45</v>
      </c>
      <c r="B46" s="5" t="s">
        <v>1436</v>
      </c>
      <c r="C46" s="5" t="s">
        <v>168</v>
      </c>
      <c r="D46" s="5" t="s">
        <v>1620</v>
      </c>
      <c r="E46" s="5" t="s">
        <v>1621</v>
      </c>
      <c r="F46" s="5" t="s">
        <v>1622</v>
      </c>
      <c r="G46" s="5" t="s">
        <v>1497</v>
      </c>
      <c r="H46" s="5" t="s">
        <v>1623</v>
      </c>
      <c r="J46" s="5" t="s">
        <v>2789</v>
      </c>
    </row>
    <row r="47" spans="1:10">
      <c r="A47" s="5">
        <v>46</v>
      </c>
      <c r="B47" s="5" t="s">
        <v>1436</v>
      </c>
      <c r="C47" s="5" t="s">
        <v>168</v>
      </c>
      <c r="D47" s="5" t="s">
        <v>1624</v>
      </c>
      <c r="E47" s="5" t="s">
        <v>1625</v>
      </c>
      <c r="F47" s="5" t="s">
        <v>1626</v>
      </c>
      <c r="G47" s="5" t="s">
        <v>1627</v>
      </c>
      <c r="H47" s="5" t="s">
        <v>1628</v>
      </c>
      <c r="J47" s="5" t="s">
        <v>2789</v>
      </c>
    </row>
    <row r="48" spans="1:10">
      <c r="A48" s="5">
        <v>47</v>
      </c>
      <c r="B48" s="5" t="s">
        <v>1436</v>
      </c>
      <c r="C48" s="5" t="s">
        <v>168</v>
      </c>
      <c r="D48" s="5" t="s">
        <v>1629</v>
      </c>
      <c r="E48" s="5" t="s">
        <v>1630</v>
      </c>
      <c r="F48" s="5" t="s">
        <v>1631</v>
      </c>
      <c r="G48" s="5" t="s">
        <v>1632</v>
      </c>
      <c r="H48" s="5" t="s">
        <v>1633</v>
      </c>
      <c r="J48" s="5" t="s">
        <v>2789</v>
      </c>
    </row>
    <row r="49" spans="1:10">
      <c r="A49" s="5">
        <v>48</v>
      </c>
      <c r="B49" s="5" t="s">
        <v>1436</v>
      </c>
      <c r="C49" s="5" t="s">
        <v>168</v>
      </c>
      <c r="D49" s="5" t="s">
        <v>1634</v>
      </c>
      <c r="E49" s="5" t="s">
        <v>1635</v>
      </c>
      <c r="F49" s="5" t="s">
        <v>1636</v>
      </c>
      <c r="G49" s="5" t="s">
        <v>1488</v>
      </c>
      <c r="J49" s="5" t="s">
        <v>2789</v>
      </c>
    </row>
    <row r="50" spans="1:10">
      <c r="A50" s="5">
        <v>49</v>
      </c>
      <c r="B50" s="5" t="s">
        <v>1436</v>
      </c>
      <c r="C50" s="5" t="s">
        <v>168</v>
      </c>
      <c r="D50" s="5" t="s">
        <v>1637</v>
      </c>
      <c r="E50" s="5" t="s">
        <v>1638</v>
      </c>
      <c r="F50" s="5" t="s">
        <v>1639</v>
      </c>
      <c r="G50" s="5" t="s">
        <v>1484</v>
      </c>
      <c r="H50" s="5" t="s">
        <v>1640</v>
      </c>
      <c r="J50" s="5" t="s">
        <v>2789</v>
      </c>
    </row>
    <row r="51" spans="1:10">
      <c r="A51" s="5">
        <v>50</v>
      </c>
      <c r="B51" s="5" t="s">
        <v>1436</v>
      </c>
      <c r="C51" s="5" t="s">
        <v>168</v>
      </c>
      <c r="D51" s="5" t="s">
        <v>1641</v>
      </c>
      <c r="E51" s="5" t="s">
        <v>1642</v>
      </c>
      <c r="F51" s="5" t="s">
        <v>1643</v>
      </c>
      <c r="G51" s="5" t="s">
        <v>1644</v>
      </c>
      <c r="H51" s="5" t="s">
        <v>1645</v>
      </c>
      <c r="J51" s="5" t="s">
        <v>2789</v>
      </c>
    </row>
    <row r="52" spans="1:10">
      <c r="A52" s="5">
        <v>51</v>
      </c>
      <c r="B52" s="5" t="s">
        <v>1436</v>
      </c>
      <c r="C52" s="5" t="s">
        <v>168</v>
      </c>
      <c r="D52" s="5" t="s">
        <v>1646</v>
      </c>
      <c r="E52" s="5" t="s">
        <v>1647</v>
      </c>
      <c r="F52" s="5" t="s">
        <v>1648</v>
      </c>
      <c r="G52" s="5" t="s">
        <v>1649</v>
      </c>
      <c r="H52" s="5" t="s">
        <v>1650</v>
      </c>
      <c r="J52" s="5" t="s">
        <v>2789</v>
      </c>
    </row>
    <row r="53" spans="1:10">
      <c r="A53" s="5">
        <v>52</v>
      </c>
      <c r="B53" s="5" t="s">
        <v>1436</v>
      </c>
      <c r="C53" s="5" t="s">
        <v>168</v>
      </c>
      <c r="D53" s="5" t="s">
        <v>1651</v>
      </c>
      <c r="E53" s="5" t="s">
        <v>1652</v>
      </c>
      <c r="F53" s="5" t="s">
        <v>1653</v>
      </c>
      <c r="G53" s="5" t="s">
        <v>1654</v>
      </c>
      <c r="H53" s="5" t="s">
        <v>1655</v>
      </c>
      <c r="J53" s="5" t="s">
        <v>2789</v>
      </c>
    </row>
    <row r="54" spans="1:10">
      <c r="A54" s="5">
        <v>53</v>
      </c>
      <c r="B54" s="5" t="s">
        <v>1436</v>
      </c>
      <c r="C54" s="5" t="s">
        <v>168</v>
      </c>
      <c r="D54" s="5" t="s">
        <v>2818</v>
      </c>
      <c r="E54" s="5" t="s">
        <v>2819</v>
      </c>
      <c r="F54" s="5" t="s">
        <v>2820</v>
      </c>
      <c r="G54" s="5" t="s">
        <v>1659</v>
      </c>
      <c r="J54" s="5" t="s">
        <v>2789</v>
      </c>
    </row>
    <row r="55" spans="1:10">
      <c r="A55" s="5">
        <v>54</v>
      </c>
      <c r="B55" s="5" t="s">
        <v>1436</v>
      </c>
      <c r="C55" s="5" t="s">
        <v>168</v>
      </c>
      <c r="D55" s="5" t="s">
        <v>1656</v>
      </c>
      <c r="E55" s="5" t="s">
        <v>1657</v>
      </c>
      <c r="F55" s="5" t="s">
        <v>1658</v>
      </c>
      <c r="G55" s="5" t="s">
        <v>1659</v>
      </c>
      <c r="J55" s="5" t="s">
        <v>2789</v>
      </c>
    </row>
    <row r="56" spans="1:10">
      <c r="A56" s="5">
        <v>55</v>
      </c>
      <c r="B56" s="5" t="s">
        <v>1436</v>
      </c>
      <c r="C56" s="5" t="s">
        <v>168</v>
      </c>
      <c r="D56" s="5" t="s">
        <v>2821</v>
      </c>
      <c r="E56" s="5" t="s">
        <v>2822</v>
      </c>
      <c r="F56" s="5" t="s">
        <v>2823</v>
      </c>
      <c r="G56" s="5" t="s">
        <v>1546</v>
      </c>
      <c r="J56" s="5" t="s">
        <v>2789</v>
      </c>
    </row>
    <row r="57" spans="1:10">
      <c r="A57" s="5">
        <v>56</v>
      </c>
      <c r="B57" s="5" t="s">
        <v>1436</v>
      </c>
      <c r="C57" s="5" t="s">
        <v>168</v>
      </c>
      <c r="E57" s="5" t="s">
        <v>2824</v>
      </c>
      <c r="F57" s="5" t="s">
        <v>2825</v>
      </c>
      <c r="G57" s="5" t="s">
        <v>1449</v>
      </c>
      <c r="J57" s="5" t="s">
        <v>2789</v>
      </c>
    </row>
    <row r="58" spans="1:10">
      <c r="A58" s="5">
        <v>57</v>
      </c>
      <c r="B58" s="5" t="s">
        <v>1436</v>
      </c>
      <c r="C58" s="5" t="s">
        <v>168</v>
      </c>
      <c r="D58" s="5" t="s">
        <v>1660</v>
      </c>
      <c r="E58" s="5" t="s">
        <v>1661</v>
      </c>
      <c r="F58" s="5" t="s">
        <v>1662</v>
      </c>
      <c r="G58" s="5" t="s">
        <v>1663</v>
      </c>
      <c r="H58" s="5" t="s">
        <v>1664</v>
      </c>
      <c r="J58" s="5" t="s">
        <v>2789</v>
      </c>
    </row>
    <row r="59" spans="1:10">
      <c r="A59" s="5">
        <v>58</v>
      </c>
      <c r="B59" s="5" t="s">
        <v>1436</v>
      </c>
      <c r="C59" s="5" t="s">
        <v>168</v>
      </c>
      <c r="D59" s="5" t="s">
        <v>1665</v>
      </c>
      <c r="E59" s="5" t="s">
        <v>1666</v>
      </c>
      <c r="F59" s="5" t="s">
        <v>1667</v>
      </c>
      <c r="G59" s="5" t="s">
        <v>1673</v>
      </c>
      <c r="H59" s="5" t="s">
        <v>1669</v>
      </c>
      <c r="J59" s="5" t="s">
        <v>2789</v>
      </c>
    </row>
    <row r="60" spans="1:10">
      <c r="A60" s="5">
        <v>59</v>
      </c>
      <c r="B60" s="5" t="s">
        <v>1436</v>
      </c>
      <c r="C60" s="5" t="s">
        <v>168</v>
      </c>
      <c r="D60" s="5" t="s">
        <v>1670</v>
      </c>
      <c r="E60" s="5" t="s">
        <v>1671</v>
      </c>
      <c r="F60" s="5" t="s">
        <v>1672</v>
      </c>
      <c r="G60" s="5" t="s">
        <v>1673</v>
      </c>
      <c r="H60" s="5" t="s">
        <v>1674</v>
      </c>
      <c r="J60" s="5" t="s">
        <v>2789</v>
      </c>
    </row>
    <row r="61" spans="1:10">
      <c r="A61" s="5">
        <v>60</v>
      </c>
      <c r="B61" s="5" t="s">
        <v>1436</v>
      </c>
      <c r="C61" s="5" t="s">
        <v>168</v>
      </c>
      <c r="D61" s="5" t="s">
        <v>2826</v>
      </c>
      <c r="E61" s="5" t="s">
        <v>2827</v>
      </c>
      <c r="F61" s="5" t="s">
        <v>2828</v>
      </c>
      <c r="G61" s="5" t="s">
        <v>1736</v>
      </c>
      <c r="J61" s="5" t="s">
        <v>2789</v>
      </c>
    </row>
    <row r="62" spans="1:10">
      <c r="A62" s="5">
        <v>61</v>
      </c>
      <c r="B62" s="5" t="s">
        <v>1436</v>
      </c>
      <c r="C62" s="5" t="s">
        <v>168</v>
      </c>
      <c r="D62" s="5" t="s">
        <v>1675</v>
      </c>
      <c r="E62" s="5" t="s">
        <v>1676</v>
      </c>
      <c r="F62" s="5" t="s">
        <v>1677</v>
      </c>
      <c r="G62" s="5" t="s">
        <v>1736</v>
      </c>
      <c r="H62" s="5" t="s">
        <v>1679</v>
      </c>
      <c r="J62" s="5" t="s">
        <v>2789</v>
      </c>
    </row>
    <row r="63" spans="1:10">
      <c r="A63" s="5">
        <v>62</v>
      </c>
      <c r="B63" s="5" t="s">
        <v>1436</v>
      </c>
      <c r="C63" s="5" t="s">
        <v>168</v>
      </c>
      <c r="D63" s="5" t="s">
        <v>1680</v>
      </c>
      <c r="E63" s="5" t="s">
        <v>1681</v>
      </c>
      <c r="F63" s="5" t="s">
        <v>1682</v>
      </c>
      <c r="G63" s="5" t="s">
        <v>1678</v>
      </c>
      <c r="H63" s="5" t="s">
        <v>1674</v>
      </c>
      <c r="I63" s="5" t="s">
        <v>2829</v>
      </c>
      <c r="J63" s="5" t="s">
        <v>2789</v>
      </c>
    </row>
    <row r="64" spans="1:10">
      <c r="A64" s="5">
        <v>63</v>
      </c>
      <c r="B64" s="5" t="s">
        <v>1436</v>
      </c>
      <c r="C64" s="5" t="s">
        <v>168</v>
      </c>
      <c r="D64" s="5" t="s">
        <v>1683</v>
      </c>
      <c r="E64" s="5" t="s">
        <v>1684</v>
      </c>
      <c r="F64" s="5" t="s">
        <v>1685</v>
      </c>
      <c r="G64" s="5" t="s">
        <v>1686</v>
      </c>
      <c r="H64" s="5" t="s">
        <v>1687</v>
      </c>
      <c r="J64" s="5" t="s">
        <v>2789</v>
      </c>
    </row>
    <row r="65" spans="1:10">
      <c r="A65" s="5">
        <v>64</v>
      </c>
      <c r="B65" s="5" t="s">
        <v>1436</v>
      </c>
      <c r="C65" s="5" t="s">
        <v>168</v>
      </c>
      <c r="D65" s="5" t="s">
        <v>1688</v>
      </c>
      <c r="E65" s="5" t="s">
        <v>1689</v>
      </c>
      <c r="F65" s="5" t="s">
        <v>1690</v>
      </c>
      <c r="G65" s="5" t="s">
        <v>1691</v>
      </c>
      <c r="H65" s="5" t="s">
        <v>1692</v>
      </c>
      <c r="J65" s="5" t="s">
        <v>2789</v>
      </c>
    </row>
    <row r="66" spans="1:10">
      <c r="A66" s="5">
        <v>65</v>
      </c>
      <c r="B66" s="5" t="s">
        <v>1436</v>
      </c>
      <c r="C66" s="5" t="s">
        <v>168</v>
      </c>
      <c r="D66" s="5" t="s">
        <v>1693</v>
      </c>
      <c r="E66" s="5" t="s">
        <v>1694</v>
      </c>
      <c r="F66" s="5" t="s">
        <v>1695</v>
      </c>
      <c r="G66" s="5" t="s">
        <v>1691</v>
      </c>
      <c r="H66" s="5" t="s">
        <v>1696</v>
      </c>
      <c r="J66" s="5" t="s">
        <v>2789</v>
      </c>
    </row>
    <row r="67" spans="1:10">
      <c r="A67" s="5">
        <v>66</v>
      </c>
      <c r="B67" s="5" t="s">
        <v>1436</v>
      </c>
      <c r="C67" s="5" t="s">
        <v>168</v>
      </c>
      <c r="D67" s="5" t="s">
        <v>1697</v>
      </c>
      <c r="E67" s="5" t="s">
        <v>1698</v>
      </c>
      <c r="F67" s="5" t="s">
        <v>1699</v>
      </c>
      <c r="G67" s="5" t="s">
        <v>1691</v>
      </c>
      <c r="H67" s="5" t="s">
        <v>1700</v>
      </c>
      <c r="J67" s="5" t="s">
        <v>2789</v>
      </c>
    </row>
    <row r="68" spans="1:10">
      <c r="A68" s="5">
        <v>67</v>
      </c>
      <c r="B68" s="5" t="s">
        <v>1436</v>
      </c>
      <c r="C68" s="5" t="s">
        <v>168</v>
      </c>
      <c r="D68" s="5" t="s">
        <v>1701</v>
      </c>
      <c r="E68" s="5" t="s">
        <v>1702</v>
      </c>
      <c r="F68" s="5" t="s">
        <v>1703</v>
      </c>
      <c r="G68" s="5" t="s">
        <v>1691</v>
      </c>
      <c r="H68" s="5" t="s">
        <v>1704</v>
      </c>
      <c r="J68" s="5" t="s">
        <v>2789</v>
      </c>
    </row>
    <row r="69" spans="1:10">
      <c r="A69" s="5">
        <v>68</v>
      </c>
      <c r="B69" s="5" t="s">
        <v>1436</v>
      </c>
      <c r="C69" s="5" t="s">
        <v>168</v>
      </c>
      <c r="D69" s="5" t="s">
        <v>1705</v>
      </c>
      <c r="E69" s="5" t="s">
        <v>1706</v>
      </c>
      <c r="F69" s="5" t="s">
        <v>1707</v>
      </c>
      <c r="G69" s="5" t="s">
        <v>1691</v>
      </c>
      <c r="H69" s="5" t="s">
        <v>1674</v>
      </c>
      <c r="J69" s="5" t="s">
        <v>2789</v>
      </c>
    </row>
    <row r="70" spans="1:10">
      <c r="A70" s="5">
        <v>69</v>
      </c>
      <c r="B70" s="5" t="s">
        <v>1436</v>
      </c>
      <c r="C70" s="5" t="s">
        <v>168</v>
      </c>
      <c r="D70" s="5" t="s">
        <v>1708</v>
      </c>
      <c r="E70" s="5" t="s">
        <v>1709</v>
      </c>
      <c r="F70" s="5" t="s">
        <v>1710</v>
      </c>
      <c r="G70" s="5" t="s">
        <v>1691</v>
      </c>
      <c r="J70" s="5" t="s">
        <v>2789</v>
      </c>
    </row>
    <row r="71" spans="1:10">
      <c r="A71" s="5">
        <v>70</v>
      </c>
      <c r="B71" s="5" t="s">
        <v>1436</v>
      </c>
      <c r="C71" s="5" t="s">
        <v>168</v>
      </c>
      <c r="D71" s="5" t="s">
        <v>1711</v>
      </c>
      <c r="E71" s="5" t="s">
        <v>1712</v>
      </c>
      <c r="F71" s="5" t="s">
        <v>1713</v>
      </c>
      <c r="G71" s="5" t="s">
        <v>1691</v>
      </c>
      <c r="H71" s="5" t="s">
        <v>1714</v>
      </c>
      <c r="J71" s="5" t="s">
        <v>2789</v>
      </c>
    </row>
    <row r="72" spans="1:10">
      <c r="A72" s="5">
        <v>71</v>
      </c>
      <c r="B72" s="5" t="s">
        <v>1436</v>
      </c>
      <c r="C72" s="5" t="s">
        <v>168</v>
      </c>
      <c r="D72" s="5" t="s">
        <v>1715</v>
      </c>
      <c r="E72" s="5" t="s">
        <v>1716</v>
      </c>
      <c r="F72" s="5" t="s">
        <v>1717</v>
      </c>
      <c r="G72" s="5" t="s">
        <v>1718</v>
      </c>
      <c r="H72" s="5" t="s">
        <v>1719</v>
      </c>
      <c r="J72" s="5" t="s">
        <v>2789</v>
      </c>
    </row>
    <row r="73" spans="1:10">
      <c r="A73" s="5">
        <v>72</v>
      </c>
      <c r="B73" s="5" t="s">
        <v>1436</v>
      </c>
      <c r="C73" s="5" t="s">
        <v>168</v>
      </c>
      <c r="D73" s="5" t="s">
        <v>1720</v>
      </c>
      <c r="E73" s="5" t="s">
        <v>1721</v>
      </c>
      <c r="F73" s="5" t="s">
        <v>1722</v>
      </c>
      <c r="G73" s="5" t="s">
        <v>1723</v>
      </c>
      <c r="J73" s="5" t="s">
        <v>2789</v>
      </c>
    </row>
    <row r="74" spans="1:10">
      <c r="A74" s="5">
        <v>73</v>
      </c>
      <c r="B74" s="5" t="s">
        <v>1436</v>
      </c>
      <c r="C74" s="5" t="s">
        <v>168</v>
      </c>
      <c r="D74" s="5" t="s">
        <v>1724</v>
      </c>
      <c r="E74" s="5" t="s">
        <v>1725</v>
      </c>
      <c r="F74" s="5" t="s">
        <v>1726</v>
      </c>
      <c r="G74" s="5" t="s">
        <v>1727</v>
      </c>
      <c r="H74" s="5" t="s">
        <v>1728</v>
      </c>
      <c r="J74" s="5" t="s">
        <v>2789</v>
      </c>
    </row>
    <row r="75" spans="1:10">
      <c r="A75" s="5">
        <v>74</v>
      </c>
      <c r="B75" s="5" t="s">
        <v>1436</v>
      </c>
      <c r="C75" s="5" t="s">
        <v>168</v>
      </c>
      <c r="D75" s="5" t="s">
        <v>2830</v>
      </c>
      <c r="E75" s="5" t="s">
        <v>2831</v>
      </c>
      <c r="F75" s="5" t="s">
        <v>2832</v>
      </c>
      <c r="G75" s="5" t="s">
        <v>1546</v>
      </c>
      <c r="H75" s="5" t="s">
        <v>2833</v>
      </c>
      <c r="J75" s="5" t="s">
        <v>2789</v>
      </c>
    </row>
    <row r="76" spans="1:10">
      <c r="A76" s="5">
        <v>75</v>
      </c>
      <c r="B76" s="5" t="s">
        <v>1436</v>
      </c>
      <c r="C76" s="5" t="s">
        <v>168</v>
      </c>
      <c r="D76" s="5" t="s">
        <v>1729</v>
      </c>
      <c r="E76" s="5" t="s">
        <v>1730</v>
      </c>
      <c r="F76" s="5" t="s">
        <v>1731</v>
      </c>
      <c r="G76" s="5" t="s">
        <v>1727</v>
      </c>
      <c r="H76" s="5" t="s">
        <v>1732</v>
      </c>
      <c r="J76" s="5" t="s">
        <v>2789</v>
      </c>
    </row>
    <row r="77" spans="1:10">
      <c r="A77" s="5">
        <v>76</v>
      </c>
      <c r="B77" s="5" t="s">
        <v>1436</v>
      </c>
      <c r="C77" s="5" t="s">
        <v>168</v>
      </c>
      <c r="D77" s="5" t="s">
        <v>1733</v>
      </c>
      <c r="E77" s="5" t="s">
        <v>1734</v>
      </c>
      <c r="F77" s="5" t="s">
        <v>1735</v>
      </c>
      <c r="G77" s="5" t="s">
        <v>1736</v>
      </c>
      <c r="H77" s="5" t="s">
        <v>1737</v>
      </c>
      <c r="I77" s="5" t="s">
        <v>2834</v>
      </c>
      <c r="J77" s="5" t="s">
        <v>2789</v>
      </c>
    </row>
    <row r="78" spans="1:10">
      <c r="A78" s="5">
        <v>77</v>
      </c>
      <c r="B78" s="5" t="s">
        <v>1436</v>
      </c>
      <c r="C78" s="5" t="s">
        <v>168</v>
      </c>
      <c r="D78" s="5" t="s">
        <v>1738</v>
      </c>
      <c r="E78" s="5" t="s">
        <v>1739</v>
      </c>
      <c r="F78" s="5" t="s">
        <v>1740</v>
      </c>
      <c r="G78" s="5" t="s">
        <v>1449</v>
      </c>
      <c r="I78" s="5" t="s">
        <v>2829</v>
      </c>
      <c r="J78" s="5" t="s">
        <v>2789</v>
      </c>
    </row>
    <row r="79" spans="1:10">
      <c r="A79" s="5">
        <v>78</v>
      </c>
      <c r="B79" s="5" t="s">
        <v>1436</v>
      </c>
      <c r="C79" s="5" t="s">
        <v>168</v>
      </c>
      <c r="D79" s="5" t="s">
        <v>2835</v>
      </c>
      <c r="E79" s="5" t="s">
        <v>2836</v>
      </c>
      <c r="F79" s="5" t="s">
        <v>2837</v>
      </c>
      <c r="G79" s="5" t="s">
        <v>1546</v>
      </c>
      <c r="H79" s="5" t="s">
        <v>2838</v>
      </c>
      <c r="J79" s="5" t="s">
        <v>2789</v>
      </c>
    </row>
    <row r="80" spans="1:10">
      <c r="A80" s="5">
        <v>79</v>
      </c>
      <c r="B80" s="5" t="s">
        <v>1436</v>
      </c>
      <c r="C80" s="5" t="s">
        <v>168</v>
      </c>
      <c r="D80" s="5" t="s">
        <v>2839</v>
      </c>
      <c r="E80" s="5" t="s">
        <v>2840</v>
      </c>
      <c r="F80" s="5" t="s">
        <v>2841</v>
      </c>
      <c r="G80" s="5" t="s">
        <v>1562</v>
      </c>
      <c r="H80" s="5" t="s">
        <v>2842</v>
      </c>
      <c r="J80" s="5" t="s">
        <v>2789</v>
      </c>
    </row>
    <row r="81" spans="1:10">
      <c r="A81" s="5">
        <v>80</v>
      </c>
      <c r="B81" s="5" t="s">
        <v>1436</v>
      </c>
      <c r="C81" s="5" t="s">
        <v>168</v>
      </c>
      <c r="D81" s="5" t="s">
        <v>1741</v>
      </c>
      <c r="E81" s="5" t="s">
        <v>1742</v>
      </c>
      <c r="F81" s="5" t="s">
        <v>1743</v>
      </c>
      <c r="G81" s="5" t="s">
        <v>1613</v>
      </c>
      <c r="H81" s="5" t="s">
        <v>1674</v>
      </c>
      <c r="I81" s="5" t="s">
        <v>2843</v>
      </c>
      <c r="J81" s="5" t="s">
        <v>2789</v>
      </c>
    </row>
    <row r="82" spans="1:10">
      <c r="A82" s="5">
        <v>81</v>
      </c>
      <c r="B82" s="5" t="s">
        <v>1436</v>
      </c>
      <c r="C82" s="5" t="s">
        <v>168</v>
      </c>
      <c r="D82" s="5" t="s">
        <v>1744</v>
      </c>
      <c r="E82" s="5" t="s">
        <v>1745</v>
      </c>
      <c r="F82" s="5" t="s">
        <v>1746</v>
      </c>
      <c r="G82" s="5" t="s">
        <v>1678</v>
      </c>
      <c r="H82" s="5" t="s">
        <v>1674</v>
      </c>
      <c r="I82" s="5" t="s">
        <v>2844</v>
      </c>
      <c r="J82" s="5" t="s">
        <v>2789</v>
      </c>
    </row>
    <row r="83" spans="1:10">
      <c r="A83" s="5">
        <v>82</v>
      </c>
      <c r="B83" s="5" t="s">
        <v>1436</v>
      </c>
      <c r="C83" s="5" t="s">
        <v>168</v>
      </c>
      <c r="D83" s="5" t="s">
        <v>2845</v>
      </c>
      <c r="E83" s="5" t="s">
        <v>2846</v>
      </c>
      <c r="F83" s="5" t="s">
        <v>2847</v>
      </c>
      <c r="G83" s="5" t="s">
        <v>1526</v>
      </c>
      <c r="H83" s="5" t="s">
        <v>2848</v>
      </c>
      <c r="J83" s="5" t="s">
        <v>2789</v>
      </c>
    </row>
    <row r="84" spans="1:10">
      <c r="A84" s="5">
        <v>83</v>
      </c>
      <c r="B84" s="5" t="s">
        <v>1436</v>
      </c>
      <c r="C84" s="5" t="s">
        <v>168</v>
      </c>
      <c r="D84" s="5" t="s">
        <v>1750</v>
      </c>
      <c r="E84" s="5" t="s">
        <v>1751</v>
      </c>
      <c r="F84" s="5" t="s">
        <v>1752</v>
      </c>
      <c r="G84" s="5" t="s">
        <v>1673</v>
      </c>
      <c r="J84" s="5" t="s">
        <v>2789</v>
      </c>
    </row>
    <row r="85" spans="1:10">
      <c r="A85" s="5">
        <v>84</v>
      </c>
      <c r="B85" s="5" t="s">
        <v>1436</v>
      </c>
      <c r="C85" s="5" t="s">
        <v>168</v>
      </c>
      <c r="D85" s="5" t="s">
        <v>1753</v>
      </c>
      <c r="E85" s="5" t="s">
        <v>1754</v>
      </c>
      <c r="F85" s="5" t="s">
        <v>1755</v>
      </c>
      <c r="G85" s="5" t="s">
        <v>1453</v>
      </c>
      <c r="H85" s="5" t="s">
        <v>1756</v>
      </c>
      <c r="J85" s="5" t="s">
        <v>2789</v>
      </c>
    </row>
    <row r="86" spans="1:10">
      <c r="A86" s="5">
        <v>85</v>
      </c>
      <c r="B86" s="5" t="s">
        <v>1436</v>
      </c>
      <c r="C86" s="5" t="s">
        <v>168</v>
      </c>
      <c r="D86" s="5" t="s">
        <v>1757</v>
      </c>
      <c r="E86" s="5" t="s">
        <v>1758</v>
      </c>
      <c r="F86" s="5" t="s">
        <v>1759</v>
      </c>
      <c r="G86" s="5" t="s">
        <v>1760</v>
      </c>
      <c r="H86" s="5" t="s">
        <v>1761</v>
      </c>
      <c r="I86" s="5" t="s">
        <v>2849</v>
      </c>
      <c r="J86" s="5" t="s">
        <v>2789</v>
      </c>
    </row>
    <row r="87" spans="1:10">
      <c r="A87" s="5">
        <v>86</v>
      </c>
      <c r="B87" s="5" t="s">
        <v>1436</v>
      </c>
      <c r="C87" s="5" t="s">
        <v>168</v>
      </c>
      <c r="D87" s="5" t="s">
        <v>1762</v>
      </c>
      <c r="E87" s="5" t="s">
        <v>1763</v>
      </c>
      <c r="F87" s="5" t="s">
        <v>1764</v>
      </c>
      <c r="G87" s="5" t="s">
        <v>1765</v>
      </c>
      <c r="H87" s="5" t="s">
        <v>1766</v>
      </c>
      <c r="J87" s="5" t="s">
        <v>2789</v>
      </c>
    </row>
    <row r="88" spans="1:10">
      <c r="A88" s="5">
        <v>87</v>
      </c>
      <c r="B88" s="5" t="s">
        <v>1436</v>
      </c>
      <c r="C88" s="5" t="s">
        <v>168</v>
      </c>
      <c r="D88" s="5" t="s">
        <v>1767</v>
      </c>
      <c r="E88" s="5" t="s">
        <v>1768</v>
      </c>
      <c r="F88" s="5" t="s">
        <v>1769</v>
      </c>
      <c r="G88" s="5" t="s">
        <v>1609</v>
      </c>
      <c r="H88" s="5" t="s">
        <v>1770</v>
      </c>
      <c r="J88" s="5" t="s">
        <v>2789</v>
      </c>
    </row>
    <row r="89" spans="1:10">
      <c r="A89" s="5">
        <v>88</v>
      </c>
      <c r="B89" s="5" t="s">
        <v>1436</v>
      </c>
      <c r="C89" s="5" t="s">
        <v>168</v>
      </c>
      <c r="D89" s="5" t="s">
        <v>1771</v>
      </c>
      <c r="E89" s="5" t="s">
        <v>1772</v>
      </c>
      <c r="F89" s="5" t="s">
        <v>1773</v>
      </c>
      <c r="G89" s="5" t="s">
        <v>1562</v>
      </c>
      <c r="H89" s="5" t="s">
        <v>1774</v>
      </c>
      <c r="J89" s="5" t="s">
        <v>2789</v>
      </c>
    </row>
    <row r="90" spans="1:10">
      <c r="A90" s="5">
        <v>89</v>
      </c>
      <c r="B90" s="5" t="s">
        <v>1436</v>
      </c>
      <c r="C90" s="5" t="s">
        <v>168</v>
      </c>
      <c r="D90" s="5" t="s">
        <v>2850</v>
      </c>
      <c r="E90" s="5" t="s">
        <v>2851</v>
      </c>
      <c r="F90" s="5" t="s">
        <v>2847</v>
      </c>
      <c r="G90" s="5" t="s">
        <v>1644</v>
      </c>
      <c r="J90" s="5" t="s">
        <v>2789</v>
      </c>
    </row>
    <row r="91" spans="1:10">
      <c r="A91" s="5">
        <v>90</v>
      </c>
      <c r="B91" s="5" t="s">
        <v>1436</v>
      </c>
      <c r="C91" s="5" t="s">
        <v>168</v>
      </c>
      <c r="D91" s="5" t="s">
        <v>1775</v>
      </c>
      <c r="E91" s="5" t="s">
        <v>1776</v>
      </c>
      <c r="F91" s="5" t="s">
        <v>1777</v>
      </c>
      <c r="G91" s="5" t="s">
        <v>1471</v>
      </c>
      <c r="J91" s="5" t="s">
        <v>2789</v>
      </c>
    </row>
    <row r="92" spans="1:10">
      <c r="A92" s="5">
        <v>91</v>
      </c>
      <c r="B92" s="5" t="s">
        <v>1436</v>
      </c>
      <c r="C92" s="5" t="s">
        <v>168</v>
      </c>
      <c r="D92" s="5" t="s">
        <v>1778</v>
      </c>
      <c r="E92" s="5" t="s">
        <v>1779</v>
      </c>
      <c r="F92" s="5" t="s">
        <v>1780</v>
      </c>
      <c r="G92" s="5" t="s">
        <v>1562</v>
      </c>
      <c r="H92" s="5" t="s">
        <v>1781</v>
      </c>
      <c r="J92" s="5" t="s">
        <v>2789</v>
      </c>
    </row>
    <row r="93" spans="1:10">
      <c r="A93" s="5">
        <v>92</v>
      </c>
      <c r="B93" s="5" t="s">
        <v>1436</v>
      </c>
      <c r="C93" s="5" t="s">
        <v>168</v>
      </c>
      <c r="D93" s="5" t="s">
        <v>1782</v>
      </c>
      <c r="E93" s="5" t="s">
        <v>1783</v>
      </c>
      <c r="F93" s="5" t="s">
        <v>1784</v>
      </c>
      <c r="G93" s="5" t="s">
        <v>1453</v>
      </c>
      <c r="J93" s="5" t="s">
        <v>2789</v>
      </c>
    </row>
    <row r="94" spans="1:10">
      <c r="A94" s="5">
        <v>93</v>
      </c>
      <c r="B94" s="5" t="s">
        <v>1436</v>
      </c>
      <c r="C94" s="5" t="s">
        <v>168</v>
      </c>
      <c r="D94" s="5" t="s">
        <v>1785</v>
      </c>
      <c r="E94" s="5" t="s">
        <v>1786</v>
      </c>
      <c r="F94" s="5" t="s">
        <v>1787</v>
      </c>
      <c r="G94" s="5" t="s">
        <v>1444</v>
      </c>
      <c r="H94" s="5" t="s">
        <v>1788</v>
      </c>
      <c r="J94" s="5" t="s">
        <v>2789</v>
      </c>
    </row>
    <row r="95" spans="1:10">
      <c r="A95" s="5">
        <v>94</v>
      </c>
      <c r="B95" s="5" t="s">
        <v>1436</v>
      </c>
      <c r="C95" s="5" t="s">
        <v>168</v>
      </c>
      <c r="D95" s="5" t="s">
        <v>1789</v>
      </c>
      <c r="E95" s="5" t="s">
        <v>1790</v>
      </c>
      <c r="F95" s="5" t="s">
        <v>1791</v>
      </c>
      <c r="G95" s="5" t="s">
        <v>1691</v>
      </c>
      <c r="H95" s="5" t="s">
        <v>1792</v>
      </c>
      <c r="J95" s="5" t="s">
        <v>2789</v>
      </c>
    </row>
    <row r="96" spans="1:10">
      <c r="A96" s="5">
        <v>95</v>
      </c>
      <c r="B96" s="5" t="s">
        <v>1436</v>
      </c>
      <c r="C96" s="5" t="s">
        <v>168</v>
      </c>
      <c r="D96" s="5" t="s">
        <v>1793</v>
      </c>
      <c r="E96" s="5" t="s">
        <v>1794</v>
      </c>
      <c r="F96" s="5" t="s">
        <v>1795</v>
      </c>
      <c r="G96" s="5" t="s">
        <v>1546</v>
      </c>
      <c r="H96" s="5" t="s">
        <v>1781</v>
      </c>
      <c r="I96" s="5" t="s">
        <v>2852</v>
      </c>
      <c r="J96" s="5" t="s">
        <v>2789</v>
      </c>
    </row>
    <row r="97" spans="1:10">
      <c r="A97" s="5">
        <v>96</v>
      </c>
      <c r="B97" s="5" t="s">
        <v>1436</v>
      </c>
      <c r="C97" s="5" t="s">
        <v>168</v>
      </c>
      <c r="D97" s="5" t="s">
        <v>1796</v>
      </c>
      <c r="E97" s="5" t="s">
        <v>1797</v>
      </c>
      <c r="F97" s="5" t="s">
        <v>1798</v>
      </c>
      <c r="G97" s="5" t="s">
        <v>1551</v>
      </c>
      <c r="H97" s="5" t="s">
        <v>1799</v>
      </c>
      <c r="J97" s="5" t="s">
        <v>2789</v>
      </c>
    </row>
    <row r="98" spans="1:10">
      <c r="A98" s="5">
        <v>97</v>
      </c>
      <c r="B98" s="5" t="s">
        <v>1436</v>
      </c>
      <c r="C98" s="5" t="s">
        <v>168</v>
      </c>
      <c r="D98" s="5" t="s">
        <v>1800</v>
      </c>
      <c r="E98" s="5" t="s">
        <v>1801</v>
      </c>
      <c r="F98" s="5" t="s">
        <v>1802</v>
      </c>
      <c r="G98" s="5" t="s">
        <v>1453</v>
      </c>
      <c r="H98" s="5" t="s">
        <v>1803</v>
      </c>
      <c r="J98" s="5" t="s">
        <v>2789</v>
      </c>
    </row>
    <row r="99" spans="1:10">
      <c r="A99" s="5">
        <v>98</v>
      </c>
      <c r="B99" s="5" t="s">
        <v>1436</v>
      </c>
      <c r="C99" s="5" t="s">
        <v>168</v>
      </c>
      <c r="D99" s="5" t="s">
        <v>1747</v>
      </c>
      <c r="E99" s="5" t="s">
        <v>2853</v>
      </c>
      <c r="F99" s="5" t="s">
        <v>1748</v>
      </c>
      <c r="G99" s="5" t="s">
        <v>1736</v>
      </c>
      <c r="H99" s="5" t="s">
        <v>1749</v>
      </c>
      <c r="J99" s="5" t="s">
        <v>2789</v>
      </c>
    </row>
    <row r="100" spans="1:10">
      <c r="A100" s="5">
        <v>99</v>
      </c>
      <c r="B100" s="5" t="s">
        <v>1436</v>
      </c>
      <c r="C100" s="5" t="s">
        <v>168</v>
      </c>
      <c r="D100" s="5" t="s">
        <v>1804</v>
      </c>
      <c r="E100" s="5" t="s">
        <v>1805</v>
      </c>
      <c r="F100" s="5" t="s">
        <v>1806</v>
      </c>
      <c r="G100" s="5" t="s">
        <v>1449</v>
      </c>
      <c r="H100" s="5" t="s">
        <v>1807</v>
      </c>
      <c r="J100" s="5" t="s">
        <v>2789</v>
      </c>
    </row>
    <row r="101" spans="1:10">
      <c r="A101" s="5">
        <v>100</v>
      </c>
      <c r="B101" s="5" t="s">
        <v>1436</v>
      </c>
      <c r="C101" s="5" t="s">
        <v>168</v>
      </c>
      <c r="D101" s="5" t="s">
        <v>1808</v>
      </c>
      <c r="E101" s="5" t="s">
        <v>1809</v>
      </c>
      <c r="F101" s="5" t="s">
        <v>1810</v>
      </c>
      <c r="G101" s="5" t="s">
        <v>1458</v>
      </c>
      <c r="H101" s="5" t="s">
        <v>1811</v>
      </c>
      <c r="J101" s="5" t="s">
        <v>2789</v>
      </c>
    </row>
    <row r="102" spans="1:10">
      <c r="A102" s="5">
        <v>101</v>
      </c>
      <c r="B102" s="5" t="s">
        <v>1436</v>
      </c>
      <c r="C102" s="5" t="s">
        <v>168</v>
      </c>
      <c r="D102" s="5" t="s">
        <v>1812</v>
      </c>
      <c r="E102" s="5" t="s">
        <v>1813</v>
      </c>
      <c r="F102" s="5" t="s">
        <v>1814</v>
      </c>
      <c r="G102" s="5" t="s">
        <v>1453</v>
      </c>
      <c r="H102" s="5" t="s">
        <v>1815</v>
      </c>
      <c r="J102" s="5" t="s">
        <v>2789</v>
      </c>
    </row>
    <row r="103" spans="1:10">
      <c r="A103" s="5">
        <v>102</v>
      </c>
      <c r="B103" s="5" t="s">
        <v>1436</v>
      </c>
      <c r="C103" s="5" t="s">
        <v>168</v>
      </c>
      <c r="D103" s="5" t="s">
        <v>1816</v>
      </c>
      <c r="E103" s="5" t="s">
        <v>1817</v>
      </c>
      <c r="F103" s="5" t="s">
        <v>1818</v>
      </c>
      <c r="G103" s="5" t="s">
        <v>1673</v>
      </c>
      <c r="J103" s="5" t="s">
        <v>2789</v>
      </c>
    </row>
    <row r="104" spans="1:10">
      <c r="A104" s="5">
        <v>103</v>
      </c>
      <c r="B104" s="5" t="s">
        <v>1436</v>
      </c>
      <c r="C104" s="5" t="s">
        <v>168</v>
      </c>
      <c r="D104" s="5" t="s">
        <v>2854</v>
      </c>
      <c r="E104" s="5" t="s">
        <v>2855</v>
      </c>
      <c r="F104" s="5" t="s">
        <v>2856</v>
      </c>
      <c r="G104" s="5" t="s">
        <v>1453</v>
      </c>
      <c r="H104" s="5" t="s">
        <v>2857</v>
      </c>
      <c r="J104" s="5" t="s">
        <v>2789</v>
      </c>
    </row>
    <row r="105" spans="1:10">
      <c r="A105" s="5">
        <v>104</v>
      </c>
      <c r="B105" s="5" t="s">
        <v>1436</v>
      </c>
      <c r="C105" s="5" t="s">
        <v>168</v>
      </c>
      <c r="D105" s="5" t="s">
        <v>1819</v>
      </c>
      <c r="E105" s="5" t="s">
        <v>1820</v>
      </c>
      <c r="F105" s="5" t="s">
        <v>1821</v>
      </c>
      <c r="G105" s="5" t="s">
        <v>1551</v>
      </c>
      <c r="H105" s="5" t="s">
        <v>1822</v>
      </c>
      <c r="J105" s="5" t="s">
        <v>2789</v>
      </c>
    </row>
    <row r="106" spans="1:10">
      <c r="A106" s="5">
        <v>105</v>
      </c>
      <c r="B106" s="5" t="s">
        <v>1436</v>
      </c>
      <c r="C106" s="5" t="s">
        <v>168</v>
      </c>
      <c r="D106" s="5" t="s">
        <v>1823</v>
      </c>
      <c r="E106" s="5" t="s">
        <v>1824</v>
      </c>
      <c r="F106" s="5" t="s">
        <v>1825</v>
      </c>
      <c r="G106" s="5" t="s">
        <v>1826</v>
      </c>
      <c r="H106" s="5" t="s">
        <v>1827</v>
      </c>
      <c r="J106" s="5" t="s">
        <v>2789</v>
      </c>
    </row>
    <row r="107" spans="1:10">
      <c r="A107" s="5">
        <v>106</v>
      </c>
      <c r="B107" s="5" t="s">
        <v>1436</v>
      </c>
      <c r="C107" s="5" t="s">
        <v>168</v>
      </c>
      <c r="D107" s="5" t="s">
        <v>1828</v>
      </c>
      <c r="E107" s="5" t="s">
        <v>1829</v>
      </c>
      <c r="F107" s="5" t="s">
        <v>1830</v>
      </c>
      <c r="G107" s="5" t="s">
        <v>1831</v>
      </c>
      <c r="H107" s="5" t="s">
        <v>1832</v>
      </c>
      <c r="J107" s="5" t="s">
        <v>2789</v>
      </c>
    </row>
    <row r="108" spans="1:10">
      <c r="A108" s="5">
        <v>107</v>
      </c>
      <c r="B108" s="5" t="s">
        <v>1436</v>
      </c>
      <c r="C108" s="5" t="s">
        <v>168</v>
      </c>
      <c r="D108" s="5" t="s">
        <v>1833</v>
      </c>
      <c r="E108" s="5" t="s">
        <v>1834</v>
      </c>
      <c r="F108" s="5" t="s">
        <v>1835</v>
      </c>
      <c r="G108" s="5" t="s">
        <v>1484</v>
      </c>
      <c r="J108" s="5" t="s">
        <v>2789</v>
      </c>
    </row>
    <row r="109" spans="1:10">
      <c r="A109" s="5">
        <v>108</v>
      </c>
      <c r="B109" s="5" t="s">
        <v>1436</v>
      </c>
      <c r="C109" s="5" t="s">
        <v>168</v>
      </c>
      <c r="D109" s="5" t="s">
        <v>1836</v>
      </c>
      <c r="E109" s="5" t="s">
        <v>1837</v>
      </c>
      <c r="F109" s="5" t="s">
        <v>1838</v>
      </c>
      <c r="G109" s="5" t="s">
        <v>1551</v>
      </c>
      <c r="J109" s="5" t="s">
        <v>2789</v>
      </c>
    </row>
    <row r="110" spans="1:10">
      <c r="A110" s="5">
        <v>109</v>
      </c>
      <c r="B110" s="5" t="s">
        <v>1436</v>
      </c>
      <c r="C110" s="5" t="s">
        <v>168</v>
      </c>
      <c r="D110" s="5" t="s">
        <v>2858</v>
      </c>
      <c r="E110" s="5" t="s">
        <v>2859</v>
      </c>
      <c r="F110" s="5" t="s">
        <v>2860</v>
      </c>
      <c r="G110" s="5" t="s">
        <v>1453</v>
      </c>
      <c r="H110" s="5" t="s">
        <v>2861</v>
      </c>
      <c r="J110" s="5" t="s">
        <v>2789</v>
      </c>
    </row>
    <row r="111" spans="1:10">
      <c r="A111" s="5">
        <v>110</v>
      </c>
      <c r="B111" s="5" t="s">
        <v>1436</v>
      </c>
      <c r="C111" s="5" t="s">
        <v>168</v>
      </c>
      <c r="D111" s="5" t="s">
        <v>1839</v>
      </c>
      <c r="E111" s="5" t="s">
        <v>1840</v>
      </c>
      <c r="F111" s="5" t="s">
        <v>1841</v>
      </c>
      <c r="G111" s="5" t="s">
        <v>1546</v>
      </c>
      <c r="H111" s="5" t="s">
        <v>1842</v>
      </c>
      <c r="J111" s="5" t="s">
        <v>2789</v>
      </c>
    </row>
    <row r="112" spans="1:10">
      <c r="A112" s="5">
        <v>111</v>
      </c>
      <c r="B112" s="5" t="s">
        <v>1436</v>
      </c>
      <c r="C112" s="5" t="s">
        <v>168</v>
      </c>
      <c r="D112" s="5" t="s">
        <v>2862</v>
      </c>
      <c r="E112" s="5" t="s">
        <v>2863</v>
      </c>
      <c r="F112" s="5" t="s">
        <v>2864</v>
      </c>
      <c r="G112" s="5" t="s">
        <v>1551</v>
      </c>
      <c r="J112" s="5" t="s">
        <v>2789</v>
      </c>
    </row>
    <row r="113" spans="1:10">
      <c r="A113" s="5">
        <v>112</v>
      </c>
      <c r="B113" s="5" t="s">
        <v>1436</v>
      </c>
      <c r="C113" s="5" t="s">
        <v>168</v>
      </c>
      <c r="D113" s="5" t="s">
        <v>2865</v>
      </c>
      <c r="E113" s="5" t="s">
        <v>2866</v>
      </c>
      <c r="F113" s="5" t="s">
        <v>2867</v>
      </c>
      <c r="G113" s="5" t="s">
        <v>1484</v>
      </c>
      <c r="H113" s="5" t="s">
        <v>2868</v>
      </c>
      <c r="J113" s="5" t="s">
        <v>2789</v>
      </c>
    </row>
    <row r="114" spans="1:10">
      <c r="A114" s="5">
        <v>113</v>
      </c>
      <c r="B114" s="5" t="s">
        <v>1436</v>
      </c>
      <c r="C114" s="5" t="s">
        <v>168</v>
      </c>
      <c r="D114" s="5" t="s">
        <v>1843</v>
      </c>
      <c r="E114" s="5" t="s">
        <v>1844</v>
      </c>
      <c r="F114" s="5" t="s">
        <v>1845</v>
      </c>
      <c r="G114" s="5" t="s">
        <v>1463</v>
      </c>
      <c r="H114" s="5" t="s">
        <v>1846</v>
      </c>
      <c r="J114" s="5" t="s">
        <v>2789</v>
      </c>
    </row>
    <row r="115" spans="1:10">
      <c r="A115" s="5">
        <v>114</v>
      </c>
      <c r="B115" s="5" t="s">
        <v>1436</v>
      </c>
      <c r="C115" s="5" t="s">
        <v>168</v>
      </c>
      <c r="D115" s="5" t="s">
        <v>1847</v>
      </c>
      <c r="E115" s="5" t="s">
        <v>1848</v>
      </c>
      <c r="F115" s="5" t="s">
        <v>1849</v>
      </c>
      <c r="G115" s="5" t="s">
        <v>1562</v>
      </c>
      <c r="H115" s="5" t="s">
        <v>1850</v>
      </c>
      <c r="J115" s="5" t="s">
        <v>2789</v>
      </c>
    </row>
    <row r="116" spans="1:10">
      <c r="A116" s="5">
        <v>115</v>
      </c>
      <c r="B116" s="5" t="s">
        <v>1436</v>
      </c>
      <c r="C116" s="5" t="s">
        <v>168</v>
      </c>
      <c r="D116" s="5" t="s">
        <v>1851</v>
      </c>
      <c r="E116" s="5" t="s">
        <v>1852</v>
      </c>
      <c r="F116" s="5" t="s">
        <v>1853</v>
      </c>
      <c r="G116" s="5" t="s">
        <v>1458</v>
      </c>
      <c r="H116" s="5" t="s">
        <v>1854</v>
      </c>
      <c r="J116" s="5" t="s">
        <v>2789</v>
      </c>
    </row>
    <row r="117" spans="1:10">
      <c r="A117" s="5">
        <v>116</v>
      </c>
      <c r="B117" s="5" t="s">
        <v>1436</v>
      </c>
      <c r="C117" s="5" t="s">
        <v>168</v>
      </c>
      <c r="D117" s="5" t="s">
        <v>2869</v>
      </c>
      <c r="E117" s="5" t="s">
        <v>2870</v>
      </c>
      <c r="F117" s="5" t="s">
        <v>2871</v>
      </c>
      <c r="G117" s="5" t="s">
        <v>1551</v>
      </c>
      <c r="H117" s="5" t="s">
        <v>2872</v>
      </c>
      <c r="J117" s="5" t="s">
        <v>2789</v>
      </c>
    </row>
    <row r="118" spans="1:10">
      <c r="A118" s="5">
        <v>117</v>
      </c>
      <c r="B118" s="5" t="s">
        <v>1436</v>
      </c>
      <c r="C118" s="5" t="s">
        <v>168</v>
      </c>
      <c r="D118" s="5" t="s">
        <v>1855</v>
      </c>
      <c r="E118" s="5" t="s">
        <v>1856</v>
      </c>
      <c r="F118" s="5" t="s">
        <v>1857</v>
      </c>
      <c r="G118" s="5" t="s">
        <v>1453</v>
      </c>
      <c r="H118" s="5" t="s">
        <v>1858</v>
      </c>
      <c r="J118" s="5" t="s">
        <v>2789</v>
      </c>
    </row>
    <row r="119" spans="1:10">
      <c r="A119" s="5">
        <v>118</v>
      </c>
      <c r="B119" s="5" t="s">
        <v>1436</v>
      </c>
      <c r="C119" s="5" t="s">
        <v>168</v>
      </c>
      <c r="D119" s="5" t="s">
        <v>1859</v>
      </c>
      <c r="E119" s="5" t="s">
        <v>1860</v>
      </c>
      <c r="F119" s="5" t="s">
        <v>1861</v>
      </c>
      <c r="G119" s="5" t="s">
        <v>1727</v>
      </c>
      <c r="H119" s="5" t="s">
        <v>1862</v>
      </c>
      <c r="J119" s="5" t="s">
        <v>2789</v>
      </c>
    </row>
    <row r="120" spans="1:10">
      <c r="A120" s="5">
        <v>119</v>
      </c>
      <c r="B120" s="5" t="s">
        <v>1436</v>
      </c>
      <c r="C120" s="5" t="s">
        <v>168</v>
      </c>
      <c r="D120" s="5" t="s">
        <v>1863</v>
      </c>
      <c r="E120" s="5" t="s">
        <v>1864</v>
      </c>
      <c r="F120" s="5" t="s">
        <v>1865</v>
      </c>
      <c r="G120" s="5" t="s">
        <v>1453</v>
      </c>
      <c r="H120" s="5" t="s">
        <v>1866</v>
      </c>
      <c r="J120" s="5" t="s">
        <v>2789</v>
      </c>
    </row>
    <row r="121" spans="1:10">
      <c r="A121" s="5">
        <v>120</v>
      </c>
      <c r="B121" s="5" t="s">
        <v>1436</v>
      </c>
      <c r="C121" s="5" t="s">
        <v>168</v>
      </c>
      <c r="D121" s="5" t="s">
        <v>1867</v>
      </c>
      <c r="E121" s="5" t="s">
        <v>1868</v>
      </c>
      <c r="F121" s="5" t="s">
        <v>1869</v>
      </c>
      <c r="G121" s="5" t="s">
        <v>1453</v>
      </c>
      <c r="H121" s="5" t="s">
        <v>1870</v>
      </c>
      <c r="J121" s="5" t="s">
        <v>2789</v>
      </c>
    </row>
    <row r="122" spans="1:10">
      <c r="A122" s="5">
        <v>121</v>
      </c>
      <c r="B122" s="5" t="s">
        <v>1436</v>
      </c>
      <c r="C122" s="5" t="s">
        <v>168</v>
      </c>
      <c r="D122" s="5" t="s">
        <v>1871</v>
      </c>
      <c r="E122" s="5" t="s">
        <v>1872</v>
      </c>
      <c r="F122" s="5" t="s">
        <v>1873</v>
      </c>
      <c r="G122" s="5" t="s">
        <v>1484</v>
      </c>
      <c r="H122" s="5" t="s">
        <v>1874</v>
      </c>
      <c r="J122" s="5" t="s">
        <v>2789</v>
      </c>
    </row>
    <row r="123" spans="1:10">
      <c r="A123" s="5">
        <v>122</v>
      </c>
      <c r="B123" s="5" t="s">
        <v>1436</v>
      </c>
      <c r="C123" s="5" t="s">
        <v>168</v>
      </c>
      <c r="D123" s="5" t="s">
        <v>1875</v>
      </c>
      <c r="E123" s="5" t="s">
        <v>1876</v>
      </c>
      <c r="F123" s="5" t="s">
        <v>1877</v>
      </c>
      <c r="G123" s="5" t="s">
        <v>1607</v>
      </c>
      <c r="H123" s="5" t="s">
        <v>1878</v>
      </c>
      <c r="J123" s="5" t="s">
        <v>2789</v>
      </c>
    </row>
    <row r="124" spans="1:10">
      <c r="A124" s="5">
        <v>123</v>
      </c>
      <c r="B124" s="5" t="s">
        <v>1436</v>
      </c>
      <c r="C124" s="5" t="s">
        <v>168</v>
      </c>
      <c r="D124" s="5" t="s">
        <v>2873</v>
      </c>
      <c r="E124" s="5" t="s">
        <v>2874</v>
      </c>
      <c r="F124" s="5" t="s">
        <v>2875</v>
      </c>
      <c r="G124" s="5" t="s">
        <v>1562</v>
      </c>
      <c r="J124" s="5" t="s">
        <v>2789</v>
      </c>
    </row>
    <row r="125" spans="1:10">
      <c r="A125" s="5">
        <v>124</v>
      </c>
      <c r="B125" s="5" t="s">
        <v>1436</v>
      </c>
      <c r="C125" s="5" t="s">
        <v>168</v>
      </c>
      <c r="D125" s="5" t="s">
        <v>1879</v>
      </c>
      <c r="E125" s="5" t="s">
        <v>1880</v>
      </c>
      <c r="F125" s="5" t="s">
        <v>1881</v>
      </c>
      <c r="G125" s="5" t="s">
        <v>1673</v>
      </c>
      <c r="J125" s="5" t="s">
        <v>2789</v>
      </c>
    </row>
    <row r="126" spans="1:10">
      <c r="A126" s="5">
        <v>125</v>
      </c>
      <c r="B126" s="5" t="s">
        <v>1436</v>
      </c>
      <c r="C126" s="5" t="s">
        <v>168</v>
      </c>
      <c r="D126" s="5" t="s">
        <v>1882</v>
      </c>
      <c r="E126" s="5" t="s">
        <v>1883</v>
      </c>
      <c r="F126" s="5" t="s">
        <v>1884</v>
      </c>
      <c r="G126" s="5" t="s">
        <v>1492</v>
      </c>
      <c r="H126" s="5" t="s">
        <v>1885</v>
      </c>
      <c r="J126" s="5" t="s">
        <v>2789</v>
      </c>
    </row>
    <row r="127" spans="1:10">
      <c r="A127" s="5">
        <v>126</v>
      </c>
      <c r="B127" s="5" t="s">
        <v>1436</v>
      </c>
      <c r="C127" s="5" t="s">
        <v>168</v>
      </c>
      <c r="D127" s="5" t="s">
        <v>1886</v>
      </c>
      <c r="E127" s="5" t="s">
        <v>1887</v>
      </c>
      <c r="F127" s="5" t="s">
        <v>1888</v>
      </c>
      <c r="G127" s="5" t="s">
        <v>1889</v>
      </c>
      <c r="J127" s="5" t="s">
        <v>2789</v>
      </c>
    </row>
    <row r="128" spans="1:10">
      <c r="A128" s="5">
        <v>127</v>
      </c>
      <c r="B128" s="5" t="s">
        <v>1436</v>
      </c>
      <c r="C128" s="5" t="s">
        <v>168</v>
      </c>
      <c r="D128" s="5" t="s">
        <v>1890</v>
      </c>
      <c r="E128" s="5" t="s">
        <v>1891</v>
      </c>
      <c r="F128" s="5" t="s">
        <v>1892</v>
      </c>
      <c r="G128" s="5" t="s">
        <v>1444</v>
      </c>
      <c r="H128" s="5" t="s">
        <v>1893</v>
      </c>
      <c r="J128" s="5" t="s">
        <v>2789</v>
      </c>
    </row>
    <row r="129" spans="1:10">
      <c r="A129" s="5">
        <v>128</v>
      </c>
      <c r="B129" s="5" t="s">
        <v>1436</v>
      </c>
      <c r="C129" s="5" t="s">
        <v>168</v>
      </c>
      <c r="D129" s="5" t="s">
        <v>1894</v>
      </c>
      <c r="E129" s="5" t="s">
        <v>1895</v>
      </c>
      <c r="F129" s="5" t="s">
        <v>1896</v>
      </c>
      <c r="G129" s="5" t="s">
        <v>1686</v>
      </c>
      <c r="H129" s="5" t="s">
        <v>1897</v>
      </c>
      <c r="J129" s="5" t="s">
        <v>2789</v>
      </c>
    </row>
    <row r="130" spans="1:10">
      <c r="A130" s="5">
        <v>129</v>
      </c>
      <c r="B130" s="5" t="s">
        <v>1436</v>
      </c>
      <c r="C130" s="5" t="s">
        <v>168</v>
      </c>
      <c r="D130" s="5" t="s">
        <v>1898</v>
      </c>
      <c r="E130" s="5" t="s">
        <v>1899</v>
      </c>
      <c r="F130" s="5" t="s">
        <v>1900</v>
      </c>
      <c r="G130" s="5" t="s">
        <v>1723</v>
      </c>
      <c r="H130" s="5" t="s">
        <v>1901</v>
      </c>
      <c r="J130" s="5" t="s">
        <v>2789</v>
      </c>
    </row>
    <row r="131" spans="1:10">
      <c r="A131" s="5">
        <v>130</v>
      </c>
      <c r="B131" s="5" t="s">
        <v>1436</v>
      </c>
      <c r="C131" s="5" t="s">
        <v>168</v>
      </c>
      <c r="D131" s="5" t="s">
        <v>1902</v>
      </c>
      <c r="E131" s="5" t="s">
        <v>1903</v>
      </c>
      <c r="F131" s="5" t="s">
        <v>1904</v>
      </c>
      <c r="G131" s="5" t="s">
        <v>1905</v>
      </c>
      <c r="J131" s="5" t="s">
        <v>2789</v>
      </c>
    </row>
    <row r="132" spans="1:10">
      <c r="A132" s="5">
        <v>131</v>
      </c>
      <c r="B132" s="5" t="s">
        <v>1436</v>
      </c>
      <c r="C132" s="5" t="s">
        <v>168</v>
      </c>
      <c r="D132" s="5" t="s">
        <v>1906</v>
      </c>
      <c r="E132" s="5" t="s">
        <v>1907</v>
      </c>
      <c r="F132" s="5" t="s">
        <v>1908</v>
      </c>
      <c r="G132" s="5" t="s">
        <v>1649</v>
      </c>
      <c r="H132" s="5" t="s">
        <v>1781</v>
      </c>
      <c r="J132" s="5" t="s">
        <v>2789</v>
      </c>
    </row>
    <row r="133" spans="1:10">
      <c r="A133" s="5">
        <v>132</v>
      </c>
      <c r="B133" s="5" t="s">
        <v>1436</v>
      </c>
      <c r="C133" s="5" t="s">
        <v>168</v>
      </c>
      <c r="D133" s="5" t="s">
        <v>1909</v>
      </c>
      <c r="E133" s="5" t="s">
        <v>1910</v>
      </c>
      <c r="F133" s="5" t="s">
        <v>1911</v>
      </c>
      <c r="G133" s="5" t="s">
        <v>1607</v>
      </c>
      <c r="H133" s="5" t="s">
        <v>1912</v>
      </c>
      <c r="J133" s="5" t="s">
        <v>2789</v>
      </c>
    </row>
    <row r="134" spans="1:10">
      <c r="A134" s="5">
        <v>133</v>
      </c>
      <c r="B134" s="5" t="s">
        <v>1436</v>
      </c>
      <c r="C134" s="5" t="s">
        <v>168</v>
      </c>
      <c r="D134" s="5" t="s">
        <v>1913</v>
      </c>
      <c r="E134" s="5" t="s">
        <v>1914</v>
      </c>
      <c r="F134" s="5" t="s">
        <v>1915</v>
      </c>
      <c r="G134" s="5" t="s">
        <v>1463</v>
      </c>
      <c r="H134" s="5" t="s">
        <v>1916</v>
      </c>
      <c r="J134" s="5" t="s">
        <v>2789</v>
      </c>
    </row>
    <row r="135" spans="1:10">
      <c r="A135" s="5">
        <v>134</v>
      </c>
      <c r="B135" s="5" t="s">
        <v>1436</v>
      </c>
      <c r="C135" s="5" t="s">
        <v>168</v>
      </c>
      <c r="D135" s="5" t="s">
        <v>1917</v>
      </c>
      <c r="E135" s="5" t="s">
        <v>1918</v>
      </c>
      <c r="F135" s="5" t="s">
        <v>1919</v>
      </c>
      <c r="G135" s="5" t="s">
        <v>1535</v>
      </c>
      <c r="H135" s="5" t="s">
        <v>1920</v>
      </c>
      <c r="J135" s="5" t="s">
        <v>2789</v>
      </c>
    </row>
    <row r="136" spans="1:10">
      <c r="A136" s="5">
        <v>135</v>
      </c>
      <c r="B136" s="5" t="s">
        <v>1436</v>
      </c>
      <c r="C136" s="5" t="s">
        <v>168</v>
      </c>
      <c r="D136" s="5" t="s">
        <v>1921</v>
      </c>
      <c r="E136" s="5" t="s">
        <v>1922</v>
      </c>
      <c r="F136" s="5" t="s">
        <v>1923</v>
      </c>
      <c r="G136" s="5" t="s">
        <v>1492</v>
      </c>
      <c r="H136" s="5" t="s">
        <v>1924</v>
      </c>
      <c r="J136" s="5" t="s">
        <v>2789</v>
      </c>
    </row>
    <row r="137" spans="1:10">
      <c r="A137" s="5">
        <v>136</v>
      </c>
      <c r="B137" s="5" t="s">
        <v>1436</v>
      </c>
      <c r="C137" s="5" t="s">
        <v>168</v>
      </c>
      <c r="D137" s="5" t="s">
        <v>1925</v>
      </c>
      <c r="E137" s="5" t="s">
        <v>1926</v>
      </c>
      <c r="F137" s="5" t="s">
        <v>1927</v>
      </c>
      <c r="G137" s="5" t="s">
        <v>1444</v>
      </c>
      <c r="H137" s="5" t="s">
        <v>1928</v>
      </c>
      <c r="J137" s="5" t="s">
        <v>2789</v>
      </c>
    </row>
    <row r="138" spans="1:10">
      <c r="A138" s="5">
        <v>137</v>
      </c>
      <c r="B138" s="5" t="s">
        <v>1436</v>
      </c>
      <c r="C138" s="5" t="s">
        <v>168</v>
      </c>
      <c r="D138" s="5" t="s">
        <v>1929</v>
      </c>
      <c r="E138" s="5" t="s">
        <v>1930</v>
      </c>
      <c r="F138" s="5" t="s">
        <v>1931</v>
      </c>
      <c r="G138" s="5" t="s">
        <v>1497</v>
      </c>
      <c r="H138" s="5" t="s">
        <v>1932</v>
      </c>
      <c r="J138" s="5" t="s">
        <v>2789</v>
      </c>
    </row>
    <row r="139" spans="1:10">
      <c r="A139" s="5">
        <v>138</v>
      </c>
      <c r="B139" s="5" t="s">
        <v>1436</v>
      </c>
      <c r="C139" s="5" t="s">
        <v>168</v>
      </c>
      <c r="D139" s="5" t="s">
        <v>1933</v>
      </c>
      <c r="E139" s="5" t="s">
        <v>1934</v>
      </c>
      <c r="F139" s="5" t="s">
        <v>1935</v>
      </c>
      <c r="G139" s="5" t="s">
        <v>1562</v>
      </c>
      <c r="H139" s="5" t="s">
        <v>1936</v>
      </c>
      <c r="J139" s="5" t="s">
        <v>2789</v>
      </c>
    </row>
    <row r="140" spans="1:10">
      <c r="A140" s="5">
        <v>139</v>
      </c>
      <c r="B140" s="5" t="s">
        <v>1436</v>
      </c>
      <c r="C140" s="5" t="s">
        <v>168</v>
      </c>
      <c r="D140" s="5" t="s">
        <v>1937</v>
      </c>
      <c r="E140" s="5" t="s">
        <v>1938</v>
      </c>
      <c r="F140" s="5" t="s">
        <v>1939</v>
      </c>
      <c r="G140" s="5" t="s">
        <v>1463</v>
      </c>
      <c r="H140" s="5" t="s">
        <v>1940</v>
      </c>
      <c r="J140" s="5" t="s">
        <v>2789</v>
      </c>
    </row>
    <row r="141" spans="1:10">
      <c r="A141" s="5">
        <v>140</v>
      </c>
      <c r="B141" s="5" t="s">
        <v>1436</v>
      </c>
      <c r="C141" s="5" t="s">
        <v>168</v>
      </c>
      <c r="D141" s="5" t="s">
        <v>1941</v>
      </c>
      <c r="E141" s="5" t="s">
        <v>1942</v>
      </c>
      <c r="F141" s="5" t="s">
        <v>1943</v>
      </c>
      <c r="G141" s="5" t="s">
        <v>1453</v>
      </c>
      <c r="H141" s="5" t="s">
        <v>1944</v>
      </c>
      <c r="J141" s="5" t="s">
        <v>2789</v>
      </c>
    </row>
    <row r="142" spans="1:10">
      <c r="A142" s="5">
        <v>141</v>
      </c>
      <c r="B142" s="5" t="s">
        <v>1436</v>
      </c>
      <c r="C142" s="5" t="s">
        <v>168</v>
      </c>
      <c r="D142" s="5" t="s">
        <v>2876</v>
      </c>
      <c r="E142" s="5" t="s">
        <v>2877</v>
      </c>
      <c r="F142" s="5" t="s">
        <v>2878</v>
      </c>
      <c r="G142" s="5" t="s">
        <v>1449</v>
      </c>
      <c r="H142" s="5" t="s">
        <v>2879</v>
      </c>
      <c r="J142" s="5" t="s">
        <v>2789</v>
      </c>
    </row>
    <row r="143" spans="1:10">
      <c r="A143" s="5">
        <v>142</v>
      </c>
      <c r="B143" s="5" t="s">
        <v>1436</v>
      </c>
      <c r="C143" s="5" t="s">
        <v>168</v>
      </c>
      <c r="D143" s="5" t="s">
        <v>2880</v>
      </c>
      <c r="E143" s="5" t="s">
        <v>2881</v>
      </c>
      <c r="F143" s="5" t="s">
        <v>2882</v>
      </c>
      <c r="G143" s="5" t="s">
        <v>1530</v>
      </c>
      <c r="J143" s="5" t="s">
        <v>2789</v>
      </c>
    </row>
    <row r="144" spans="1:10">
      <c r="A144" s="5">
        <v>143</v>
      </c>
      <c r="B144" s="5" t="s">
        <v>1436</v>
      </c>
      <c r="C144" s="5" t="s">
        <v>168</v>
      </c>
      <c r="D144" s="5" t="s">
        <v>1945</v>
      </c>
      <c r="E144" s="5" t="s">
        <v>1946</v>
      </c>
      <c r="F144" s="5" t="s">
        <v>1947</v>
      </c>
      <c r="G144" s="5" t="s">
        <v>1948</v>
      </c>
      <c r="H144" s="5" t="s">
        <v>1949</v>
      </c>
      <c r="J144" s="5" t="s">
        <v>2789</v>
      </c>
    </row>
    <row r="145" spans="1:10">
      <c r="A145" s="5">
        <v>144</v>
      </c>
      <c r="B145" s="5" t="s">
        <v>1436</v>
      </c>
      <c r="C145" s="5" t="s">
        <v>168</v>
      </c>
      <c r="D145" s="5" t="s">
        <v>2883</v>
      </c>
      <c r="E145" s="5" t="s">
        <v>2884</v>
      </c>
      <c r="F145" s="5" t="s">
        <v>2885</v>
      </c>
      <c r="G145" s="5" t="s">
        <v>1551</v>
      </c>
      <c r="J145" s="5" t="s">
        <v>2789</v>
      </c>
    </row>
    <row r="146" spans="1:10">
      <c r="A146" s="5">
        <v>145</v>
      </c>
      <c r="B146" s="5" t="s">
        <v>1436</v>
      </c>
      <c r="C146" s="5" t="s">
        <v>168</v>
      </c>
      <c r="D146" s="5" t="s">
        <v>2886</v>
      </c>
      <c r="E146" s="5" t="s">
        <v>2887</v>
      </c>
      <c r="F146" s="5" t="s">
        <v>2888</v>
      </c>
      <c r="G146" s="5" t="s">
        <v>1562</v>
      </c>
      <c r="H146" s="5" t="s">
        <v>2889</v>
      </c>
      <c r="J146" s="5" t="s">
        <v>2789</v>
      </c>
    </row>
    <row r="147" spans="1:10">
      <c r="A147" s="5">
        <v>146</v>
      </c>
      <c r="B147" s="5" t="s">
        <v>1436</v>
      </c>
      <c r="C147" s="5" t="s">
        <v>168</v>
      </c>
      <c r="D147" s="5" t="s">
        <v>1950</v>
      </c>
      <c r="E147" s="5" t="s">
        <v>1951</v>
      </c>
      <c r="F147" s="5" t="s">
        <v>1952</v>
      </c>
      <c r="G147" s="5" t="s">
        <v>1463</v>
      </c>
      <c r="I147" s="5" t="s">
        <v>2890</v>
      </c>
      <c r="J147" s="5" t="s">
        <v>2789</v>
      </c>
    </row>
    <row r="148" spans="1:10">
      <c r="A148" s="5">
        <v>147</v>
      </c>
      <c r="B148" s="5" t="s">
        <v>1436</v>
      </c>
      <c r="C148" s="5" t="s">
        <v>168</v>
      </c>
      <c r="D148" s="5" t="s">
        <v>1953</v>
      </c>
      <c r="E148" s="5" t="s">
        <v>1954</v>
      </c>
      <c r="F148" s="5" t="s">
        <v>1955</v>
      </c>
      <c r="G148" s="5" t="s">
        <v>1530</v>
      </c>
      <c r="J148" s="5" t="s">
        <v>2789</v>
      </c>
    </row>
    <row r="149" spans="1:10">
      <c r="A149" s="5">
        <v>148</v>
      </c>
      <c r="B149" s="5" t="s">
        <v>1436</v>
      </c>
      <c r="C149" s="5" t="s">
        <v>168</v>
      </c>
      <c r="D149" s="5" t="s">
        <v>2891</v>
      </c>
      <c r="E149" s="5" t="s">
        <v>2892</v>
      </c>
      <c r="F149" s="5" t="s">
        <v>2893</v>
      </c>
      <c r="G149" s="5" t="s">
        <v>1644</v>
      </c>
      <c r="J149" s="5" t="s">
        <v>2789</v>
      </c>
    </row>
    <row r="150" spans="1:10">
      <c r="A150" s="5">
        <v>149</v>
      </c>
      <c r="B150" s="5" t="s">
        <v>1436</v>
      </c>
      <c r="C150" s="5" t="s">
        <v>168</v>
      </c>
      <c r="D150" s="5" t="s">
        <v>1956</v>
      </c>
      <c r="E150" s="5" t="s">
        <v>1957</v>
      </c>
      <c r="F150" s="5" t="s">
        <v>1958</v>
      </c>
      <c r="G150" s="5" t="s">
        <v>1727</v>
      </c>
      <c r="J150" s="5" t="s">
        <v>2789</v>
      </c>
    </row>
    <row r="151" spans="1:10">
      <c r="A151" s="5">
        <v>150</v>
      </c>
      <c r="B151" s="5" t="s">
        <v>1436</v>
      </c>
      <c r="C151" s="5" t="s">
        <v>168</v>
      </c>
      <c r="D151" s="5" t="s">
        <v>1959</v>
      </c>
      <c r="E151" s="5" t="s">
        <v>1960</v>
      </c>
      <c r="F151" s="5" t="s">
        <v>1961</v>
      </c>
      <c r="G151" s="5" t="s">
        <v>1723</v>
      </c>
      <c r="H151" s="5" t="s">
        <v>1674</v>
      </c>
      <c r="J151" s="5" t="s">
        <v>2789</v>
      </c>
    </row>
    <row r="152" spans="1:10">
      <c r="A152" s="5">
        <v>151</v>
      </c>
      <c r="B152" s="5" t="s">
        <v>1436</v>
      </c>
      <c r="C152" s="5" t="s">
        <v>168</v>
      </c>
      <c r="D152" s="5" t="s">
        <v>2894</v>
      </c>
      <c r="E152" s="5" t="s">
        <v>2895</v>
      </c>
      <c r="F152" s="5" t="s">
        <v>2896</v>
      </c>
      <c r="G152" s="5" t="s">
        <v>1562</v>
      </c>
      <c r="H152" s="5" t="s">
        <v>2897</v>
      </c>
      <c r="J152" s="5" t="s">
        <v>2789</v>
      </c>
    </row>
    <row r="153" spans="1:10">
      <c r="A153" s="5">
        <v>152</v>
      </c>
      <c r="B153" s="5" t="s">
        <v>1436</v>
      </c>
      <c r="C153" s="5" t="s">
        <v>168</v>
      </c>
      <c r="D153" s="5" t="s">
        <v>1962</v>
      </c>
      <c r="E153" s="5" t="s">
        <v>1963</v>
      </c>
      <c r="F153" s="5" t="s">
        <v>1964</v>
      </c>
      <c r="G153" s="5" t="s">
        <v>1607</v>
      </c>
      <c r="J153" s="5" t="s">
        <v>2789</v>
      </c>
    </row>
    <row r="154" spans="1:10">
      <c r="A154" s="5">
        <v>153</v>
      </c>
      <c r="B154" s="5" t="s">
        <v>1436</v>
      </c>
      <c r="C154" s="5" t="s">
        <v>168</v>
      </c>
      <c r="D154" s="5" t="s">
        <v>1965</v>
      </c>
      <c r="E154" s="5" t="s">
        <v>1966</v>
      </c>
      <c r="F154" s="5" t="s">
        <v>1967</v>
      </c>
      <c r="G154" s="5" t="s">
        <v>1463</v>
      </c>
      <c r="H154" s="5" t="s">
        <v>1968</v>
      </c>
      <c r="J154" s="5" t="s">
        <v>2789</v>
      </c>
    </row>
    <row r="155" spans="1:10">
      <c r="A155" s="5">
        <v>154</v>
      </c>
      <c r="B155" s="5" t="s">
        <v>1436</v>
      </c>
      <c r="C155" s="5" t="s">
        <v>168</v>
      </c>
      <c r="D155" s="5" t="s">
        <v>1969</v>
      </c>
      <c r="E155" s="5" t="s">
        <v>1970</v>
      </c>
      <c r="F155" s="5" t="s">
        <v>1971</v>
      </c>
      <c r="G155" s="5" t="s">
        <v>1453</v>
      </c>
      <c r="H155" s="5" t="s">
        <v>1972</v>
      </c>
      <c r="J155" s="5" t="s">
        <v>2789</v>
      </c>
    </row>
    <row r="156" spans="1:10">
      <c r="A156" s="5">
        <v>155</v>
      </c>
      <c r="B156" s="5" t="s">
        <v>1436</v>
      </c>
      <c r="C156" s="5" t="s">
        <v>168</v>
      </c>
      <c r="D156" s="5" t="s">
        <v>2034</v>
      </c>
      <c r="E156" s="5" t="s">
        <v>2898</v>
      </c>
      <c r="F156" s="5" t="s">
        <v>2035</v>
      </c>
      <c r="G156" s="5" t="s">
        <v>1546</v>
      </c>
      <c r="H156" s="5" t="s">
        <v>1674</v>
      </c>
      <c r="J156" s="5" t="s">
        <v>2789</v>
      </c>
    </row>
    <row r="157" spans="1:10">
      <c r="A157" s="5">
        <v>156</v>
      </c>
      <c r="B157" s="5" t="s">
        <v>1436</v>
      </c>
      <c r="C157" s="5" t="s">
        <v>168</v>
      </c>
      <c r="D157" s="5" t="s">
        <v>1973</v>
      </c>
      <c r="E157" s="5" t="s">
        <v>1974</v>
      </c>
      <c r="F157" s="5" t="s">
        <v>1975</v>
      </c>
      <c r="G157" s="5" t="s">
        <v>1463</v>
      </c>
      <c r="H157" s="5" t="s">
        <v>1976</v>
      </c>
      <c r="J157" s="5" t="s">
        <v>2789</v>
      </c>
    </row>
    <row r="158" spans="1:10">
      <c r="A158" s="5">
        <v>157</v>
      </c>
      <c r="B158" s="5" t="s">
        <v>1436</v>
      </c>
      <c r="C158" s="5" t="s">
        <v>168</v>
      </c>
      <c r="D158" s="5" t="s">
        <v>2899</v>
      </c>
      <c r="E158" s="5" t="s">
        <v>2900</v>
      </c>
      <c r="F158" s="5" t="s">
        <v>2901</v>
      </c>
      <c r="G158" s="5" t="s">
        <v>1562</v>
      </c>
      <c r="H158" s="5" t="s">
        <v>2902</v>
      </c>
      <c r="J158" s="5" t="s">
        <v>2789</v>
      </c>
    </row>
    <row r="159" spans="1:10">
      <c r="A159" s="5">
        <v>158</v>
      </c>
      <c r="B159" s="5" t="s">
        <v>1436</v>
      </c>
      <c r="C159" s="5" t="s">
        <v>168</v>
      </c>
      <c r="D159" s="5" t="s">
        <v>1977</v>
      </c>
      <c r="E159" s="5" t="s">
        <v>1978</v>
      </c>
      <c r="F159" s="5" t="s">
        <v>1979</v>
      </c>
      <c r="G159" s="5" t="s">
        <v>1736</v>
      </c>
      <c r="H159" s="5" t="s">
        <v>1980</v>
      </c>
      <c r="J159" s="5" t="s">
        <v>2789</v>
      </c>
    </row>
    <row r="160" spans="1:10">
      <c r="A160" s="5">
        <v>159</v>
      </c>
      <c r="B160" s="5" t="s">
        <v>1436</v>
      </c>
      <c r="C160" s="5" t="s">
        <v>168</v>
      </c>
      <c r="D160" s="5" t="s">
        <v>1981</v>
      </c>
      <c r="E160" s="5" t="s">
        <v>1982</v>
      </c>
      <c r="F160" s="5" t="s">
        <v>1983</v>
      </c>
      <c r="G160" s="5" t="s">
        <v>1678</v>
      </c>
      <c r="H160" s="5" t="s">
        <v>1781</v>
      </c>
      <c r="J160" s="5" t="s">
        <v>2789</v>
      </c>
    </row>
    <row r="161" spans="1:10">
      <c r="A161" s="5">
        <v>160</v>
      </c>
      <c r="B161" s="5" t="s">
        <v>1436</v>
      </c>
      <c r="C161" s="5" t="s">
        <v>168</v>
      </c>
      <c r="D161" s="5" t="s">
        <v>2903</v>
      </c>
      <c r="E161" s="5" t="s">
        <v>2904</v>
      </c>
      <c r="F161" s="5" t="s">
        <v>2905</v>
      </c>
      <c r="G161" s="5" t="s">
        <v>1535</v>
      </c>
      <c r="J161" s="5" t="s">
        <v>2789</v>
      </c>
    </row>
    <row r="162" spans="1:10">
      <c r="A162" s="5">
        <v>161</v>
      </c>
      <c r="B162" s="5" t="s">
        <v>1436</v>
      </c>
      <c r="C162" s="5" t="s">
        <v>168</v>
      </c>
      <c r="D162" s="5" t="s">
        <v>2906</v>
      </c>
      <c r="E162" s="5" t="s">
        <v>2907</v>
      </c>
      <c r="F162" s="5" t="s">
        <v>2908</v>
      </c>
      <c r="G162" s="5" t="s">
        <v>1535</v>
      </c>
      <c r="H162" s="5" t="s">
        <v>2909</v>
      </c>
      <c r="J162" s="5" t="s">
        <v>2789</v>
      </c>
    </row>
    <row r="163" spans="1:10">
      <c r="A163" s="5">
        <v>162</v>
      </c>
      <c r="B163" s="5" t="s">
        <v>1436</v>
      </c>
      <c r="C163" s="5" t="s">
        <v>168</v>
      </c>
      <c r="D163" s="5" t="s">
        <v>1984</v>
      </c>
      <c r="E163" s="5" t="s">
        <v>1985</v>
      </c>
      <c r="F163" s="5" t="s">
        <v>1986</v>
      </c>
      <c r="G163" s="5" t="s">
        <v>1444</v>
      </c>
      <c r="H163" s="5" t="s">
        <v>1987</v>
      </c>
      <c r="J163" s="5" t="s">
        <v>2789</v>
      </c>
    </row>
    <row r="164" spans="1:10">
      <c r="A164" s="5">
        <v>163</v>
      </c>
      <c r="B164" s="5" t="s">
        <v>1436</v>
      </c>
      <c r="C164" s="5" t="s">
        <v>168</v>
      </c>
      <c r="D164" s="5" t="s">
        <v>2910</v>
      </c>
      <c r="E164" s="5" t="s">
        <v>2911</v>
      </c>
      <c r="F164" s="5" t="s">
        <v>2912</v>
      </c>
      <c r="G164" s="5" t="s">
        <v>1530</v>
      </c>
      <c r="H164" s="5" t="s">
        <v>2913</v>
      </c>
      <c r="J164" s="5" t="s">
        <v>2789</v>
      </c>
    </row>
    <row r="165" spans="1:10">
      <c r="A165" s="5">
        <v>164</v>
      </c>
      <c r="B165" s="5" t="s">
        <v>1436</v>
      </c>
      <c r="C165" s="5" t="s">
        <v>168</v>
      </c>
      <c r="D165" s="5" t="s">
        <v>1988</v>
      </c>
      <c r="E165" s="5" t="s">
        <v>1989</v>
      </c>
      <c r="F165" s="5" t="s">
        <v>1990</v>
      </c>
      <c r="G165" s="5" t="s">
        <v>1535</v>
      </c>
      <c r="H165" s="5" t="s">
        <v>1991</v>
      </c>
      <c r="J165" s="5" t="s">
        <v>2789</v>
      </c>
    </row>
    <row r="166" spans="1:10">
      <c r="A166" s="5">
        <v>165</v>
      </c>
      <c r="B166" s="5" t="s">
        <v>1436</v>
      </c>
      <c r="C166" s="5" t="s">
        <v>168</v>
      </c>
      <c r="D166" s="5" t="s">
        <v>1992</v>
      </c>
      <c r="E166" s="5" t="s">
        <v>1993</v>
      </c>
      <c r="F166" s="5" t="s">
        <v>1994</v>
      </c>
      <c r="G166" s="5" t="s">
        <v>1449</v>
      </c>
      <c r="H166" s="5" t="s">
        <v>1995</v>
      </c>
      <c r="J166" s="5" t="s">
        <v>2789</v>
      </c>
    </row>
    <row r="167" spans="1:10">
      <c r="A167" s="5">
        <v>166</v>
      </c>
      <c r="B167" s="5" t="s">
        <v>1436</v>
      </c>
      <c r="C167" s="5" t="s">
        <v>168</v>
      </c>
      <c r="D167" s="5" t="s">
        <v>1996</v>
      </c>
      <c r="E167" s="5" t="s">
        <v>1997</v>
      </c>
      <c r="F167" s="5" t="s">
        <v>1998</v>
      </c>
      <c r="G167" s="5" t="s">
        <v>1663</v>
      </c>
      <c r="J167" s="5" t="s">
        <v>2789</v>
      </c>
    </row>
    <row r="168" spans="1:10">
      <c r="A168" s="5">
        <v>167</v>
      </c>
      <c r="B168" s="5" t="s">
        <v>1436</v>
      </c>
      <c r="C168" s="5" t="s">
        <v>168</v>
      </c>
      <c r="D168" s="5" t="s">
        <v>2914</v>
      </c>
      <c r="E168" s="5" t="s">
        <v>2915</v>
      </c>
      <c r="F168" s="5" t="s">
        <v>2916</v>
      </c>
      <c r="G168" s="5" t="s">
        <v>1736</v>
      </c>
      <c r="H168" s="5" t="s">
        <v>2917</v>
      </c>
      <c r="J168" s="5" t="s">
        <v>2789</v>
      </c>
    </row>
    <row r="169" spans="1:10">
      <c r="A169" s="5">
        <v>168</v>
      </c>
      <c r="B169" s="5" t="s">
        <v>1436</v>
      </c>
      <c r="C169" s="5" t="s">
        <v>168</v>
      </c>
      <c r="D169" s="5" t="s">
        <v>1999</v>
      </c>
      <c r="E169" s="5" t="s">
        <v>2000</v>
      </c>
      <c r="F169" s="5" t="s">
        <v>2001</v>
      </c>
      <c r="G169" s="5" t="s">
        <v>1718</v>
      </c>
      <c r="H169" s="5" t="s">
        <v>2002</v>
      </c>
      <c r="J169" s="5" t="s">
        <v>2789</v>
      </c>
    </row>
    <row r="170" spans="1:10">
      <c r="A170" s="5">
        <v>169</v>
      </c>
      <c r="B170" s="5" t="s">
        <v>1436</v>
      </c>
      <c r="C170" s="5" t="s">
        <v>168</v>
      </c>
      <c r="D170" s="5" t="s">
        <v>2003</v>
      </c>
      <c r="E170" s="5" t="s">
        <v>2004</v>
      </c>
      <c r="F170" s="5" t="s">
        <v>2005</v>
      </c>
      <c r="G170" s="5" t="s">
        <v>1453</v>
      </c>
      <c r="H170" s="5" t="s">
        <v>2006</v>
      </c>
      <c r="I170" s="5" t="s">
        <v>2918</v>
      </c>
      <c r="J170" s="5" t="s">
        <v>2789</v>
      </c>
    </row>
    <row r="171" spans="1:10">
      <c r="A171" s="5">
        <v>170</v>
      </c>
      <c r="B171" s="5" t="s">
        <v>1436</v>
      </c>
      <c r="C171" s="5" t="s">
        <v>168</v>
      </c>
      <c r="D171" s="5" t="s">
        <v>2007</v>
      </c>
      <c r="E171" s="5" t="s">
        <v>2008</v>
      </c>
      <c r="F171" s="5" t="s">
        <v>2009</v>
      </c>
      <c r="G171" s="5" t="s">
        <v>1453</v>
      </c>
      <c r="H171" s="5" t="s">
        <v>2010</v>
      </c>
      <c r="I171" s="5" t="s">
        <v>2919</v>
      </c>
      <c r="J171" s="5" t="s">
        <v>2789</v>
      </c>
    </row>
    <row r="172" spans="1:10">
      <c r="A172" s="5">
        <v>171</v>
      </c>
      <c r="B172" s="5" t="s">
        <v>1436</v>
      </c>
      <c r="C172" s="5" t="s">
        <v>168</v>
      </c>
      <c r="D172" s="5" t="s">
        <v>2011</v>
      </c>
      <c r="E172" s="5" t="s">
        <v>2012</v>
      </c>
      <c r="F172" s="5" t="s">
        <v>2013</v>
      </c>
      <c r="G172" s="5" t="s">
        <v>1718</v>
      </c>
      <c r="H172" s="5" t="s">
        <v>1991</v>
      </c>
      <c r="J172" s="5" t="s">
        <v>2789</v>
      </c>
    </row>
    <row r="173" spans="1:10">
      <c r="A173" s="5">
        <v>172</v>
      </c>
      <c r="B173" s="5" t="s">
        <v>1436</v>
      </c>
      <c r="C173" s="5" t="s">
        <v>168</v>
      </c>
      <c r="D173" s="5" t="s">
        <v>2014</v>
      </c>
      <c r="E173" s="5" t="s">
        <v>2015</v>
      </c>
      <c r="F173" s="5" t="s">
        <v>2016</v>
      </c>
      <c r="G173" s="5" t="s">
        <v>1718</v>
      </c>
      <c r="H173" s="5" t="s">
        <v>2017</v>
      </c>
      <c r="J173" s="5" t="s">
        <v>2789</v>
      </c>
    </row>
    <row r="174" spans="1:10">
      <c r="A174" s="5">
        <v>173</v>
      </c>
      <c r="B174" s="5" t="s">
        <v>1436</v>
      </c>
      <c r="C174" s="5" t="s">
        <v>168</v>
      </c>
      <c r="D174" s="5" t="s">
        <v>2018</v>
      </c>
      <c r="E174" s="5" t="s">
        <v>2019</v>
      </c>
      <c r="F174" s="5" t="s">
        <v>2020</v>
      </c>
      <c r="G174" s="5" t="s">
        <v>1678</v>
      </c>
      <c r="H174" s="5" t="s">
        <v>2021</v>
      </c>
      <c r="J174" s="5" t="s">
        <v>2789</v>
      </c>
    </row>
    <row r="175" spans="1:10">
      <c r="A175" s="5">
        <v>174</v>
      </c>
      <c r="B175" s="5" t="s">
        <v>1436</v>
      </c>
      <c r="C175" s="5" t="s">
        <v>168</v>
      </c>
      <c r="D175" s="5" t="s">
        <v>2022</v>
      </c>
      <c r="E175" s="5" t="s">
        <v>2023</v>
      </c>
      <c r="F175" s="5" t="s">
        <v>2024</v>
      </c>
      <c r="G175" s="5" t="s">
        <v>1613</v>
      </c>
      <c r="H175" s="5" t="s">
        <v>2025</v>
      </c>
      <c r="J175" s="5" t="s">
        <v>2789</v>
      </c>
    </row>
    <row r="176" spans="1:10">
      <c r="A176" s="5">
        <v>175</v>
      </c>
      <c r="B176" s="5" t="s">
        <v>1436</v>
      </c>
      <c r="C176" s="5" t="s">
        <v>168</v>
      </c>
      <c r="D176" s="5" t="s">
        <v>2026</v>
      </c>
      <c r="E176" s="5" t="s">
        <v>2027</v>
      </c>
      <c r="F176" s="5" t="s">
        <v>2028</v>
      </c>
      <c r="G176" s="5" t="s">
        <v>1551</v>
      </c>
      <c r="H176" s="5" t="s">
        <v>2029</v>
      </c>
      <c r="J176" s="5" t="s">
        <v>2789</v>
      </c>
    </row>
    <row r="177" spans="1:10">
      <c r="A177" s="5">
        <v>176</v>
      </c>
      <c r="B177" s="5" t="s">
        <v>1436</v>
      </c>
      <c r="C177" s="5" t="s">
        <v>168</v>
      </c>
      <c r="D177" s="5" t="s">
        <v>2030</v>
      </c>
      <c r="E177" s="5" t="s">
        <v>2031</v>
      </c>
      <c r="F177" s="5" t="s">
        <v>2032</v>
      </c>
      <c r="G177" s="5" t="s">
        <v>1546</v>
      </c>
      <c r="H177" s="5" t="s">
        <v>2033</v>
      </c>
      <c r="J177" s="5" t="s">
        <v>2789</v>
      </c>
    </row>
    <row r="178" spans="1:10">
      <c r="A178" s="5">
        <v>177</v>
      </c>
      <c r="B178" s="5" t="s">
        <v>1436</v>
      </c>
      <c r="C178" s="5" t="s">
        <v>168</v>
      </c>
      <c r="D178" s="5" t="s">
        <v>2036</v>
      </c>
      <c r="E178" s="5" t="s">
        <v>2037</v>
      </c>
      <c r="F178" s="5" t="s">
        <v>2038</v>
      </c>
      <c r="G178" s="5" t="s">
        <v>1613</v>
      </c>
      <c r="H178" s="5" t="s">
        <v>2039</v>
      </c>
      <c r="J178" s="5" t="s">
        <v>2789</v>
      </c>
    </row>
    <row r="179" spans="1:10">
      <c r="A179" s="5">
        <v>178</v>
      </c>
      <c r="B179" s="5" t="s">
        <v>1436</v>
      </c>
      <c r="C179" s="5" t="s">
        <v>168</v>
      </c>
      <c r="D179" s="5" t="s">
        <v>2040</v>
      </c>
      <c r="E179" s="5" t="s">
        <v>2041</v>
      </c>
      <c r="F179" s="5" t="s">
        <v>2042</v>
      </c>
      <c r="G179" s="5" t="s">
        <v>1609</v>
      </c>
      <c r="H179" s="5" t="s">
        <v>2043</v>
      </c>
      <c r="J179" s="5" t="s">
        <v>2789</v>
      </c>
    </row>
    <row r="180" spans="1:10">
      <c r="A180" s="5">
        <v>179</v>
      </c>
      <c r="B180" s="5" t="s">
        <v>1436</v>
      </c>
      <c r="C180" s="5" t="s">
        <v>168</v>
      </c>
      <c r="D180" s="5" t="s">
        <v>2044</v>
      </c>
      <c r="E180" s="5" t="s">
        <v>2045</v>
      </c>
      <c r="F180" s="5" t="s">
        <v>2046</v>
      </c>
      <c r="G180" s="5" t="s">
        <v>1644</v>
      </c>
      <c r="H180" s="5" t="s">
        <v>2047</v>
      </c>
      <c r="J180" s="5" t="s">
        <v>2789</v>
      </c>
    </row>
    <row r="181" spans="1:10">
      <c r="A181" s="5">
        <v>180</v>
      </c>
      <c r="B181" s="5" t="s">
        <v>1436</v>
      </c>
      <c r="C181" s="5" t="s">
        <v>168</v>
      </c>
      <c r="D181" s="5" t="s">
        <v>2048</v>
      </c>
      <c r="E181" s="5" t="s">
        <v>2049</v>
      </c>
      <c r="F181" s="5" t="s">
        <v>2050</v>
      </c>
      <c r="G181" s="5" t="s">
        <v>1471</v>
      </c>
      <c r="H181" s="5" t="s">
        <v>2051</v>
      </c>
      <c r="J181" s="5" t="s">
        <v>2789</v>
      </c>
    </row>
    <row r="182" spans="1:10">
      <c r="A182" s="5">
        <v>181</v>
      </c>
      <c r="B182" s="5" t="s">
        <v>1436</v>
      </c>
      <c r="C182" s="5" t="s">
        <v>168</v>
      </c>
      <c r="D182" s="5" t="s">
        <v>2052</v>
      </c>
      <c r="E182" s="5" t="s">
        <v>2053</v>
      </c>
      <c r="F182" s="5" t="s">
        <v>2054</v>
      </c>
      <c r="G182" s="5" t="s">
        <v>1546</v>
      </c>
      <c r="H182" s="5" t="s">
        <v>1781</v>
      </c>
      <c r="J182" s="5" t="s">
        <v>2789</v>
      </c>
    </row>
    <row r="183" spans="1:10">
      <c r="A183" s="5">
        <v>182</v>
      </c>
      <c r="B183" s="5" t="s">
        <v>1436</v>
      </c>
      <c r="C183" s="5" t="s">
        <v>168</v>
      </c>
      <c r="D183" s="5" t="s">
        <v>2055</v>
      </c>
      <c r="E183" s="5" t="s">
        <v>2056</v>
      </c>
      <c r="F183" s="5" t="s">
        <v>2057</v>
      </c>
      <c r="G183" s="5" t="s">
        <v>1471</v>
      </c>
      <c r="H183" s="5" t="s">
        <v>1542</v>
      </c>
      <c r="J183" s="5" t="s">
        <v>2789</v>
      </c>
    </row>
    <row r="184" spans="1:10">
      <c r="A184" s="5">
        <v>183</v>
      </c>
      <c r="B184" s="5" t="s">
        <v>1436</v>
      </c>
      <c r="C184" s="5" t="s">
        <v>168</v>
      </c>
      <c r="D184" s="5" t="s">
        <v>2058</v>
      </c>
      <c r="E184" s="5" t="s">
        <v>2059</v>
      </c>
      <c r="F184" s="5" t="s">
        <v>2060</v>
      </c>
      <c r="G184" s="5" t="s">
        <v>1484</v>
      </c>
      <c r="H184" s="5" t="s">
        <v>2061</v>
      </c>
      <c r="J184" s="5" t="s">
        <v>2789</v>
      </c>
    </row>
    <row r="185" spans="1:10">
      <c r="A185" s="5">
        <v>184</v>
      </c>
      <c r="B185" s="5" t="s">
        <v>1436</v>
      </c>
      <c r="C185" s="5" t="s">
        <v>168</v>
      </c>
      <c r="D185" s="5" t="s">
        <v>2062</v>
      </c>
      <c r="E185" s="5" t="s">
        <v>2063</v>
      </c>
      <c r="F185" s="5" t="s">
        <v>2064</v>
      </c>
      <c r="G185" s="5" t="s">
        <v>1484</v>
      </c>
      <c r="H185" s="5" t="s">
        <v>2065</v>
      </c>
      <c r="J185" s="5" t="s">
        <v>2789</v>
      </c>
    </row>
    <row r="186" spans="1:10">
      <c r="A186" s="5">
        <v>185</v>
      </c>
      <c r="B186" s="5" t="s">
        <v>1436</v>
      </c>
      <c r="C186" s="5" t="s">
        <v>168</v>
      </c>
      <c r="D186" s="5" t="s">
        <v>2066</v>
      </c>
      <c r="E186" s="5" t="s">
        <v>2067</v>
      </c>
      <c r="F186" s="5" t="s">
        <v>2068</v>
      </c>
      <c r="G186" s="5" t="s">
        <v>2069</v>
      </c>
      <c r="J186" s="5" t="s">
        <v>2789</v>
      </c>
    </row>
    <row r="187" spans="1:10">
      <c r="A187" s="5">
        <v>186</v>
      </c>
      <c r="B187" s="5" t="s">
        <v>1436</v>
      </c>
      <c r="C187" s="5" t="s">
        <v>168</v>
      </c>
      <c r="D187" s="5" t="s">
        <v>2070</v>
      </c>
      <c r="E187" s="5" t="s">
        <v>2071</v>
      </c>
      <c r="F187" s="5" t="s">
        <v>2072</v>
      </c>
      <c r="G187" s="5" t="s">
        <v>1449</v>
      </c>
      <c r="H187" s="5" t="s">
        <v>2073</v>
      </c>
      <c r="J187" s="5" t="s">
        <v>2789</v>
      </c>
    </row>
    <row r="188" spans="1:10">
      <c r="A188" s="5">
        <v>187</v>
      </c>
      <c r="B188" s="5" t="s">
        <v>1436</v>
      </c>
      <c r="C188" s="5" t="s">
        <v>168</v>
      </c>
      <c r="D188" s="5" t="s">
        <v>2920</v>
      </c>
      <c r="E188" s="5" t="s">
        <v>2921</v>
      </c>
      <c r="F188" s="5" t="s">
        <v>2922</v>
      </c>
      <c r="G188" s="5" t="s">
        <v>1453</v>
      </c>
      <c r="H188" s="5" t="s">
        <v>2923</v>
      </c>
      <c r="J188" s="5" t="s">
        <v>2789</v>
      </c>
    </row>
    <row r="189" spans="1:10">
      <c r="A189" s="5">
        <v>188</v>
      </c>
      <c r="B189" s="5" t="s">
        <v>1436</v>
      </c>
      <c r="C189" s="5" t="s">
        <v>168</v>
      </c>
      <c r="D189" s="5" t="s">
        <v>2074</v>
      </c>
      <c r="E189" s="5" t="s">
        <v>2075</v>
      </c>
      <c r="F189" s="5" t="s">
        <v>2076</v>
      </c>
      <c r="G189" s="5" t="s">
        <v>1444</v>
      </c>
      <c r="H189" s="5" t="s">
        <v>2077</v>
      </c>
      <c r="J189" s="5" t="s">
        <v>2789</v>
      </c>
    </row>
    <row r="190" spans="1:10">
      <c r="A190" s="5">
        <v>189</v>
      </c>
      <c r="B190" s="5" t="s">
        <v>1436</v>
      </c>
      <c r="C190" s="5" t="s">
        <v>168</v>
      </c>
      <c r="D190" s="5" t="s">
        <v>2078</v>
      </c>
      <c r="E190" s="5" t="s">
        <v>2079</v>
      </c>
      <c r="F190" s="5" t="s">
        <v>2080</v>
      </c>
      <c r="G190" s="5" t="s">
        <v>1546</v>
      </c>
      <c r="J190" s="5" t="s">
        <v>2789</v>
      </c>
    </row>
    <row r="191" spans="1:10">
      <c r="A191" s="5">
        <v>190</v>
      </c>
      <c r="B191" s="5" t="s">
        <v>1436</v>
      </c>
      <c r="C191" s="5" t="s">
        <v>168</v>
      </c>
      <c r="D191" s="5" t="s">
        <v>2924</v>
      </c>
      <c r="E191" s="5" t="s">
        <v>2925</v>
      </c>
      <c r="F191" s="5" t="s">
        <v>2926</v>
      </c>
      <c r="G191" s="5" t="s">
        <v>1644</v>
      </c>
      <c r="H191" s="5" t="s">
        <v>2927</v>
      </c>
      <c r="J191" s="5" t="s">
        <v>2789</v>
      </c>
    </row>
    <row r="192" spans="1:10">
      <c r="A192" s="5">
        <v>191</v>
      </c>
      <c r="B192" s="5" t="s">
        <v>1436</v>
      </c>
      <c r="C192" s="5" t="s">
        <v>168</v>
      </c>
      <c r="D192" s="5" t="s">
        <v>2081</v>
      </c>
      <c r="E192" s="5" t="s">
        <v>2082</v>
      </c>
      <c r="F192" s="5" t="s">
        <v>2083</v>
      </c>
      <c r="G192" s="5" t="s">
        <v>1513</v>
      </c>
      <c r="J192" s="5" t="s">
        <v>2789</v>
      </c>
    </row>
    <row r="193" spans="1:10">
      <c r="A193" s="5">
        <v>192</v>
      </c>
      <c r="B193" s="5" t="s">
        <v>1436</v>
      </c>
      <c r="C193" s="5" t="s">
        <v>168</v>
      </c>
      <c r="D193" s="5" t="s">
        <v>2084</v>
      </c>
      <c r="E193" s="5" t="s">
        <v>2085</v>
      </c>
      <c r="F193" s="5" t="s">
        <v>2086</v>
      </c>
      <c r="G193" s="5" t="s">
        <v>1530</v>
      </c>
      <c r="H193" s="5" t="s">
        <v>2087</v>
      </c>
      <c r="I193" s="5" t="s">
        <v>2928</v>
      </c>
      <c r="J193" s="5" t="s">
        <v>2789</v>
      </c>
    </row>
    <row r="194" spans="1:10">
      <c r="A194" s="5">
        <v>193</v>
      </c>
      <c r="B194" s="5" t="s">
        <v>1436</v>
      </c>
      <c r="C194" s="5" t="s">
        <v>168</v>
      </c>
      <c r="D194" s="5" t="s">
        <v>2088</v>
      </c>
      <c r="E194" s="5" t="s">
        <v>2089</v>
      </c>
      <c r="F194" s="5" t="s">
        <v>2090</v>
      </c>
      <c r="G194" s="5" t="s">
        <v>1535</v>
      </c>
      <c r="J194" s="5" t="s">
        <v>2789</v>
      </c>
    </row>
    <row r="195" spans="1:10">
      <c r="A195" s="5">
        <v>194</v>
      </c>
      <c r="B195" s="5" t="s">
        <v>1436</v>
      </c>
      <c r="C195" s="5" t="s">
        <v>168</v>
      </c>
      <c r="D195" s="5" t="s">
        <v>2091</v>
      </c>
      <c r="E195" s="5" t="s">
        <v>2092</v>
      </c>
      <c r="F195" s="5" t="s">
        <v>2093</v>
      </c>
      <c r="G195" s="5" t="s">
        <v>1484</v>
      </c>
      <c r="J195" s="5" t="s">
        <v>2789</v>
      </c>
    </row>
    <row r="196" spans="1:10">
      <c r="A196" s="5">
        <v>195</v>
      </c>
      <c r="B196" s="5" t="s">
        <v>1436</v>
      </c>
      <c r="C196" s="5" t="s">
        <v>168</v>
      </c>
      <c r="D196" s="5" t="s">
        <v>2094</v>
      </c>
      <c r="E196" s="5" t="s">
        <v>2095</v>
      </c>
      <c r="F196" s="5" t="s">
        <v>2096</v>
      </c>
      <c r="G196" s="5" t="s">
        <v>1562</v>
      </c>
      <c r="H196" s="5" t="s">
        <v>2097</v>
      </c>
      <c r="J196" s="5" t="s">
        <v>2789</v>
      </c>
    </row>
    <row r="197" spans="1:10">
      <c r="A197" s="5">
        <v>196</v>
      </c>
      <c r="B197" s="5" t="s">
        <v>1436</v>
      </c>
      <c r="C197" s="5" t="s">
        <v>168</v>
      </c>
      <c r="D197" s="5" t="s">
        <v>2098</v>
      </c>
      <c r="E197" s="5" t="s">
        <v>2099</v>
      </c>
      <c r="F197" s="5" t="s">
        <v>2100</v>
      </c>
      <c r="G197" s="5" t="s">
        <v>1673</v>
      </c>
      <c r="J197" s="5" t="s">
        <v>2789</v>
      </c>
    </row>
    <row r="198" spans="1:10">
      <c r="A198" s="5">
        <v>197</v>
      </c>
      <c r="B198" s="5" t="s">
        <v>1436</v>
      </c>
      <c r="C198" s="5" t="s">
        <v>168</v>
      </c>
      <c r="D198" s="5" t="s">
        <v>2101</v>
      </c>
      <c r="E198" s="5" t="s">
        <v>2102</v>
      </c>
      <c r="F198" s="5" t="s">
        <v>2103</v>
      </c>
      <c r="G198" s="5" t="s">
        <v>1449</v>
      </c>
      <c r="H198" s="5" t="s">
        <v>2104</v>
      </c>
      <c r="J198" s="5" t="s">
        <v>2789</v>
      </c>
    </row>
    <row r="199" spans="1:10">
      <c r="A199" s="5">
        <v>198</v>
      </c>
      <c r="B199" s="5" t="s">
        <v>1436</v>
      </c>
      <c r="C199" s="5" t="s">
        <v>168</v>
      </c>
      <c r="D199" s="5" t="s">
        <v>2105</v>
      </c>
      <c r="E199" s="5" t="s">
        <v>2106</v>
      </c>
      <c r="F199" s="5" t="s">
        <v>2107</v>
      </c>
      <c r="G199" s="5" t="s">
        <v>1613</v>
      </c>
      <c r="H199" s="5" t="s">
        <v>2108</v>
      </c>
      <c r="J199" s="5" t="s">
        <v>2789</v>
      </c>
    </row>
    <row r="200" spans="1:10">
      <c r="A200" s="5">
        <v>199</v>
      </c>
      <c r="B200" s="5" t="s">
        <v>1436</v>
      </c>
      <c r="C200" s="5" t="s">
        <v>168</v>
      </c>
      <c r="D200" s="5" t="s">
        <v>2109</v>
      </c>
      <c r="E200" s="5" t="s">
        <v>2110</v>
      </c>
      <c r="F200" s="5" t="s">
        <v>2111</v>
      </c>
      <c r="G200" s="5" t="s">
        <v>1551</v>
      </c>
      <c r="H200" s="5" t="s">
        <v>2112</v>
      </c>
      <c r="J200" s="5" t="s">
        <v>2789</v>
      </c>
    </row>
    <row r="201" spans="1:10">
      <c r="A201" s="5">
        <v>200</v>
      </c>
      <c r="B201" s="5" t="s">
        <v>1436</v>
      </c>
      <c r="C201" s="5" t="s">
        <v>168</v>
      </c>
      <c r="D201" s="5" t="s">
        <v>2113</v>
      </c>
      <c r="E201" s="5" t="s">
        <v>2110</v>
      </c>
      <c r="F201" s="5" t="s">
        <v>2114</v>
      </c>
      <c r="G201" s="5" t="s">
        <v>1831</v>
      </c>
      <c r="J201" s="5" t="s">
        <v>2789</v>
      </c>
    </row>
    <row r="202" spans="1:10">
      <c r="A202" s="5">
        <v>201</v>
      </c>
      <c r="B202" s="5" t="s">
        <v>1436</v>
      </c>
      <c r="C202" s="5" t="s">
        <v>168</v>
      </c>
      <c r="D202" s="5" t="s">
        <v>2115</v>
      </c>
      <c r="E202" s="5" t="s">
        <v>2116</v>
      </c>
      <c r="F202" s="5" t="s">
        <v>2117</v>
      </c>
      <c r="G202" s="5" t="s">
        <v>1831</v>
      </c>
      <c r="H202" s="5" t="s">
        <v>2118</v>
      </c>
      <c r="J202" s="5" t="s">
        <v>2789</v>
      </c>
    </row>
    <row r="203" spans="1:10">
      <c r="A203" s="5">
        <v>202</v>
      </c>
      <c r="B203" s="5" t="s">
        <v>1436</v>
      </c>
      <c r="C203" s="5" t="s">
        <v>168</v>
      </c>
      <c r="D203" s="5" t="s">
        <v>2119</v>
      </c>
      <c r="E203" s="5" t="s">
        <v>2120</v>
      </c>
      <c r="F203" s="5" t="s">
        <v>2121</v>
      </c>
      <c r="G203" s="5" t="s">
        <v>2122</v>
      </c>
      <c r="H203" s="5" t="s">
        <v>2123</v>
      </c>
      <c r="J203" s="5" t="s">
        <v>2789</v>
      </c>
    </row>
    <row r="204" spans="1:10">
      <c r="A204" s="5">
        <v>203</v>
      </c>
      <c r="B204" s="5" t="s">
        <v>1436</v>
      </c>
      <c r="C204" s="5" t="s">
        <v>168</v>
      </c>
      <c r="D204" s="5" t="s">
        <v>2124</v>
      </c>
      <c r="E204" s="5" t="s">
        <v>2125</v>
      </c>
      <c r="F204" s="5" t="s">
        <v>2126</v>
      </c>
      <c r="G204" s="5" t="s">
        <v>1831</v>
      </c>
      <c r="H204" s="5" t="s">
        <v>2127</v>
      </c>
      <c r="J204" s="5" t="s">
        <v>2789</v>
      </c>
    </row>
    <row r="205" spans="1:10">
      <c r="A205" s="5">
        <v>204</v>
      </c>
      <c r="B205" s="5" t="s">
        <v>1436</v>
      </c>
      <c r="C205" s="5" t="s">
        <v>168</v>
      </c>
      <c r="D205" s="5" t="s">
        <v>2128</v>
      </c>
      <c r="E205" s="5" t="s">
        <v>2129</v>
      </c>
      <c r="F205" s="5" t="s">
        <v>2130</v>
      </c>
      <c r="G205" s="5" t="s">
        <v>1673</v>
      </c>
      <c r="J205" s="5" t="s">
        <v>2789</v>
      </c>
    </row>
    <row r="206" spans="1:10">
      <c r="A206" s="5">
        <v>205</v>
      </c>
      <c r="B206" s="5" t="s">
        <v>1436</v>
      </c>
      <c r="C206" s="5" t="s">
        <v>168</v>
      </c>
      <c r="D206" s="5" t="s">
        <v>2131</v>
      </c>
      <c r="E206" s="5" t="s">
        <v>2132</v>
      </c>
      <c r="F206" s="5" t="s">
        <v>2133</v>
      </c>
      <c r="G206" s="5" t="s">
        <v>2134</v>
      </c>
      <c r="H206" s="5" t="s">
        <v>2135</v>
      </c>
      <c r="J206" s="5" t="s">
        <v>2789</v>
      </c>
    </row>
    <row r="207" spans="1:10">
      <c r="A207" s="5">
        <v>206</v>
      </c>
      <c r="B207" s="5" t="s">
        <v>1436</v>
      </c>
      <c r="C207" s="5" t="s">
        <v>168</v>
      </c>
      <c r="D207" s="5" t="s">
        <v>2136</v>
      </c>
      <c r="E207" s="5" t="s">
        <v>2137</v>
      </c>
      <c r="F207" s="5" t="s">
        <v>2138</v>
      </c>
      <c r="G207" s="5" t="s">
        <v>1551</v>
      </c>
      <c r="H207" s="5" t="s">
        <v>2139</v>
      </c>
      <c r="J207" s="5" t="s">
        <v>2789</v>
      </c>
    </row>
    <row r="208" spans="1:10">
      <c r="A208" s="5">
        <v>207</v>
      </c>
      <c r="B208" s="5" t="s">
        <v>1436</v>
      </c>
      <c r="C208" s="5" t="s">
        <v>168</v>
      </c>
      <c r="D208" s="5" t="s">
        <v>2140</v>
      </c>
      <c r="E208" s="5" t="s">
        <v>2141</v>
      </c>
      <c r="F208" s="5" t="s">
        <v>2142</v>
      </c>
      <c r="G208" s="5" t="s">
        <v>1449</v>
      </c>
      <c r="J208" s="5" t="s">
        <v>2789</v>
      </c>
    </row>
    <row r="209" spans="1:10">
      <c r="A209" s="5">
        <v>208</v>
      </c>
      <c r="B209" s="5" t="s">
        <v>1436</v>
      </c>
      <c r="C209" s="5" t="s">
        <v>168</v>
      </c>
      <c r="D209" s="5" t="s">
        <v>2143</v>
      </c>
      <c r="E209" s="5" t="s">
        <v>2144</v>
      </c>
      <c r="F209" s="5" t="s">
        <v>2145</v>
      </c>
      <c r="G209" s="5" t="s">
        <v>1609</v>
      </c>
      <c r="H209" s="5" t="s">
        <v>2146</v>
      </c>
      <c r="J209" s="5" t="s">
        <v>2789</v>
      </c>
    </row>
    <row r="210" spans="1:10">
      <c r="A210" s="5">
        <v>209</v>
      </c>
      <c r="B210" s="5" t="s">
        <v>1436</v>
      </c>
      <c r="C210" s="5" t="s">
        <v>168</v>
      </c>
      <c r="D210" s="5" t="s">
        <v>2147</v>
      </c>
      <c r="E210" s="5" t="s">
        <v>2148</v>
      </c>
      <c r="F210" s="5" t="s">
        <v>2149</v>
      </c>
      <c r="G210" s="5" t="s">
        <v>2150</v>
      </c>
      <c r="H210" s="5" t="s">
        <v>2151</v>
      </c>
      <c r="J210" s="5" t="s">
        <v>2789</v>
      </c>
    </row>
    <row r="211" spans="1:10">
      <c r="A211" s="5">
        <v>210</v>
      </c>
      <c r="B211" s="5" t="s">
        <v>1436</v>
      </c>
      <c r="C211" s="5" t="s">
        <v>168</v>
      </c>
      <c r="D211" s="5" t="s">
        <v>2152</v>
      </c>
      <c r="E211" s="5" t="s">
        <v>2153</v>
      </c>
      <c r="F211" s="5" t="s">
        <v>2154</v>
      </c>
      <c r="G211" s="5" t="s">
        <v>1480</v>
      </c>
      <c r="H211" s="5" t="s">
        <v>2155</v>
      </c>
      <c r="J211" s="5" t="s">
        <v>2789</v>
      </c>
    </row>
    <row r="212" spans="1:10">
      <c r="A212" s="5">
        <v>211</v>
      </c>
      <c r="B212" s="5" t="s">
        <v>1436</v>
      </c>
      <c r="C212" s="5" t="s">
        <v>168</v>
      </c>
      <c r="D212" s="5" t="s">
        <v>2156</v>
      </c>
      <c r="E212" s="5" t="s">
        <v>2157</v>
      </c>
      <c r="F212" s="5" t="s">
        <v>2158</v>
      </c>
      <c r="G212" s="5" t="s">
        <v>1686</v>
      </c>
      <c r="H212" s="5" t="s">
        <v>2159</v>
      </c>
      <c r="J212" s="5" t="s">
        <v>2789</v>
      </c>
    </row>
    <row r="213" spans="1:10">
      <c r="A213" s="5">
        <v>212</v>
      </c>
      <c r="B213" s="5" t="s">
        <v>1436</v>
      </c>
      <c r="C213" s="5" t="s">
        <v>168</v>
      </c>
      <c r="D213" s="5" t="s">
        <v>2929</v>
      </c>
      <c r="E213" s="5" t="s">
        <v>2930</v>
      </c>
      <c r="F213" s="5" t="s">
        <v>2931</v>
      </c>
      <c r="G213" s="5" t="s">
        <v>2932</v>
      </c>
      <c r="J213" s="5" t="s">
        <v>2789</v>
      </c>
    </row>
    <row r="214" spans="1:10">
      <c r="A214" s="5">
        <v>213</v>
      </c>
      <c r="B214" s="5" t="s">
        <v>1436</v>
      </c>
      <c r="C214" s="5" t="s">
        <v>168</v>
      </c>
      <c r="D214" s="5" t="s">
        <v>2160</v>
      </c>
      <c r="E214" s="5" t="s">
        <v>2161</v>
      </c>
      <c r="F214" s="5" t="s">
        <v>2162</v>
      </c>
      <c r="G214" s="5" t="s">
        <v>1449</v>
      </c>
      <c r="J214" s="5" t="s">
        <v>2789</v>
      </c>
    </row>
    <row r="215" spans="1:10">
      <c r="A215" s="5">
        <v>214</v>
      </c>
      <c r="B215" s="5" t="s">
        <v>1436</v>
      </c>
      <c r="C215" s="5" t="s">
        <v>168</v>
      </c>
      <c r="D215" s="5" t="s">
        <v>2163</v>
      </c>
      <c r="E215" s="5" t="s">
        <v>2164</v>
      </c>
      <c r="F215" s="5" t="s">
        <v>2165</v>
      </c>
      <c r="G215" s="5" t="s">
        <v>1826</v>
      </c>
      <c r="H215" s="5" t="s">
        <v>2166</v>
      </c>
      <c r="J215" s="5" t="s">
        <v>2789</v>
      </c>
    </row>
    <row r="216" spans="1:10">
      <c r="A216" s="5">
        <v>215</v>
      </c>
      <c r="B216" s="5" t="s">
        <v>1436</v>
      </c>
      <c r="C216" s="5" t="s">
        <v>168</v>
      </c>
      <c r="D216" s="5" t="s">
        <v>2167</v>
      </c>
      <c r="E216" s="5" t="s">
        <v>2168</v>
      </c>
      <c r="F216" s="5" t="s">
        <v>2169</v>
      </c>
      <c r="G216" s="5" t="s">
        <v>1453</v>
      </c>
      <c r="J216" s="5" t="s">
        <v>2789</v>
      </c>
    </row>
    <row r="217" spans="1:10">
      <c r="A217" s="5">
        <v>216</v>
      </c>
      <c r="B217" s="5" t="s">
        <v>1436</v>
      </c>
      <c r="C217" s="5" t="s">
        <v>168</v>
      </c>
      <c r="D217" s="5" t="s">
        <v>2170</v>
      </c>
      <c r="E217" s="5" t="s">
        <v>2171</v>
      </c>
      <c r="F217" s="5" t="s">
        <v>2172</v>
      </c>
      <c r="G217" s="5" t="s">
        <v>1562</v>
      </c>
      <c r="H217" s="5" t="s">
        <v>2097</v>
      </c>
      <c r="J217" s="5" t="s">
        <v>2789</v>
      </c>
    </row>
    <row r="218" spans="1:10">
      <c r="A218" s="5">
        <v>217</v>
      </c>
      <c r="B218" s="5" t="s">
        <v>1436</v>
      </c>
      <c r="C218" s="5" t="s">
        <v>168</v>
      </c>
      <c r="D218" s="5" t="s">
        <v>2933</v>
      </c>
      <c r="E218" s="5" t="s">
        <v>2934</v>
      </c>
      <c r="F218" s="5" t="s">
        <v>2935</v>
      </c>
      <c r="G218" s="5" t="s">
        <v>2936</v>
      </c>
      <c r="J218" s="5" t="s">
        <v>2789</v>
      </c>
    </row>
    <row r="219" spans="1:10">
      <c r="A219" s="5">
        <v>218</v>
      </c>
      <c r="B219" s="5" t="s">
        <v>1436</v>
      </c>
      <c r="C219" s="5" t="s">
        <v>168</v>
      </c>
      <c r="D219" s="5" t="s">
        <v>2173</v>
      </c>
      <c r="E219" s="5" t="s">
        <v>2174</v>
      </c>
      <c r="F219" s="5" t="s">
        <v>2175</v>
      </c>
      <c r="G219" s="5" t="s">
        <v>1471</v>
      </c>
      <c r="J219" s="5" t="s">
        <v>2789</v>
      </c>
    </row>
    <row r="220" spans="1:10">
      <c r="A220" s="5">
        <v>219</v>
      </c>
      <c r="B220" s="5" t="s">
        <v>1436</v>
      </c>
      <c r="C220" s="5" t="s">
        <v>168</v>
      </c>
      <c r="D220" s="5" t="s">
        <v>2176</v>
      </c>
      <c r="E220" s="5" t="s">
        <v>2177</v>
      </c>
      <c r="F220" s="5" t="s">
        <v>2178</v>
      </c>
      <c r="G220" s="5" t="s">
        <v>1480</v>
      </c>
      <c r="H220" s="5" t="s">
        <v>2179</v>
      </c>
      <c r="J220" s="5" t="s">
        <v>2789</v>
      </c>
    </row>
    <row r="221" spans="1:10">
      <c r="A221" s="5">
        <v>220</v>
      </c>
      <c r="B221" s="5" t="s">
        <v>1436</v>
      </c>
      <c r="C221" s="5" t="s">
        <v>168</v>
      </c>
      <c r="D221" s="5" t="s">
        <v>2180</v>
      </c>
      <c r="E221" s="5" t="s">
        <v>2181</v>
      </c>
      <c r="F221" s="5" t="s">
        <v>2182</v>
      </c>
      <c r="G221" s="5" t="s">
        <v>1453</v>
      </c>
      <c r="H221" s="5" t="s">
        <v>2183</v>
      </c>
      <c r="J221" s="5" t="s">
        <v>2789</v>
      </c>
    </row>
    <row r="222" spans="1:10">
      <c r="A222" s="5">
        <v>221</v>
      </c>
      <c r="B222" s="5" t="s">
        <v>1436</v>
      </c>
      <c r="C222" s="5" t="s">
        <v>168</v>
      </c>
      <c r="D222" s="5" t="s">
        <v>2184</v>
      </c>
      <c r="E222" s="5" t="s">
        <v>2185</v>
      </c>
      <c r="F222" s="5" t="s">
        <v>2186</v>
      </c>
      <c r="G222" s="5" t="s">
        <v>1463</v>
      </c>
      <c r="H222" s="5" t="s">
        <v>2187</v>
      </c>
      <c r="I222" s="5" t="s">
        <v>2937</v>
      </c>
      <c r="J222" s="5" t="s">
        <v>2789</v>
      </c>
    </row>
    <row r="223" spans="1:10">
      <c r="A223" s="5">
        <v>222</v>
      </c>
      <c r="B223" s="5" t="s">
        <v>1436</v>
      </c>
      <c r="C223" s="5" t="s">
        <v>168</v>
      </c>
      <c r="D223" s="5" t="s">
        <v>2188</v>
      </c>
      <c r="E223" s="5" t="s">
        <v>2189</v>
      </c>
      <c r="F223" s="5" t="s">
        <v>2190</v>
      </c>
      <c r="G223" s="5" t="s">
        <v>1607</v>
      </c>
      <c r="H223" s="5" t="s">
        <v>2191</v>
      </c>
      <c r="J223" s="5" t="s">
        <v>2789</v>
      </c>
    </row>
    <row r="224" spans="1:10">
      <c r="A224" s="5">
        <v>223</v>
      </c>
      <c r="B224" s="5" t="s">
        <v>1436</v>
      </c>
      <c r="C224" s="5" t="s">
        <v>168</v>
      </c>
      <c r="D224" s="5" t="s">
        <v>2192</v>
      </c>
      <c r="E224" s="5" t="s">
        <v>2193</v>
      </c>
      <c r="F224" s="5" t="s">
        <v>2194</v>
      </c>
      <c r="G224" s="5" t="s">
        <v>1458</v>
      </c>
      <c r="H224" s="5" t="s">
        <v>2195</v>
      </c>
      <c r="J224" s="5" t="s">
        <v>2789</v>
      </c>
    </row>
    <row r="225" spans="1:10">
      <c r="A225" s="5">
        <v>224</v>
      </c>
      <c r="B225" s="5" t="s">
        <v>1436</v>
      </c>
      <c r="C225" s="5" t="s">
        <v>168</v>
      </c>
      <c r="D225" s="5" t="s">
        <v>2196</v>
      </c>
      <c r="E225" s="5" t="s">
        <v>2197</v>
      </c>
      <c r="F225" s="5" t="s">
        <v>2198</v>
      </c>
      <c r="G225" s="5" t="s">
        <v>1449</v>
      </c>
      <c r="H225" s="5" t="s">
        <v>2199</v>
      </c>
      <c r="J225" s="5" t="s">
        <v>2789</v>
      </c>
    </row>
    <row r="226" spans="1:10">
      <c r="A226" s="5">
        <v>225</v>
      </c>
      <c r="B226" s="5" t="s">
        <v>1436</v>
      </c>
      <c r="C226" s="5" t="s">
        <v>168</v>
      </c>
      <c r="D226" s="5" t="s">
        <v>2200</v>
      </c>
      <c r="E226" s="5" t="s">
        <v>2201</v>
      </c>
      <c r="F226" s="5" t="s">
        <v>2202</v>
      </c>
      <c r="G226" s="5" t="s">
        <v>1530</v>
      </c>
      <c r="J226" s="5" t="s">
        <v>2789</v>
      </c>
    </row>
    <row r="227" spans="1:10">
      <c r="A227" s="5">
        <v>226</v>
      </c>
      <c r="B227" s="5" t="s">
        <v>1436</v>
      </c>
      <c r="C227" s="5" t="s">
        <v>168</v>
      </c>
      <c r="D227" s="5" t="s">
        <v>2938</v>
      </c>
      <c r="E227" s="5" t="s">
        <v>2939</v>
      </c>
      <c r="F227" s="5" t="s">
        <v>2940</v>
      </c>
      <c r="G227" s="5" t="s">
        <v>1644</v>
      </c>
      <c r="J227" s="5" t="s">
        <v>2789</v>
      </c>
    </row>
    <row r="228" spans="1:10">
      <c r="A228" s="5">
        <v>227</v>
      </c>
      <c r="B228" s="5" t="s">
        <v>1436</v>
      </c>
      <c r="C228" s="5" t="s">
        <v>168</v>
      </c>
      <c r="D228" s="5" t="s">
        <v>2203</v>
      </c>
      <c r="E228" s="5" t="s">
        <v>2204</v>
      </c>
      <c r="F228" s="5" t="s">
        <v>2205</v>
      </c>
      <c r="G228" s="5" t="s">
        <v>1530</v>
      </c>
      <c r="J228" s="5" t="s">
        <v>2789</v>
      </c>
    </row>
    <row r="229" spans="1:10">
      <c r="A229" s="5">
        <v>228</v>
      </c>
      <c r="B229" s="5" t="s">
        <v>1436</v>
      </c>
      <c r="C229" s="5" t="s">
        <v>168</v>
      </c>
      <c r="D229" s="5" t="s">
        <v>2206</v>
      </c>
      <c r="E229" s="5" t="s">
        <v>2207</v>
      </c>
      <c r="F229" s="5" t="s">
        <v>2208</v>
      </c>
      <c r="G229" s="5" t="s">
        <v>1484</v>
      </c>
      <c r="H229" s="5" t="s">
        <v>2209</v>
      </c>
      <c r="J229" s="5" t="s">
        <v>2789</v>
      </c>
    </row>
    <row r="230" spans="1:10">
      <c r="A230" s="5">
        <v>229</v>
      </c>
      <c r="B230" s="5" t="s">
        <v>1436</v>
      </c>
      <c r="C230" s="5" t="s">
        <v>168</v>
      </c>
      <c r="D230" s="5" t="s">
        <v>2210</v>
      </c>
      <c r="E230" s="5" t="s">
        <v>2211</v>
      </c>
      <c r="F230" s="5" t="s">
        <v>2212</v>
      </c>
      <c r="G230" s="5" t="s">
        <v>1530</v>
      </c>
      <c r="H230" s="5" t="s">
        <v>2213</v>
      </c>
      <c r="J230" s="5" t="s">
        <v>2789</v>
      </c>
    </row>
    <row r="231" spans="1:10">
      <c r="A231" s="5">
        <v>230</v>
      </c>
      <c r="B231" s="5" t="s">
        <v>1436</v>
      </c>
      <c r="C231" s="5" t="s">
        <v>168</v>
      </c>
      <c r="D231" s="5" t="s">
        <v>2214</v>
      </c>
      <c r="E231" s="5" t="s">
        <v>2215</v>
      </c>
      <c r="F231" s="5" t="s">
        <v>2216</v>
      </c>
      <c r="G231" s="5" t="s">
        <v>1562</v>
      </c>
      <c r="H231" s="5" t="s">
        <v>2097</v>
      </c>
      <c r="J231" s="5" t="s">
        <v>2789</v>
      </c>
    </row>
    <row r="232" spans="1:10">
      <c r="A232" s="5">
        <v>231</v>
      </c>
      <c r="B232" s="5" t="s">
        <v>1436</v>
      </c>
      <c r="C232" s="5" t="s">
        <v>168</v>
      </c>
      <c r="D232" s="5" t="s">
        <v>2941</v>
      </c>
      <c r="E232" s="5" t="s">
        <v>2942</v>
      </c>
      <c r="F232" s="5" t="s">
        <v>2943</v>
      </c>
      <c r="G232" s="5" t="s">
        <v>1449</v>
      </c>
      <c r="H232" s="5" t="s">
        <v>2944</v>
      </c>
      <c r="J232" s="5" t="s">
        <v>2789</v>
      </c>
    </row>
    <row r="233" spans="1:10">
      <c r="A233" s="5">
        <v>232</v>
      </c>
      <c r="B233" s="5" t="s">
        <v>1436</v>
      </c>
      <c r="C233" s="5" t="s">
        <v>168</v>
      </c>
      <c r="D233" s="5" t="s">
        <v>2217</v>
      </c>
      <c r="E233" s="5" t="s">
        <v>2218</v>
      </c>
      <c r="F233" s="5" t="s">
        <v>2219</v>
      </c>
      <c r="G233" s="5" t="s">
        <v>1449</v>
      </c>
      <c r="H233" s="5" t="s">
        <v>2220</v>
      </c>
      <c r="J233" s="5" t="s">
        <v>2789</v>
      </c>
    </row>
    <row r="234" spans="1:10">
      <c r="A234" s="5">
        <v>233</v>
      </c>
      <c r="B234" s="5" t="s">
        <v>1436</v>
      </c>
      <c r="C234" s="5" t="s">
        <v>168</v>
      </c>
      <c r="D234" s="5" t="s">
        <v>2221</v>
      </c>
      <c r="E234" s="5" t="s">
        <v>2222</v>
      </c>
      <c r="F234" s="5" t="s">
        <v>2223</v>
      </c>
      <c r="G234" s="5" t="s">
        <v>1562</v>
      </c>
      <c r="H234" s="5" t="s">
        <v>2097</v>
      </c>
      <c r="J234" s="5" t="s">
        <v>2789</v>
      </c>
    </row>
    <row r="235" spans="1:10">
      <c r="A235" s="5">
        <v>234</v>
      </c>
      <c r="B235" s="5" t="s">
        <v>1436</v>
      </c>
      <c r="C235" s="5" t="s">
        <v>168</v>
      </c>
      <c r="D235" s="5" t="s">
        <v>2945</v>
      </c>
      <c r="E235" s="5" t="s">
        <v>2946</v>
      </c>
      <c r="F235" s="5" t="s">
        <v>2947</v>
      </c>
      <c r="G235" s="5" t="s">
        <v>1463</v>
      </c>
      <c r="H235" s="5" t="s">
        <v>2948</v>
      </c>
      <c r="J235" s="5" t="s">
        <v>2789</v>
      </c>
    </row>
    <row r="236" spans="1:10">
      <c r="A236" s="5">
        <v>235</v>
      </c>
      <c r="B236" s="5" t="s">
        <v>1436</v>
      </c>
      <c r="C236" s="5" t="s">
        <v>168</v>
      </c>
      <c r="D236" s="5" t="s">
        <v>2224</v>
      </c>
      <c r="E236" s="5" t="s">
        <v>2225</v>
      </c>
      <c r="F236" s="5" t="s">
        <v>2226</v>
      </c>
      <c r="G236" s="5" t="s">
        <v>2150</v>
      </c>
      <c r="J236" s="5" t="s">
        <v>2789</v>
      </c>
    </row>
    <row r="237" spans="1:10">
      <c r="A237" s="5">
        <v>236</v>
      </c>
      <c r="B237" s="5" t="s">
        <v>1436</v>
      </c>
      <c r="C237" s="5" t="s">
        <v>168</v>
      </c>
      <c r="D237" s="5" t="s">
        <v>2227</v>
      </c>
      <c r="E237" s="5" t="s">
        <v>2228</v>
      </c>
      <c r="F237" s="5" t="s">
        <v>2229</v>
      </c>
      <c r="G237" s="5" t="s">
        <v>1562</v>
      </c>
      <c r="H237" s="5" t="s">
        <v>2097</v>
      </c>
      <c r="J237" s="5" t="s">
        <v>2789</v>
      </c>
    </row>
    <row r="238" spans="1:10">
      <c r="A238" s="5">
        <v>237</v>
      </c>
      <c r="B238" s="5" t="s">
        <v>1436</v>
      </c>
      <c r="C238" s="5" t="s">
        <v>168</v>
      </c>
      <c r="D238" s="5" t="s">
        <v>2230</v>
      </c>
      <c r="E238" s="5" t="s">
        <v>2231</v>
      </c>
      <c r="F238" s="5" t="s">
        <v>2232</v>
      </c>
      <c r="G238" s="5" t="s">
        <v>2233</v>
      </c>
      <c r="H238" s="5" t="s">
        <v>2234</v>
      </c>
      <c r="J238" s="5" t="s">
        <v>2789</v>
      </c>
    </row>
    <row r="239" spans="1:10">
      <c r="A239" s="5">
        <v>238</v>
      </c>
      <c r="B239" s="5" t="s">
        <v>1436</v>
      </c>
      <c r="C239" s="5" t="s">
        <v>168</v>
      </c>
      <c r="D239" s="5" t="s">
        <v>2235</v>
      </c>
      <c r="E239" s="5" t="s">
        <v>2236</v>
      </c>
      <c r="F239" s="5" t="s">
        <v>2237</v>
      </c>
      <c r="G239" s="5" t="s">
        <v>1453</v>
      </c>
      <c r="H239" s="5" t="s">
        <v>2238</v>
      </c>
      <c r="J239" s="5" t="s">
        <v>2789</v>
      </c>
    </row>
    <row r="240" spans="1:10">
      <c r="A240" s="5">
        <v>239</v>
      </c>
      <c r="B240" s="5" t="s">
        <v>1436</v>
      </c>
      <c r="C240" s="5" t="s">
        <v>168</v>
      </c>
      <c r="D240" s="5" t="s">
        <v>2239</v>
      </c>
      <c r="E240" s="5" t="s">
        <v>2240</v>
      </c>
      <c r="F240" s="5" t="s">
        <v>2241</v>
      </c>
      <c r="G240" s="5" t="s">
        <v>1546</v>
      </c>
      <c r="H240" s="5" t="s">
        <v>2242</v>
      </c>
      <c r="I240" s="5" t="s">
        <v>2890</v>
      </c>
      <c r="J240" s="5" t="s">
        <v>2789</v>
      </c>
    </row>
    <row r="241" spans="1:10">
      <c r="A241" s="5">
        <v>240</v>
      </c>
      <c r="B241" s="5" t="s">
        <v>1436</v>
      </c>
      <c r="C241" s="5" t="s">
        <v>168</v>
      </c>
      <c r="D241" s="5" t="s">
        <v>2243</v>
      </c>
      <c r="E241" s="5" t="s">
        <v>2244</v>
      </c>
      <c r="F241" s="5" t="s">
        <v>2245</v>
      </c>
      <c r="G241" s="5" t="s">
        <v>1562</v>
      </c>
      <c r="J241" s="5" t="s">
        <v>2789</v>
      </c>
    </row>
    <row r="242" spans="1:10">
      <c r="A242" s="5">
        <v>241</v>
      </c>
      <c r="B242" s="5" t="s">
        <v>1436</v>
      </c>
      <c r="C242" s="5" t="s">
        <v>168</v>
      </c>
      <c r="D242" s="5" t="s">
        <v>2246</v>
      </c>
      <c r="E242" s="5" t="s">
        <v>2247</v>
      </c>
      <c r="F242" s="5" t="s">
        <v>2248</v>
      </c>
      <c r="G242" s="5" t="s">
        <v>1613</v>
      </c>
      <c r="H242" s="5" t="s">
        <v>2249</v>
      </c>
      <c r="J242" s="5" t="s">
        <v>2789</v>
      </c>
    </row>
    <row r="243" spans="1:10">
      <c r="A243" s="5">
        <v>242</v>
      </c>
      <c r="B243" s="5" t="s">
        <v>1436</v>
      </c>
      <c r="C243" s="5" t="s">
        <v>168</v>
      </c>
      <c r="D243" s="5" t="s">
        <v>2250</v>
      </c>
      <c r="E243" s="5" t="s">
        <v>2251</v>
      </c>
      <c r="F243" s="5" t="s">
        <v>2252</v>
      </c>
      <c r="G243" s="5" t="s">
        <v>1444</v>
      </c>
      <c r="H243" s="5" t="s">
        <v>2253</v>
      </c>
      <c r="I243" s="5" t="s">
        <v>2829</v>
      </c>
      <c r="J243" s="5" t="s">
        <v>2789</v>
      </c>
    </row>
    <row r="244" spans="1:10">
      <c r="A244" s="5">
        <v>243</v>
      </c>
      <c r="B244" s="5" t="s">
        <v>1436</v>
      </c>
      <c r="C244" s="5" t="s">
        <v>168</v>
      </c>
      <c r="D244" s="5" t="s">
        <v>2254</v>
      </c>
      <c r="E244" s="5" t="s">
        <v>2255</v>
      </c>
      <c r="F244" s="5" t="s">
        <v>2256</v>
      </c>
      <c r="G244" s="5" t="s">
        <v>1607</v>
      </c>
      <c r="H244" s="5" t="s">
        <v>2257</v>
      </c>
      <c r="J244" s="5" t="s">
        <v>2789</v>
      </c>
    </row>
    <row r="245" spans="1:10">
      <c r="A245" s="5">
        <v>244</v>
      </c>
      <c r="B245" s="5" t="s">
        <v>1436</v>
      </c>
      <c r="C245" s="5" t="s">
        <v>168</v>
      </c>
      <c r="D245" s="5" t="s">
        <v>2258</v>
      </c>
      <c r="E245" s="5" t="s">
        <v>2259</v>
      </c>
      <c r="F245" s="5" t="s">
        <v>2260</v>
      </c>
      <c r="G245" s="5" t="s">
        <v>1562</v>
      </c>
      <c r="H245" s="5" t="s">
        <v>2097</v>
      </c>
      <c r="J245" s="5" t="s">
        <v>2789</v>
      </c>
    </row>
    <row r="246" spans="1:10">
      <c r="A246" s="5">
        <v>245</v>
      </c>
      <c r="B246" s="5" t="s">
        <v>1436</v>
      </c>
      <c r="C246" s="5" t="s">
        <v>168</v>
      </c>
      <c r="D246" s="5" t="s">
        <v>2261</v>
      </c>
      <c r="E246" s="5" t="s">
        <v>2262</v>
      </c>
      <c r="F246" s="5" t="s">
        <v>2263</v>
      </c>
      <c r="G246" s="5" t="s">
        <v>1444</v>
      </c>
      <c r="H246" s="5" t="s">
        <v>2264</v>
      </c>
      <c r="J246" s="5" t="s">
        <v>2789</v>
      </c>
    </row>
    <row r="247" spans="1:10">
      <c r="A247" s="5">
        <v>246</v>
      </c>
      <c r="B247" s="5" t="s">
        <v>1436</v>
      </c>
      <c r="C247" s="5" t="s">
        <v>168</v>
      </c>
      <c r="D247" s="5" t="s">
        <v>2265</v>
      </c>
      <c r="E247" s="5" t="s">
        <v>2266</v>
      </c>
      <c r="F247" s="5" t="s">
        <v>2267</v>
      </c>
      <c r="G247" s="5" t="s">
        <v>1644</v>
      </c>
      <c r="H247" s="5" t="s">
        <v>2268</v>
      </c>
      <c r="J247" s="5" t="s">
        <v>2789</v>
      </c>
    </row>
    <row r="248" spans="1:10">
      <c r="A248" s="5">
        <v>247</v>
      </c>
      <c r="B248" s="5" t="s">
        <v>1436</v>
      </c>
      <c r="C248" s="5" t="s">
        <v>168</v>
      </c>
      <c r="D248" s="5" t="s">
        <v>2269</v>
      </c>
      <c r="E248" s="5" t="s">
        <v>2270</v>
      </c>
      <c r="F248" s="5" t="s">
        <v>2271</v>
      </c>
      <c r="G248" s="5" t="s">
        <v>1551</v>
      </c>
      <c r="J248" s="5" t="s">
        <v>2789</v>
      </c>
    </row>
    <row r="249" spans="1:10">
      <c r="A249" s="5">
        <v>248</v>
      </c>
      <c r="B249" s="5" t="s">
        <v>1436</v>
      </c>
      <c r="C249" s="5" t="s">
        <v>168</v>
      </c>
      <c r="D249" s="5" t="s">
        <v>2949</v>
      </c>
      <c r="E249" s="5" t="s">
        <v>2950</v>
      </c>
      <c r="F249" s="5" t="s">
        <v>2951</v>
      </c>
      <c r="G249" s="5" t="s">
        <v>1484</v>
      </c>
      <c r="H249" s="5" t="s">
        <v>2952</v>
      </c>
      <c r="J249" s="5" t="s">
        <v>2789</v>
      </c>
    </row>
    <row r="250" spans="1:10">
      <c r="A250" s="5">
        <v>249</v>
      </c>
      <c r="B250" s="5" t="s">
        <v>1436</v>
      </c>
      <c r="C250" s="5" t="s">
        <v>168</v>
      </c>
      <c r="D250" s="5" t="s">
        <v>2272</v>
      </c>
      <c r="E250" s="5" t="s">
        <v>2273</v>
      </c>
      <c r="F250" s="5" t="s">
        <v>2274</v>
      </c>
      <c r="G250" s="5" t="s">
        <v>1736</v>
      </c>
      <c r="J250" s="5" t="s">
        <v>2789</v>
      </c>
    </row>
    <row r="251" spans="1:10">
      <c r="A251" s="5">
        <v>250</v>
      </c>
      <c r="B251" s="5" t="s">
        <v>1436</v>
      </c>
      <c r="C251" s="5" t="s">
        <v>168</v>
      </c>
      <c r="D251" s="5" t="s">
        <v>2275</v>
      </c>
      <c r="E251" s="5" t="s">
        <v>2276</v>
      </c>
      <c r="F251" s="5" t="s">
        <v>2277</v>
      </c>
      <c r="G251" s="5" t="s">
        <v>1609</v>
      </c>
      <c r="H251" s="5" t="s">
        <v>2278</v>
      </c>
      <c r="J251" s="5" t="s">
        <v>2789</v>
      </c>
    </row>
    <row r="252" spans="1:10">
      <c r="A252" s="5">
        <v>251</v>
      </c>
      <c r="B252" s="5" t="s">
        <v>1436</v>
      </c>
      <c r="C252" s="5" t="s">
        <v>168</v>
      </c>
      <c r="D252" s="5" t="s">
        <v>2953</v>
      </c>
      <c r="E252" s="5" t="s">
        <v>2954</v>
      </c>
      <c r="F252" s="5" t="s">
        <v>2955</v>
      </c>
      <c r="G252" s="5" t="s">
        <v>1458</v>
      </c>
      <c r="J252" s="5" t="s">
        <v>2789</v>
      </c>
    </row>
    <row r="253" spans="1:10">
      <c r="A253" s="5">
        <v>252</v>
      </c>
      <c r="B253" s="5" t="s">
        <v>1436</v>
      </c>
      <c r="C253" s="5" t="s">
        <v>168</v>
      </c>
      <c r="D253" s="5" t="s">
        <v>2279</v>
      </c>
      <c r="E253" s="5" t="s">
        <v>2280</v>
      </c>
      <c r="F253" s="5" t="s">
        <v>2281</v>
      </c>
      <c r="G253" s="5" t="s">
        <v>1673</v>
      </c>
      <c r="H253" s="5" t="s">
        <v>2282</v>
      </c>
      <c r="J253" s="5" t="s">
        <v>2789</v>
      </c>
    </row>
    <row r="254" spans="1:10">
      <c r="A254" s="5">
        <v>253</v>
      </c>
      <c r="B254" s="5" t="s">
        <v>1436</v>
      </c>
      <c r="C254" s="5" t="s">
        <v>168</v>
      </c>
      <c r="D254" s="5" t="s">
        <v>2283</v>
      </c>
      <c r="E254" s="5" t="s">
        <v>2284</v>
      </c>
      <c r="F254" s="5" t="s">
        <v>2285</v>
      </c>
      <c r="G254" s="5" t="s">
        <v>1453</v>
      </c>
      <c r="J254" s="5" t="s">
        <v>2789</v>
      </c>
    </row>
    <row r="255" spans="1:10">
      <c r="A255" s="5">
        <v>254</v>
      </c>
      <c r="B255" s="5" t="s">
        <v>1436</v>
      </c>
      <c r="C255" s="5" t="s">
        <v>168</v>
      </c>
      <c r="D255" s="5" t="s">
        <v>2286</v>
      </c>
      <c r="E255" s="5" t="s">
        <v>2287</v>
      </c>
      <c r="F255" s="5" t="s">
        <v>2288</v>
      </c>
      <c r="G255" s="5" t="s">
        <v>1484</v>
      </c>
      <c r="J255" s="5" t="s">
        <v>2789</v>
      </c>
    </row>
    <row r="256" spans="1:10">
      <c r="A256" s="5">
        <v>255</v>
      </c>
      <c r="B256" s="5" t="s">
        <v>1436</v>
      </c>
      <c r="C256" s="5" t="s">
        <v>168</v>
      </c>
      <c r="D256" s="5" t="s">
        <v>2289</v>
      </c>
      <c r="E256" s="5" t="s">
        <v>2290</v>
      </c>
      <c r="F256" s="5" t="s">
        <v>2291</v>
      </c>
      <c r="G256" s="5" t="s">
        <v>1551</v>
      </c>
      <c r="J256" s="5" t="s">
        <v>2789</v>
      </c>
    </row>
    <row r="257" spans="1:10">
      <c r="A257" s="5">
        <v>256</v>
      </c>
      <c r="B257" s="5" t="s">
        <v>1436</v>
      </c>
      <c r="C257" s="5" t="s">
        <v>168</v>
      </c>
      <c r="D257" s="5" t="s">
        <v>2292</v>
      </c>
      <c r="E257" s="5" t="s">
        <v>2293</v>
      </c>
      <c r="F257" s="5" t="s">
        <v>2294</v>
      </c>
      <c r="G257" s="5" t="s">
        <v>1678</v>
      </c>
      <c r="H257" s="5" t="s">
        <v>2043</v>
      </c>
      <c r="J257" s="5" t="s">
        <v>2789</v>
      </c>
    </row>
    <row r="258" spans="1:10">
      <c r="A258" s="5">
        <v>257</v>
      </c>
      <c r="B258" s="5" t="s">
        <v>1436</v>
      </c>
      <c r="C258" s="5" t="s">
        <v>168</v>
      </c>
      <c r="D258" s="5" t="s">
        <v>2295</v>
      </c>
      <c r="E258" s="5" t="s">
        <v>2296</v>
      </c>
      <c r="F258" s="5" t="s">
        <v>2297</v>
      </c>
      <c r="G258" s="5" t="s">
        <v>1444</v>
      </c>
      <c r="H258" s="5" t="s">
        <v>2298</v>
      </c>
      <c r="J258" s="5" t="s">
        <v>2789</v>
      </c>
    </row>
    <row r="259" spans="1:10">
      <c r="A259" s="5">
        <v>258</v>
      </c>
      <c r="B259" s="5" t="s">
        <v>1436</v>
      </c>
      <c r="C259" s="5" t="s">
        <v>168</v>
      </c>
      <c r="D259" s="5" t="s">
        <v>2299</v>
      </c>
      <c r="E259" s="5" t="s">
        <v>2300</v>
      </c>
      <c r="F259" s="5" t="s">
        <v>2301</v>
      </c>
      <c r="G259" s="5" t="s">
        <v>1607</v>
      </c>
      <c r="H259" s="5" t="s">
        <v>2302</v>
      </c>
      <c r="J259" s="5" t="s">
        <v>2789</v>
      </c>
    </row>
    <row r="260" spans="1:10">
      <c r="A260" s="5">
        <v>259</v>
      </c>
      <c r="B260" s="5" t="s">
        <v>1436</v>
      </c>
      <c r="C260" s="5" t="s">
        <v>168</v>
      </c>
      <c r="D260" s="5" t="s">
        <v>2303</v>
      </c>
      <c r="E260" s="5" t="s">
        <v>2304</v>
      </c>
      <c r="F260" s="5" t="s">
        <v>2305</v>
      </c>
      <c r="G260" s="5" t="s">
        <v>1723</v>
      </c>
      <c r="J260" s="5" t="s">
        <v>2789</v>
      </c>
    </row>
    <row r="261" spans="1:10">
      <c r="A261" s="5">
        <v>260</v>
      </c>
      <c r="B261" s="5" t="s">
        <v>1436</v>
      </c>
      <c r="C261" s="5" t="s">
        <v>168</v>
      </c>
      <c r="D261" s="5" t="s">
        <v>2306</v>
      </c>
      <c r="E261" s="5" t="s">
        <v>2307</v>
      </c>
      <c r="F261" s="5" t="s">
        <v>2308</v>
      </c>
      <c r="G261" s="5" t="s">
        <v>1723</v>
      </c>
      <c r="H261" s="5" t="s">
        <v>2309</v>
      </c>
      <c r="I261" s="5" t="s">
        <v>2956</v>
      </c>
      <c r="J261" s="5" t="s">
        <v>2789</v>
      </c>
    </row>
    <row r="262" spans="1:10">
      <c r="A262" s="5">
        <v>261</v>
      </c>
      <c r="B262" s="5" t="s">
        <v>1436</v>
      </c>
      <c r="C262" s="5" t="s">
        <v>168</v>
      </c>
      <c r="D262" s="5" t="s">
        <v>2310</v>
      </c>
      <c r="E262" s="5" t="s">
        <v>2311</v>
      </c>
      <c r="F262" s="5" t="s">
        <v>2312</v>
      </c>
      <c r="G262" s="5" t="s">
        <v>1453</v>
      </c>
      <c r="H262" s="5" t="s">
        <v>2313</v>
      </c>
      <c r="J262" s="5" t="s">
        <v>2789</v>
      </c>
    </row>
    <row r="263" spans="1:10">
      <c r="A263" s="5">
        <v>262</v>
      </c>
      <c r="B263" s="5" t="s">
        <v>1436</v>
      </c>
      <c r="C263" s="5" t="s">
        <v>168</v>
      </c>
      <c r="D263" s="5" t="s">
        <v>2957</v>
      </c>
      <c r="E263" s="5" t="s">
        <v>2958</v>
      </c>
      <c r="F263" s="5" t="s">
        <v>2959</v>
      </c>
      <c r="G263" s="5" t="s">
        <v>1463</v>
      </c>
      <c r="J263" s="5" t="s">
        <v>2789</v>
      </c>
    </row>
    <row r="264" spans="1:10">
      <c r="A264" s="5">
        <v>263</v>
      </c>
      <c r="B264" s="5" t="s">
        <v>1436</v>
      </c>
      <c r="C264" s="5" t="s">
        <v>168</v>
      </c>
      <c r="D264" s="5" t="s">
        <v>2314</v>
      </c>
      <c r="E264" s="5" t="s">
        <v>2315</v>
      </c>
      <c r="F264" s="5" t="s">
        <v>2316</v>
      </c>
      <c r="G264" s="5" t="s">
        <v>1484</v>
      </c>
      <c r="H264" s="5" t="s">
        <v>2317</v>
      </c>
      <c r="J264" s="5" t="s">
        <v>2789</v>
      </c>
    </row>
    <row r="265" spans="1:10">
      <c r="A265" s="5">
        <v>264</v>
      </c>
      <c r="B265" s="5" t="s">
        <v>1436</v>
      </c>
      <c r="C265" s="5" t="s">
        <v>168</v>
      </c>
      <c r="D265" s="5" t="s">
        <v>2318</v>
      </c>
      <c r="E265" s="5" t="s">
        <v>2315</v>
      </c>
      <c r="F265" s="5" t="s">
        <v>2319</v>
      </c>
      <c r="G265" s="5" t="s">
        <v>1449</v>
      </c>
      <c r="H265" s="5" t="s">
        <v>2320</v>
      </c>
      <c r="J265" s="5" t="s">
        <v>2789</v>
      </c>
    </row>
    <row r="266" spans="1:10">
      <c r="A266" s="5">
        <v>265</v>
      </c>
      <c r="B266" s="5" t="s">
        <v>1436</v>
      </c>
      <c r="C266" s="5" t="s">
        <v>168</v>
      </c>
      <c r="D266" s="5" t="s">
        <v>2321</v>
      </c>
      <c r="E266" s="5" t="s">
        <v>2322</v>
      </c>
      <c r="F266" s="5" t="s">
        <v>2323</v>
      </c>
      <c r="G266" s="5" t="s">
        <v>1484</v>
      </c>
      <c r="J266" s="5" t="s">
        <v>2789</v>
      </c>
    </row>
    <row r="267" spans="1:10">
      <c r="A267" s="5">
        <v>266</v>
      </c>
      <c r="B267" s="5" t="s">
        <v>1436</v>
      </c>
      <c r="C267" s="5" t="s">
        <v>168</v>
      </c>
      <c r="D267" s="5" t="s">
        <v>2960</v>
      </c>
      <c r="E267" s="5" t="s">
        <v>2961</v>
      </c>
      <c r="F267" s="5" t="s">
        <v>2962</v>
      </c>
      <c r="G267" s="5" t="s">
        <v>1484</v>
      </c>
      <c r="J267" s="5" t="s">
        <v>2789</v>
      </c>
    </row>
    <row r="268" spans="1:10">
      <c r="A268" s="5">
        <v>267</v>
      </c>
      <c r="B268" s="5" t="s">
        <v>1436</v>
      </c>
      <c r="C268" s="5" t="s">
        <v>168</v>
      </c>
      <c r="D268" s="5" t="s">
        <v>2324</v>
      </c>
      <c r="E268" s="5" t="s">
        <v>2325</v>
      </c>
      <c r="F268" s="5" t="s">
        <v>2326</v>
      </c>
      <c r="G268" s="5" t="s">
        <v>1453</v>
      </c>
      <c r="J268" s="5" t="s">
        <v>2789</v>
      </c>
    </row>
    <row r="269" spans="1:10">
      <c r="A269" s="5">
        <v>268</v>
      </c>
      <c r="B269" s="5" t="s">
        <v>1436</v>
      </c>
      <c r="C269" s="5" t="s">
        <v>168</v>
      </c>
      <c r="D269" s="5" t="s">
        <v>2963</v>
      </c>
      <c r="E269" s="5" t="s">
        <v>2964</v>
      </c>
      <c r="F269" s="5" t="s">
        <v>2965</v>
      </c>
      <c r="G269" s="5" t="s">
        <v>1471</v>
      </c>
      <c r="H269" s="5" t="s">
        <v>2966</v>
      </c>
      <c r="J269" s="5" t="s">
        <v>2789</v>
      </c>
    </row>
    <row r="270" spans="1:10">
      <c r="A270" s="5">
        <v>269</v>
      </c>
      <c r="B270" s="5" t="s">
        <v>1436</v>
      </c>
      <c r="C270" s="5" t="s">
        <v>168</v>
      </c>
      <c r="D270" s="5" t="s">
        <v>2327</v>
      </c>
      <c r="E270" s="5" t="s">
        <v>2328</v>
      </c>
      <c r="F270" s="5" t="s">
        <v>2329</v>
      </c>
      <c r="G270" s="5" t="s">
        <v>1609</v>
      </c>
      <c r="H270" s="5" t="s">
        <v>2330</v>
      </c>
      <c r="J270" s="5" t="s">
        <v>2789</v>
      </c>
    </row>
    <row r="271" spans="1:10">
      <c r="A271" s="5">
        <v>270</v>
      </c>
      <c r="B271" s="5" t="s">
        <v>1436</v>
      </c>
      <c r="C271" s="5" t="s">
        <v>168</v>
      </c>
      <c r="D271" s="5" t="s">
        <v>2331</v>
      </c>
      <c r="E271" s="5" t="s">
        <v>2332</v>
      </c>
      <c r="F271" s="5" t="s">
        <v>2333</v>
      </c>
      <c r="G271" s="5" t="s">
        <v>1562</v>
      </c>
      <c r="H271" s="5" t="s">
        <v>1580</v>
      </c>
      <c r="J271" s="5" t="s">
        <v>2789</v>
      </c>
    </row>
    <row r="272" spans="1:10">
      <c r="A272" s="5">
        <v>271</v>
      </c>
      <c r="B272" s="5" t="s">
        <v>1436</v>
      </c>
      <c r="C272" s="5" t="s">
        <v>168</v>
      </c>
      <c r="D272" s="5" t="s">
        <v>2334</v>
      </c>
      <c r="E272" s="5" t="s">
        <v>2332</v>
      </c>
      <c r="F272" s="5" t="s">
        <v>2335</v>
      </c>
      <c r="G272" s="5" t="s">
        <v>1453</v>
      </c>
      <c r="H272" s="5" t="s">
        <v>2336</v>
      </c>
      <c r="J272" s="5" t="s">
        <v>2789</v>
      </c>
    </row>
    <row r="273" spans="1:10">
      <c r="A273" s="5">
        <v>272</v>
      </c>
      <c r="B273" s="5" t="s">
        <v>1436</v>
      </c>
      <c r="C273" s="5" t="s">
        <v>168</v>
      </c>
      <c r="D273" s="5" t="s">
        <v>2337</v>
      </c>
      <c r="E273" s="5" t="s">
        <v>2338</v>
      </c>
      <c r="F273" s="5" t="s">
        <v>2339</v>
      </c>
      <c r="G273" s="5" t="s">
        <v>1484</v>
      </c>
      <c r="H273" s="5" t="s">
        <v>2340</v>
      </c>
      <c r="J273" s="5" t="s">
        <v>2789</v>
      </c>
    </row>
    <row r="274" spans="1:10">
      <c r="A274" s="5">
        <v>273</v>
      </c>
      <c r="B274" s="5" t="s">
        <v>1436</v>
      </c>
      <c r="C274" s="5" t="s">
        <v>168</v>
      </c>
      <c r="D274" s="5" t="s">
        <v>2341</v>
      </c>
      <c r="E274" s="5" t="s">
        <v>2342</v>
      </c>
      <c r="F274" s="5" t="s">
        <v>2343</v>
      </c>
      <c r="G274" s="5" t="s">
        <v>1444</v>
      </c>
      <c r="H274" s="5" t="s">
        <v>2344</v>
      </c>
      <c r="I274" s="5" t="s">
        <v>2967</v>
      </c>
      <c r="J274" s="5" t="s">
        <v>2789</v>
      </c>
    </row>
    <row r="275" spans="1:10">
      <c r="A275" s="5">
        <v>274</v>
      </c>
      <c r="B275" s="5" t="s">
        <v>1436</v>
      </c>
      <c r="C275" s="5" t="s">
        <v>168</v>
      </c>
      <c r="D275" s="5" t="s">
        <v>2345</v>
      </c>
      <c r="E275" s="5" t="s">
        <v>2346</v>
      </c>
      <c r="F275" s="5" t="s">
        <v>2347</v>
      </c>
      <c r="G275" s="5" t="s">
        <v>1484</v>
      </c>
      <c r="H275" s="5" t="s">
        <v>2348</v>
      </c>
      <c r="J275" s="5" t="s">
        <v>2789</v>
      </c>
    </row>
    <row r="276" spans="1:10">
      <c r="A276" s="5">
        <v>275</v>
      </c>
      <c r="B276" s="5" t="s">
        <v>1436</v>
      </c>
      <c r="C276" s="5" t="s">
        <v>168</v>
      </c>
      <c r="D276" s="5" t="s">
        <v>2349</v>
      </c>
      <c r="E276" s="5" t="s">
        <v>2350</v>
      </c>
      <c r="F276" s="5" t="s">
        <v>2351</v>
      </c>
      <c r="G276" s="5" t="s">
        <v>1484</v>
      </c>
      <c r="H276" s="5" t="s">
        <v>2282</v>
      </c>
      <c r="J276" s="5" t="s">
        <v>2789</v>
      </c>
    </row>
    <row r="277" spans="1:10">
      <c r="A277" s="5">
        <v>276</v>
      </c>
      <c r="B277" s="5" t="s">
        <v>1436</v>
      </c>
      <c r="C277" s="5" t="s">
        <v>168</v>
      </c>
      <c r="D277" s="5" t="s">
        <v>2352</v>
      </c>
      <c r="E277" s="5" t="s">
        <v>2353</v>
      </c>
      <c r="F277" s="5" t="s">
        <v>2354</v>
      </c>
      <c r="G277" s="5" t="s">
        <v>1831</v>
      </c>
      <c r="H277" s="5" t="s">
        <v>2355</v>
      </c>
      <c r="J277" s="5" t="s">
        <v>2789</v>
      </c>
    </row>
    <row r="278" spans="1:10">
      <c r="A278" s="5">
        <v>277</v>
      </c>
      <c r="B278" s="5" t="s">
        <v>1436</v>
      </c>
      <c r="C278" s="5" t="s">
        <v>168</v>
      </c>
      <c r="D278" s="5" t="s">
        <v>2356</v>
      </c>
      <c r="E278" s="5" t="s">
        <v>2357</v>
      </c>
      <c r="F278" s="5" t="s">
        <v>2358</v>
      </c>
      <c r="G278" s="5" t="s">
        <v>1449</v>
      </c>
      <c r="H278" s="5" t="s">
        <v>2359</v>
      </c>
      <c r="J278" s="5" t="s">
        <v>2789</v>
      </c>
    </row>
    <row r="279" spans="1:10">
      <c r="A279" s="5">
        <v>278</v>
      </c>
      <c r="B279" s="5" t="s">
        <v>1436</v>
      </c>
      <c r="C279" s="5" t="s">
        <v>168</v>
      </c>
      <c r="D279" s="5" t="s">
        <v>2360</v>
      </c>
      <c r="E279" s="5" t="s">
        <v>2361</v>
      </c>
      <c r="F279" s="5" t="s">
        <v>2362</v>
      </c>
      <c r="G279" s="5" t="s">
        <v>1551</v>
      </c>
      <c r="H279" s="5" t="s">
        <v>2363</v>
      </c>
      <c r="J279" s="5" t="s">
        <v>2789</v>
      </c>
    </row>
    <row r="280" spans="1:10">
      <c r="A280" s="5">
        <v>279</v>
      </c>
      <c r="B280" s="5" t="s">
        <v>1436</v>
      </c>
      <c r="C280" s="5" t="s">
        <v>168</v>
      </c>
      <c r="D280" s="5" t="s">
        <v>2364</v>
      </c>
      <c r="E280" s="5" t="s">
        <v>2365</v>
      </c>
      <c r="F280" s="5" t="s">
        <v>2366</v>
      </c>
      <c r="G280" s="5" t="s">
        <v>1471</v>
      </c>
      <c r="H280" s="5" t="s">
        <v>2367</v>
      </c>
      <c r="J280" s="5" t="s">
        <v>2789</v>
      </c>
    </row>
    <row r="281" spans="1:10">
      <c r="A281" s="5">
        <v>280</v>
      </c>
      <c r="B281" s="5" t="s">
        <v>1436</v>
      </c>
      <c r="C281" s="5" t="s">
        <v>168</v>
      </c>
      <c r="D281" s="5" t="s">
        <v>2368</v>
      </c>
      <c r="E281" s="5" t="s">
        <v>2369</v>
      </c>
      <c r="F281" s="5" t="s">
        <v>2370</v>
      </c>
      <c r="G281" s="5" t="s">
        <v>1551</v>
      </c>
      <c r="H281" s="5" t="s">
        <v>2371</v>
      </c>
      <c r="J281" s="5" t="s">
        <v>2789</v>
      </c>
    </row>
    <row r="282" spans="1:10">
      <c r="A282" s="5">
        <v>281</v>
      </c>
      <c r="B282" s="5" t="s">
        <v>1436</v>
      </c>
      <c r="C282" s="5" t="s">
        <v>168</v>
      </c>
      <c r="D282" s="5" t="s">
        <v>2968</v>
      </c>
      <c r="E282" s="5" t="s">
        <v>2969</v>
      </c>
      <c r="F282" s="5" t="s">
        <v>2970</v>
      </c>
      <c r="G282" s="5" t="s">
        <v>1530</v>
      </c>
      <c r="H282" s="5" t="s">
        <v>2971</v>
      </c>
      <c r="J282" s="5" t="s">
        <v>2789</v>
      </c>
    </row>
    <row r="283" spans="1:10">
      <c r="A283" s="5">
        <v>282</v>
      </c>
      <c r="B283" s="5" t="s">
        <v>1436</v>
      </c>
      <c r="C283" s="5" t="s">
        <v>168</v>
      </c>
      <c r="D283" s="5" t="s">
        <v>2372</v>
      </c>
      <c r="E283" s="5" t="s">
        <v>2373</v>
      </c>
      <c r="F283" s="5" t="s">
        <v>2374</v>
      </c>
      <c r="G283" s="5" t="s">
        <v>1831</v>
      </c>
      <c r="H283" s="5" t="s">
        <v>2375</v>
      </c>
      <c r="I283" s="5" t="s">
        <v>2972</v>
      </c>
      <c r="J283" s="5" t="s">
        <v>2789</v>
      </c>
    </row>
    <row r="284" spans="1:10">
      <c r="A284" s="5">
        <v>283</v>
      </c>
      <c r="B284" s="5" t="s">
        <v>1436</v>
      </c>
      <c r="C284" s="5" t="s">
        <v>168</v>
      </c>
      <c r="D284" s="5" t="s">
        <v>2376</v>
      </c>
      <c r="E284" s="5" t="s">
        <v>2377</v>
      </c>
      <c r="F284" s="5" t="s">
        <v>2378</v>
      </c>
      <c r="G284" s="5" t="s">
        <v>1471</v>
      </c>
      <c r="H284" s="5" t="s">
        <v>1674</v>
      </c>
      <c r="J284" s="5" t="s">
        <v>2789</v>
      </c>
    </row>
    <row r="285" spans="1:10">
      <c r="A285" s="5">
        <v>284</v>
      </c>
      <c r="B285" s="5" t="s">
        <v>1436</v>
      </c>
      <c r="C285" s="5" t="s">
        <v>168</v>
      </c>
      <c r="D285" s="5" t="s">
        <v>2379</v>
      </c>
      <c r="E285" s="5" t="s">
        <v>2380</v>
      </c>
      <c r="F285" s="5" t="s">
        <v>2381</v>
      </c>
      <c r="G285" s="5" t="s">
        <v>1546</v>
      </c>
      <c r="H285" s="5" t="s">
        <v>2382</v>
      </c>
      <c r="J285" s="5" t="s">
        <v>2789</v>
      </c>
    </row>
    <row r="286" spans="1:10">
      <c r="A286" s="5">
        <v>285</v>
      </c>
      <c r="B286" s="5" t="s">
        <v>1436</v>
      </c>
      <c r="C286" s="5" t="s">
        <v>168</v>
      </c>
      <c r="D286" s="5" t="s">
        <v>2383</v>
      </c>
      <c r="E286" s="5" t="s">
        <v>2384</v>
      </c>
      <c r="F286" s="5" t="s">
        <v>2385</v>
      </c>
      <c r="G286" s="5" t="s">
        <v>1546</v>
      </c>
      <c r="H286" s="5" t="s">
        <v>2386</v>
      </c>
      <c r="J286" s="5" t="s">
        <v>2789</v>
      </c>
    </row>
    <row r="287" spans="1:10">
      <c r="A287" s="5">
        <v>286</v>
      </c>
      <c r="B287" s="5" t="s">
        <v>1436</v>
      </c>
      <c r="C287" s="5" t="s">
        <v>168</v>
      </c>
      <c r="D287" s="5" t="s">
        <v>2973</v>
      </c>
      <c r="E287" s="5" t="s">
        <v>2388</v>
      </c>
      <c r="F287" s="5" t="s">
        <v>2974</v>
      </c>
      <c r="G287" s="5" t="s">
        <v>1484</v>
      </c>
      <c r="H287" s="5" t="s">
        <v>2975</v>
      </c>
      <c r="J287" s="5" t="s">
        <v>2789</v>
      </c>
    </row>
    <row r="288" spans="1:10">
      <c r="A288" s="5">
        <v>287</v>
      </c>
      <c r="B288" s="5" t="s">
        <v>1436</v>
      </c>
      <c r="C288" s="5" t="s">
        <v>168</v>
      </c>
      <c r="D288" s="5" t="s">
        <v>2387</v>
      </c>
      <c r="E288" s="5" t="s">
        <v>2388</v>
      </c>
      <c r="F288" s="5" t="s">
        <v>2389</v>
      </c>
      <c r="G288" s="5" t="s">
        <v>1530</v>
      </c>
      <c r="H288" s="5" t="s">
        <v>2390</v>
      </c>
      <c r="J288" s="5" t="s">
        <v>2789</v>
      </c>
    </row>
    <row r="289" spans="1:10">
      <c r="A289" s="5">
        <v>288</v>
      </c>
      <c r="B289" s="5" t="s">
        <v>1436</v>
      </c>
      <c r="C289" s="5" t="s">
        <v>168</v>
      </c>
      <c r="D289" s="5" t="s">
        <v>2395</v>
      </c>
      <c r="E289" s="5" t="s">
        <v>2392</v>
      </c>
      <c r="F289" s="5" t="s">
        <v>2396</v>
      </c>
      <c r="G289" s="5" t="s">
        <v>1530</v>
      </c>
      <c r="H289" s="5" t="s">
        <v>2397</v>
      </c>
      <c r="I289" s="5" t="s">
        <v>2976</v>
      </c>
      <c r="J289" s="5" t="s">
        <v>2789</v>
      </c>
    </row>
    <row r="290" spans="1:10">
      <c r="A290" s="5">
        <v>289</v>
      </c>
      <c r="B290" s="5" t="s">
        <v>1436</v>
      </c>
      <c r="C290" s="5" t="s">
        <v>168</v>
      </c>
      <c r="D290" s="5" t="s">
        <v>2977</v>
      </c>
      <c r="E290" s="5" t="s">
        <v>2392</v>
      </c>
      <c r="F290" s="5" t="s">
        <v>2978</v>
      </c>
      <c r="G290" s="5" t="s">
        <v>1471</v>
      </c>
      <c r="J290" s="5" t="s">
        <v>2789</v>
      </c>
    </row>
    <row r="291" spans="1:10">
      <c r="A291" s="5">
        <v>290</v>
      </c>
      <c r="B291" s="5" t="s">
        <v>1436</v>
      </c>
      <c r="C291" s="5" t="s">
        <v>168</v>
      </c>
      <c r="D291" s="5" t="s">
        <v>2391</v>
      </c>
      <c r="E291" s="5" t="s">
        <v>2392</v>
      </c>
      <c r="F291" s="5" t="s">
        <v>2393</v>
      </c>
      <c r="G291" s="5" t="s">
        <v>1562</v>
      </c>
      <c r="H291" s="5" t="s">
        <v>2394</v>
      </c>
      <c r="J291" s="5" t="s">
        <v>2789</v>
      </c>
    </row>
    <row r="292" spans="1:10">
      <c r="A292" s="5">
        <v>291</v>
      </c>
      <c r="B292" s="5" t="s">
        <v>1436</v>
      </c>
      <c r="C292" s="5" t="s">
        <v>168</v>
      </c>
      <c r="D292" s="5" t="s">
        <v>2398</v>
      </c>
      <c r="E292" s="5" t="s">
        <v>2399</v>
      </c>
      <c r="F292" s="5" t="s">
        <v>2400</v>
      </c>
      <c r="G292" s="5" t="s">
        <v>1530</v>
      </c>
      <c r="H292" s="5" t="s">
        <v>2401</v>
      </c>
      <c r="I292" s="5" t="s">
        <v>2979</v>
      </c>
      <c r="J292" s="5" t="s">
        <v>2789</v>
      </c>
    </row>
    <row r="293" spans="1:10">
      <c r="A293" s="5">
        <v>292</v>
      </c>
      <c r="B293" s="5" t="s">
        <v>1436</v>
      </c>
      <c r="C293" s="5" t="s">
        <v>168</v>
      </c>
      <c r="D293" s="5" t="s">
        <v>2402</v>
      </c>
      <c r="E293" s="5" t="s">
        <v>2403</v>
      </c>
      <c r="F293" s="5" t="s">
        <v>2404</v>
      </c>
      <c r="G293" s="5" t="s">
        <v>1727</v>
      </c>
      <c r="H293" s="5" t="s">
        <v>2405</v>
      </c>
      <c r="J293" s="5" t="s">
        <v>2789</v>
      </c>
    </row>
    <row r="294" spans="1:10">
      <c r="A294" s="5">
        <v>293</v>
      </c>
      <c r="B294" s="5" t="s">
        <v>1436</v>
      </c>
      <c r="C294" s="5" t="s">
        <v>168</v>
      </c>
      <c r="D294" s="5" t="s">
        <v>2406</v>
      </c>
      <c r="E294" s="5" t="s">
        <v>2407</v>
      </c>
      <c r="F294" s="5" t="s">
        <v>2408</v>
      </c>
      <c r="G294" s="5" t="s">
        <v>1546</v>
      </c>
      <c r="H294" s="5" t="s">
        <v>2409</v>
      </c>
      <c r="J294" s="5" t="s">
        <v>2789</v>
      </c>
    </row>
    <row r="295" spans="1:10">
      <c r="A295" s="5">
        <v>294</v>
      </c>
      <c r="B295" s="5" t="s">
        <v>1436</v>
      </c>
      <c r="C295" s="5" t="s">
        <v>168</v>
      </c>
      <c r="D295" s="5" t="s">
        <v>2410</v>
      </c>
      <c r="E295" s="5" t="s">
        <v>2411</v>
      </c>
      <c r="F295" s="5" t="s">
        <v>2412</v>
      </c>
      <c r="G295" s="5" t="s">
        <v>1535</v>
      </c>
      <c r="J295" s="5" t="s">
        <v>2789</v>
      </c>
    </row>
    <row r="296" spans="1:10">
      <c r="A296" s="5">
        <v>295</v>
      </c>
      <c r="B296" s="5" t="s">
        <v>1436</v>
      </c>
      <c r="C296" s="5" t="s">
        <v>168</v>
      </c>
      <c r="D296" s="5" t="s">
        <v>2980</v>
      </c>
      <c r="E296" s="5" t="s">
        <v>2981</v>
      </c>
      <c r="F296" s="5" t="s">
        <v>2982</v>
      </c>
      <c r="G296" s="5" t="s">
        <v>1484</v>
      </c>
      <c r="J296" s="5" t="s">
        <v>2789</v>
      </c>
    </row>
    <row r="297" spans="1:10">
      <c r="A297" s="5">
        <v>296</v>
      </c>
      <c r="B297" s="5" t="s">
        <v>1436</v>
      </c>
      <c r="C297" s="5" t="s">
        <v>168</v>
      </c>
      <c r="D297" s="5" t="s">
        <v>2413</v>
      </c>
      <c r="E297" s="5" t="s">
        <v>2414</v>
      </c>
      <c r="F297" s="5" t="s">
        <v>2415</v>
      </c>
      <c r="G297" s="5" t="s">
        <v>1562</v>
      </c>
      <c r="H297" s="5" t="s">
        <v>2416</v>
      </c>
      <c r="J297" s="5" t="s">
        <v>2789</v>
      </c>
    </row>
    <row r="298" spans="1:10">
      <c r="A298" s="5">
        <v>297</v>
      </c>
      <c r="B298" s="5" t="s">
        <v>1436</v>
      </c>
      <c r="C298" s="5" t="s">
        <v>168</v>
      </c>
      <c r="D298" s="5" t="s">
        <v>2417</v>
      </c>
      <c r="E298" s="5" t="s">
        <v>2418</v>
      </c>
      <c r="F298" s="5" t="s">
        <v>2419</v>
      </c>
      <c r="G298" s="5" t="s">
        <v>1530</v>
      </c>
      <c r="J298" s="5" t="s">
        <v>2789</v>
      </c>
    </row>
    <row r="299" spans="1:10">
      <c r="A299" s="5">
        <v>298</v>
      </c>
      <c r="B299" s="5" t="s">
        <v>1436</v>
      </c>
      <c r="C299" s="5" t="s">
        <v>168</v>
      </c>
      <c r="D299" s="5" t="s">
        <v>2420</v>
      </c>
      <c r="E299" s="5" t="s">
        <v>2421</v>
      </c>
      <c r="F299" s="5" t="s">
        <v>2422</v>
      </c>
      <c r="G299" s="5" t="s">
        <v>1484</v>
      </c>
      <c r="H299" s="5" t="s">
        <v>2423</v>
      </c>
      <c r="J299" s="5" t="s">
        <v>2789</v>
      </c>
    </row>
    <row r="300" spans="1:10">
      <c r="A300" s="5">
        <v>299</v>
      </c>
      <c r="B300" s="5" t="s">
        <v>1436</v>
      </c>
      <c r="C300" s="5" t="s">
        <v>168</v>
      </c>
      <c r="D300" s="5" t="s">
        <v>2424</v>
      </c>
      <c r="E300" s="5" t="s">
        <v>2425</v>
      </c>
      <c r="F300" s="5" t="s">
        <v>2426</v>
      </c>
      <c r="G300" s="5" t="s">
        <v>1471</v>
      </c>
      <c r="H300" s="5" t="s">
        <v>2330</v>
      </c>
      <c r="J300" s="5" t="s">
        <v>2789</v>
      </c>
    </row>
    <row r="301" spans="1:10">
      <c r="A301" s="5">
        <v>300</v>
      </c>
      <c r="B301" s="5" t="s">
        <v>1436</v>
      </c>
      <c r="C301" s="5" t="s">
        <v>168</v>
      </c>
      <c r="D301" s="5" t="s">
        <v>2427</v>
      </c>
      <c r="E301" s="5" t="s">
        <v>2428</v>
      </c>
      <c r="F301" s="5" t="s">
        <v>2429</v>
      </c>
      <c r="G301" s="5" t="s">
        <v>1826</v>
      </c>
      <c r="H301" s="5" t="s">
        <v>2430</v>
      </c>
      <c r="J301" s="5" t="s">
        <v>2789</v>
      </c>
    </row>
    <row r="302" spans="1:10">
      <c r="A302" s="5">
        <v>301</v>
      </c>
      <c r="B302" s="5" t="s">
        <v>1436</v>
      </c>
      <c r="C302" s="5" t="s">
        <v>168</v>
      </c>
      <c r="D302" s="5" t="s">
        <v>2431</v>
      </c>
      <c r="E302" s="5" t="s">
        <v>2428</v>
      </c>
      <c r="F302" s="5" t="s">
        <v>2432</v>
      </c>
      <c r="G302" s="5" t="s">
        <v>1551</v>
      </c>
      <c r="H302" s="5" t="s">
        <v>2433</v>
      </c>
      <c r="J302" s="5" t="s">
        <v>2789</v>
      </c>
    </row>
    <row r="303" spans="1:10">
      <c r="A303" s="5">
        <v>302</v>
      </c>
      <c r="B303" s="5" t="s">
        <v>1436</v>
      </c>
      <c r="C303" s="5" t="s">
        <v>168</v>
      </c>
      <c r="D303" s="5" t="s">
        <v>2434</v>
      </c>
      <c r="E303" s="5" t="s">
        <v>2435</v>
      </c>
      <c r="F303" s="5" t="s">
        <v>2436</v>
      </c>
      <c r="G303" s="5" t="s">
        <v>1530</v>
      </c>
      <c r="H303" s="5" t="s">
        <v>2437</v>
      </c>
      <c r="J303" s="5" t="s">
        <v>2789</v>
      </c>
    </row>
    <row r="304" spans="1:10">
      <c r="A304" s="5">
        <v>303</v>
      </c>
      <c r="B304" s="5" t="s">
        <v>1436</v>
      </c>
      <c r="C304" s="5" t="s">
        <v>168</v>
      </c>
      <c r="D304" s="5" t="s">
        <v>2438</v>
      </c>
      <c r="E304" s="5" t="s">
        <v>2439</v>
      </c>
      <c r="F304" s="5" t="s">
        <v>2440</v>
      </c>
      <c r="G304" s="5" t="s">
        <v>1449</v>
      </c>
      <c r="H304" s="5" t="s">
        <v>2441</v>
      </c>
      <c r="J304" s="5" t="s">
        <v>2789</v>
      </c>
    </row>
    <row r="305" spans="1:10">
      <c r="A305" s="5">
        <v>304</v>
      </c>
      <c r="B305" s="5" t="s">
        <v>1436</v>
      </c>
      <c r="C305" s="5" t="s">
        <v>168</v>
      </c>
      <c r="D305" s="5" t="s">
        <v>2442</v>
      </c>
      <c r="E305" s="5" t="s">
        <v>2443</v>
      </c>
      <c r="F305" s="5" t="s">
        <v>2444</v>
      </c>
      <c r="G305" s="5" t="s">
        <v>1551</v>
      </c>
      <c r="J305" s="5" t="s">
        <v>2789</v>
      </c>
    </row>
    <row r="306" spans="1:10">
      <c r="A306" s="5">
        <v>305</v>
      </c>
      <c r="B306" s="5" t="s">
        <v>1436</v>
      </c>
      <c r="C306" s="5" t="s">
        <v>168</v>
      </c>
      <c r="D306" s="5" t="s">
        <v>2445</v>
      </c>
      <c r="E306" s="5" t="s">
        <v>2446</v>
      </c>
      <c r="F306" s="5" t="s">
        <v>2447</v>
      </c>
      <c r="G306" s="5" t="s">
        <v>1463</v>
      </c>
      <c r="J306" s="5" t="s">
        <v>2789</v>
      </c>
    </row>
    <row r="307" spans="1:10">
      <c r="A307" s="5">
        <v>306</v>
      </c>
      <c r="B307" s="5" t="s">
        <v>1436</v>
      </c>
      <c r="C307" s="5" t="s">
        <v>168</v>
      </c>
      <c r="D307" s="5" t="s">
        <v>2448</v>
      </c>
      <c r="E307" s="5" t="s">
        <v>2449</v>
      </c>
      <c r="F307" s="5" t="s">
        <v>2450</v>
      </c>
      <c r="G307" s="5" t="s">
        <v>1530</v>
      </c>
      <c r="H307" s="5" t="s">
        <v>2451</v>
      </c>
      <c r="J307" s="5" t="s">
        <v>2789</v>
      </c>
    </row>
    <row r="308" spans="1:10">
      <c r="A308" s="5">
        <v>307</v>
      </c>
      <c r="B308" s="5" t="s">
        <v>1436</v>
      </c>
      <c r="C308" s="5" t="s">
        <v>168</v>
      </c>
      <c r="D308" s="5" t="s">
        <v>2452</v>
      </c>
      <c r="E308" s="5" t="s">
        <v>2453</v>
      </c>
      <c r="F308" s="5" t="s">
        <v>2454</v>
      </c>
      <c r="G308" s="5" t="s">
        <v>1449</v>
      </c>
      <c r="H308" s="5" t="s">
        <v>2455</v>
      </c>
      <c r="J308" s="5" t="s">
        <v>2789</v>
      </c>
    </row>
    <row r="309" spans="1:10">
      <c r="A309" s="5">
        <v>308</v>
      </c>
      <c r="B309" s="5" t="s">
        <v>1436</v>
      </c>
      <c r="C309" s="5" t="s">
        <v>168</v>
      </c>
      <c r="D309" s="5" t="s">
        <v>2456</v>
      </c>
      <c r="E309" s="5" t="s">
        <v>2457</v>
      </c>
      <c r="F309" s="5" t="s">
        <v>2458</v>
      </c>
      <c r="G309" s="5" t="s">
        <v>1736</v>
      </c>
      <c r="H309" s="5" t="s">
        <v>2459</v>
      </c>
      <c r="J309" s="5" t="s">
        <v>2789</v>
      </c>
    </row>
    <row r="310" spans="1:10">
      <c r="A310" s="5">
        <v>309</v>
      </c>
      <c r="B310" s="5" t="s">
        <v>1436</v>
      </c>
      <c r="C310" s="5" t="s">
        <v>168</v>
      </c>
      <c r="D310" s="5" t="s">
        <v>2460</v>
      </c>
      <c r="E310" s="5" t="s">
        <v>2461</v>
      </c>
      <c r="F310" s="5" t="s">
        <v>2462</v>
      </c>
      <c r="G310" s="5" t="s">
        <v>1444</v>
      </c>
      <c r="H310" s="5" t="s">
        <v>2463</v>
      </c>
      <c r="J310" s="5" t="s">
        <v>2789</v>
      </c>
    </row>
    <row r="311" spans="1:10">
      <c r="A311" s="5">
        <v>310</v>
      </c>
      <c r="B311" s="5" t="s">
        <v>1436</v>
      </c>
      <c r="C311" s="5" t="s">
        <v>168</v>
      </c>
      <c r="D311" s="5" t="s">
        <v>2983</v>
      </c>
      <c r="E311" s="5" t="s">
        <v>2984</v>
      </c>
      <c r="F311" s="5" t="s">
        <v>2985</v>
      </c>
      <c r="G311" s="5" t="s">
        <v>1484</v>
      </c>
      <c r="J311" s="5" t="s">
        <v>2789</v>
      </c>
    </row>
    <row r="312" spans="1:10">
      <c r="A312" s="5">
        <v>311</v>
      </c>
      <c r="B312" s="5" t="s">
        <v>1436</v>
      </c>
      <c r="C312" s="5" t="s">
        <v>168</v>
      </c>
      <c r="D312" s="5" t="s">
        <v>2464</v>
      </c>
      <c r="E312" s="5" t="s">
        <v>2465</v>
      </c>
      <c r="F312" s="5" t="s">
        <v>2466</v>
      </c>
      <c r="G312" s="5" t="s">
        <v>2150</v>
      </c>
      <c r="H312" s="5" t="s">
        <v>1928</v>
      </c>
      <c r="J312" s="5" t="s">
        <v>2789</v>
      </c>
    </row>
    <row r="313" spans="1:10">
      <c r="A313" s="5">
        <v>312</v>
      </c>
      <c r="B313" s="5" t="s">
        <v>1436</v>
      </c>
      <c r="C313" s="5" t="s">
        <v>168</v>
      </c>
      <c r="D313" s="5" t="s">
        <v>2986</v>
      </c>
      <c r="E313" s="5" t="s">
        <v>2987</v>
      </c>
      <c r="F313" s="5" t="s">
        <v>2988</v>
      </c>
      <c r="G313" s="5" t="s">
        <v>1546</v>
      </c>
      <c r="H313" s="5" t="s">
        <v>2989</v>
      </c>
      <c r="J313" s="5" t="s">
        <v>2789</v>
      </c>
    </row>
    <row r="314" spans="1:10">
      <c r="A314" s="5">
        <v>313</v>
      </c>
      <c r="B314" s="5" t="s">
        <v>1436</v>
      </c>
      <c r="C314" s="5" t="s">
        <v>168</v>
      </c>
      <c r="D314" s="5" t="s">
        <v>2467</v>
      </c>
      <c r="E314" s="5" t="s">
        <v>2468</v>
      </c>
      <c r="F314" s="5" t="s">
        <v>2469</v>
      </c>
      <c r="G314" s="5" t="s">
        <v>1449</v>
      </c>
      <c r="J314" s="5" t="s">
        <v>2789</v>
      </c>
    </row>
    <row r="315" spans="1:10">
      <c r="A315" s="5">
        <v>314</v>
      </c>
      <c r="B315" s="5" t="s">
        <v>1436</v>
      </c>
      <c r="C315" s="5" t="s">
        <v>168</v>
      </c>
      <c r="D315" s="5" t="s">
        <v>2470</v>
      </c>
      <c r="E315" s="5" t="s">
        <v>2471</v>
      </c>
      <c r="F315" s="5" t="s">
        <v>2472</v>
      </c>
      <c r="G315" s="5" t="s">
        <v>1471</v>
      </c>
      <c r="H315" s="5" t="s">
        <v>2473</v>
      </c>
      <c r="I315" s="5" t="s">
        <v>2989</v>
      </c>
      <c r="J315" s="5" t="s">
        <v>2789</v>
      </c>
    </row>
    <row r="316" spans="1:10">
      <c r="A316" s="5">
        <v>315</v>
      </c>
      <c r="B316" s="5" t="s">
        <v>1436</v>
      </c>
      <c r="C316" s="5" t="s">
        <v>168</v>
      </c>
      <c r="D316" s="5" t="s">
        <v>2474</v>
      </c>
      <c r="E316" s="5" t="s">
        <v>2475</v>
      </c>
      <c r="F316" s="5" t="s">
        <v>2476</v>
      </c>
      <c r="G316" s="5" t="s">
        <v>1526</v>
      </c>
      <c r="H316" s="5" t="s">
        <v>2477</v>
      </c>
      <c r="J316" s="5" t="s">
        <v>2789</v>
      </c>
    </row>
    <row r="317" spans="1:10">
      <c r="A317" s="5">
        <v>316</v>
      </c>
      <c r="B317" s="5" t="s">
        <v>1436</v>
      </c>
      <c r="C317" s="5" t="s">
        <v>168</v>
      </c>
      <c r="D317" s="5" t="s">
        <v>2478</v>
      </c>
      <c r="E317" s="5" t="s">
        <v>2479</v>
      </c>
      <c r="F317" s="5" t="s">
        <v>2480</v>
      </c>
      <c r="G317" s="5" t="s">
        <v>1484</v>
      </c>
      <c r="H317" s="5" t="s">
        <v>2481</v>
      </c>
      <c r="J317" s="5" t="s">
        <v>2789</v>
      </c>
    </row>
    <row r="318" spans="1:10">
      <c r="A318" s="5">
        <v>317</v>
      </c>
      <c r="B318" s="5" t="s">
        <v>1436</v>
      </c>
      <c r="C318" s="5" t="s">
        <v>168</v>
      </c>
      <c r="D318" s="5" t="s">
        <v>2482</v>
      </c>
      <c r="E318" s="5" t="s">
        <v>2483</v>
      </c>
      <c r="F318" s="5" t="s">
        <v>2484</v>
      </c>
      <c r="G318" s="5" t="s">
        <v>1736</v>
      </c>
      <c r="H318" s="5" t="s">
        <v>2485</v>
      </c>
      <c r="J318" s="5" t="s">
        <v>2789</v>
      </c>
    </row>
    <row r="319" spans="1:10">
      <c r="A319" s="5">
        <v>318</v>
      </c>
      <c r="B319" s="5" t="s">
        <v>1436</v>
      </c>
      <c r="C319" s="5" t="s">
        <v>168</v>
      </c>
      <c r="D319" s="5" t="s">
        <v>2486</v>
      </c>
      <c r="E319" s="5" t="s">
        <v>2487</v>
      </c>
      <c r="F319" s="5" t="s">
        <v>2488</v>
      </c>
      <c r="G319" s="5" t="s">
        <v>1535</v>
      </c>
      <c r="H319" s="5" t="s">
        <v>2489</v>
      </c>
      <c r="J319" s="5" t="s">
        <v>2789</v>
      </c>
    </row>
    <row r="320" spans="1:10">
      <c r="A320" s="5">
        <v>319</v>
      </c>
      <c r="B320" s="5" t="s">
        <v>1436</v>
      </c>
      <c r="C320" s="5" t="s">
        <v>168</v>
      </c>
      <c r="D320" s="5" t="s">
        <v>2490</v>
      </c>
      <c r="E320" s="5" t="s">
        <v>2491</v>
      </c>
      <c r="F320" s="5" t="s">
        <v>2492</v>
      </c>
      <c r="G320" s="5" t="s">
        <v>1831</v>
      </c>
      <c r="H320" s="5" t="s">
        <v>2493</v>
      </c>
      <c r="J320" s="5" t="s">
        <v>2789</v>
      </c>
    </row>
    <row r="321" spans="1:10">
      <c r="A321" s="5">
        <v>320</v>
      </c>
      <c r="B321" s="5" t="s">
        <v>1436</v>
      </c>
      <c r="C321" s="5" t="s">
        <v>168</v>
      </c>
      <c r="D321" s="5" t="s">
        <v>2494</v>
      </c>
      <c r="E321" s="5" t="s">
        <v>2495</v>
      </c>
      <c r="F321" s="5" t="s">
        <v>2496</v>
      </c>
      <c r="G321" s="5" t="s">
        <v>1484</v>
      </c>
      <c r="H321" s="5" t="s">
        <v>2497</v>
      </c>
      <c r="J321" s="5" t="s">
        <v>2789</v>
      </c>
    </row>
    <row r="322" spans="1:10">
      <c r="A322" s="5">
        <v>321</v>
      </c>
      <c r="B322" s="5" t="s">
        <v>1436</v>
      </c>
      <c r="C322" s="5" t="s">
        <v>168</v>
      </c>
      <c r="D322" s="5" t="s">
        <v>2498</v>
      </c>
      <c r="E322" s="5" t="s">
        <v>2499</v>
      </c>
      <c r="F322" s="5" t="s">
        <v>2500</v>
      </c>
      <c r="G322" s="5" t="s">
        <v>1530</v>
      </c>
      <c r="H322" s="5" t="s">
        <v>2501</v>
      </c>
      <c r="J322" s="5" t="s">
        <v>2789</v>
      </c>
    </row>
    <row r="323" spans="1:10">
      <c r="A323" s="5">
        <v>322</v>
      </c>
      <c r="B323" s="5" t="s">
        <v>1436</v>
      </c>
      <c r="C323" s="5" t="s">
        <v>168</v>
      </c>
      <c r="D323" s="5" t="s">
        <v>2502</v>
      </c>
      <c r="E323" s="5" t="s">
        <v>2503</v>
      </c>
      <c r="F323" s="5" t="s">
        <v>2504</v>
      </c>
      <c r="G323" s="5" t="s">
        <v>1530</v>
      </c>
      <c r="H323" s="5" t="s">
        <v>2505</v>
      </c>
      <c r="J323" s="5" t="s">
        <v>2789</v>
      </c>
    </row>
    <row r="324" spans="1:10">
      <c r="A324" s="5">
        <v>323</v>
      </c>
      <c r="B324" s="5" t="s">
        <v>1436</v>
      </c>
      <c r="C324" s="5" t="s">
        <v>168</v>
      </c>
      <c r="D324" s="5" t="s">
        <v>2506</v>
      </c>
      <c r="E324" s="5" t="s">
        <v>2507</v>
      </c>
      <c r="F324" s="5" t="s">
        <v>2508</v>
      </c>
      <c r="G324" s="5" t="s">
        <v>1449</v>
      </c>
      <c r="H324" s="5" t="s">
        <v>2033</v>
      </c>
      <c r="J324" s="5" t="s">
        <v>2789</v>
      </c>
    </row>
    <row r="325" spans="1:10">
      <c r="A325" s="5">
        <v>324</v>
      </c>
      <c r="B325" s="5" t="s">
        <v>1436</v>
      </c>
      <c r="C325" s="5" t="s">
        <v>168</v>
      </c>
      <c r="D325" s="5" t="s">
        <v>2509</v>
      </c>
      <c r="E325" s="5" t="s">
        <v>2510</v>
      </c>
      <c r="F325" s="5" t="s">
        <v>2511</v>
      </c>
      <c r="G325" s="5" t="s">
        <v>1831</v>
      </c>
      <c r="H325" s="5" t="s">
        <v>2512</v>
      </c>
      <c r="J325" s="5" t="s">
        <v>2789</v>
      </c>
    </row>
    <row r="326" spans="1:10">
      <c r="A326" s="5">
        <v>325</v>
      </c>
      <c r="B326" s="5" t="s">
        <v>1436</v>
      </c>
      <c r="C326" s="5" t="s">
        <v>168</v>
      </c>
      <c r="D326" s="5" t="s">
        <v>2513</v>
      </c>
      <c r="E326" s="5" t="s">
        <v>2514</v>
      </c>
      <c r="F326" s="5" t="s">
        <v>2515</v>
      </c>
      <c r="G326" s="5" t="s">
        <v>2150</v>
      </c>
      <c r="H326" s="5" t="s">
        <v>2394</v>
      </c>
      <c r="J326" s="5" t="s">
        <v>2789</v>
      </c>
    </row>
    <row r="327" spans="1:10">
      <c r="A327" s="5">
        <v>326</v>
      </c>
      <c r="B327" s="5" t="s">
        <v>1436</v>
      </c>
      <c r="C327" s="5" t="s">
        <v>168</v>
      </c>
      <c r="D327" s="5" t="s">
        <v>2516</v>
      </c>
      <c r="E327" s="5" t="s">
        <v>2517</v>
      </c>
      <c r="F327" s="5" t="s">
        <v>2518</v>
      </c>
      <c r="G327" s="5" t="s">
        <v>1453</v>
      </c>
      <c r="J327" s="5" t="s">
        <v>2789</v>
      </c>
    </row>
    <row r="328" spans="1:10">
      <c r="A328" s="5">
        <v>327</v>
      </c>
      <c r="B328" s="5" t="s">
        <v>1436</v>
      </c>
      <c r="C328" s="5" t="s">
        <v>168</v>
      </c>
      <c r="D328" s="5" t="s">
        <v>2519</v>
      </c>
      <c r="E328" s="5" t="s">
        <v>2520</v>
      </c>
      <c r="F328" s="5" t="s">
        <v>2521</v>
      </c>
      <c r="G328" s="5" t="s">
        <v>1484</v>
      </c>
      <c r="J328" s="5" t="s">
        <v>2789</v>
      </c>
    </row>
    <row r="329" spans="1:10">
      <c r="A329" s="5">
        <v>328</v>
      </c>
      <c r="B329" s="5" t="s">
        <v>1436</v>
      </c>
      <c r="C329" s="5" t="s">
        <v>168</v>
      </c>
      <c r="D329" s="5" t="s">
        <v>2990</v>
      </c>
      <c r="E329" s="5" t="s">
        <v>2991</v>
      </c>
      <c r="F329" s="5" t="s">
        <v>2992</v>
      </c>
      <c r="G329" s="5" t="s">
        <v>1497</v>
      </c>
      <c r="H329" s="5" t="s">
        <v>2993</v>
      </c>
      <c r="J329" s="5" t="s">
        <v>2789</v>
      </c>
    </row>
    <row r="330" spans="1:10">
      <c r="A330" s="5">
        <v>329</v>
      </c>
      <c r="B330" s="5" t="s">
        <v>1436</v>
      </c>
      <c r="C330" s="5" t="s">
        <v>168</v>
      </c>
      <c r="D330" s="5" t="s">
        <v>2522</v>
      </c>
      <c r="E330" s="5" t="s">
        <v>2523</v>
      </c>
      <c r="F330" s="5" t="s">
        <v>2524</v>
      </c>
      <c r="G330" s="5" t="s">
        <v>1484</v>
      </c>
      <c r="H330" s="5" t="s">
        <v>2525</v>
      </c>
      <c r="J330" s="5" t="s">
        <v>2789</v>
      </c>
    </row>
    <row r="331" spans="1:10">
      <c r="A331" s="5">
        <v>330</v>
      </c>
      <c r="B331" s="5" t="s">
        <v>1436</v>
      </c>
      <c r="C331" s="5" t="s">
        <v>168</v>
      </c>
      <c r="D331" s="5" t="s">
        <v>2526</v>
      </c>
      <c r="E331" s="5" t="s">
        <v>2527</v>
      </c>
      <c r="F331" s="5" t="s">
        <v>2528</v>
      </c>
      <c r="G331" s="5" t="s">
        <v>1562</v>
      </c>
      <c r="H331" s="5" t="s">
        <v>2097</v>
      </c>
      <c r="J331" s="5" t="s">
        <v>2789</v>
      </c>
    </row>
    <row r="332" spans="1:10">
      <c r="A332" s="5">
        <v>331</v>
      </c>
      <c r="B332" s="5" t="s">
        <v>1436</v>
      </c>
      <c r="C332" s="5" t="s">
        <v>168</v>
      </c>
      <c r="D332" s="5" t="s">
        <v>2529</v>
      </c>
      <c r="E332" s="5" t="s">
        <v>2530</v>
      </c>
      <c r="F332" s="5" t="s">
        <v>2531</v>
      </c>
      <c r="G332" s="5" t="s">
        <v>1562</v>
      </c>
      <c r="J332" s="5" t="s">
        <v>2789</v>
      </c>
    </row>
    <row r="333" spans="1:10">
      <c r="A333" s="5">
        <v>332</v>
      </c>
      <c r="B333" s="5" t="s">
        <v>1436</v>
      </c>
      <c r="C333" s="5" t="s">
        <v>168</v>
      </c>
      <c r="D333" s="5" t="s">
        <v>2532</v>
      </c>
      <c r="E333" s="5" t="s">
        <v>2533</v>
      </c>
      <c r="F333" s="5" t="s">
        <v>2534</v>
      </c>
      <c r="G333" s="5" t="s">
        <v>1546</v>
      </c>
      <c r="J333" s="5" t="s">
        <v>2789</v>
      </c>
    </row>
    <row r="334" spans="1:10">
      <c r="A334" s="5">
        <v>333</v>
      </c>
      <c r="B334" s="5" t="s">
        <v>1436</v>
      </c>
      <c r="C334" s="5" t="s">
        <v>168</v>
      </c>
      <c r="D334" s="5" t="s">
        <v>2535</v>
      </c>
      <c r="E334" s="5" t="s">
        <v>2536</v>
      </c>
      <c r="F334" s="5" t="s">
        <v>2537</v>
      </c>
      <c r="G334" s="5" t="s">
        <v>1497</v>
      </c>
      <c r="H334" s="5" t="s">
        <v>2538</v>
      </c>
      <c r="J334" s="5" t="s">
        <v>2789</v>
      </c>
    </row>
    <row r="335" spans="1:10">
      <c r="A335" s="5">
        <v>334</v>
      </c>
      <c r="B335" s="5" t="s">
        <v>1436</v>
      </c>
      <c r="C335" s="5" t="s">
        <v>168</v>
      </c>
      <c r="D335" s="5" t="s">
        <v>2539</v>
      </c>
      <c r="E335" s="5" t="s">
        <v>2540</v>
      </c>
      <c r="F335" s="5" t="s">
        <v>2541</v>
      </c>
      <c r="G335" s="5" t="s">
        <v>2542</v>
      </c>
      <c r="H335" s="5" t="s">
        <v>2543</v>
      </c>
      <c r="J335" s="5" t="s">
        <v>2789</v>
      </c>
    </row>
    <row r="336" spans="1:10">
      <c r="A336" s="5">
        <v>335</v>
      </c>
      <c r="B336" s="5" t="s">
        <v>1436</v>
      </c>
      <c r="C336" s="5" t="s">
        <v>168</v>
      </c>
      <c r="D336" s="5" t="s">
        <v>2994</v>
      </c>
      <c r="E336" s="5" t="s">
        <v>2995</v>
      </c>
      <c r="F336" s="5" t="s">
        <v>2996</v>
      </c>
      <c r="G336" s="5" t="s">
        <v>1535</v>
      </c>
      <c r="J336" s="5" t="s">
        <v>2789</v>
      </c>
    </row>
    <row r="337" spans="1:10">
      <c r="A337" s="5">
        <v>336</v>
      </c>
      <c r="B337" s="5" t="s">
        <v>1436</v>
      </c>
      <c r="C337" s="5" t="s">
        <v>168</v>
      </c>
      <c r="D337" s="5" t="s">
        <v>2544</v>
      </c>
      <c r="E337" s="5" t="s">
        <v>2545</v>
      </c>
      <c r="F337" s="5" t="s">
        <v>2546</v>
      </c>
      <c r="G337" s="5" t="s">
        <v>1453</v>
      </c>
      <c r="J337" s="5" t="s">
        <v>2789</v>
      </c>
    </row>
    <row r="338" spans="1:10">
      <c r="A338" s="5">
        <v>337</v>
      </c>
      <c r="B338" s="5" t="s">
        <v>1436</v>
      </c>
      <c r="C338" s="5" t="s">
        <v>168</v>
      </c>
      <c r="D338" s="5" t="s">
        <v>2547</v>
      </c>
      <c r="E338" s="5" t="s">
        <v>2548</v>
      </c>
      <c r="F338" s="5" t="s">
        <v>2549</v>
      </c>
      <c r="G338" s="5" t="s">
        <v>1463</v>
      </c>
      <c r="J338" s="5" t="s">
        <v>2789</v>
      </c>
    </row>
    <row r="339" spans="1:10">
      <c r="A339" s="5">
        <v>338</v>
      </c>
      <c r="B339" s="5" t="s">
        <v>1436</v>
      </c>
      <c r="C339" s="5" t="s">
        <v>168</v>
      </c>
      <c r="D339" s="5" t="s">
        <v>2550</v>
      </c>
      <c r="E339" s="5" t="s">
        <v>2551</v>
      </c>
      <c r="F339" s="5" t="s">
        <v>2552</v>
      </c>
      <c r="G339" s="5" t="s">
        <v>1562</v>
      </c>
      <c r="J339" s="5" t="s">
        <v>2789</v>
      </c>
    </row>
    <row r="340" spans="1:10">
      <c r="A340" s="5">
        <v>339</v>
      </c>
      <c r="B340" s="5" t="s">
        <v>1436</v>
      </c>
      <c r="C340" s="5" t="s">
        <v>168</v>
      </c>
      <c r="D340" s="5" t="s">
        <v>2997</v>
      </c>
      <c r="E340" s="5" t="s">
        <v>2998</v>
      </c>
      <c r="F340" s="5" t="s">
        <v>2999</v>
      </c>
      <c r="G340" s="5" t="s">
        <v>1449</v>
      </c>
      <c r="J340" s="5" t="s">
        <v>2789</v>
      </c>
    </row>
    <row r="341" spans="1:10">
      <c r="A341" s="5">
        <v>340</v>
      </c>
      <c r="B341" s="5" t="s">
        <v>1436</v>
      </c>
      <c r="C341" s="5" t="s">
        <v>168</v>
      </c>
      <c r="D341" s="5" t="s">
        <v>2553</v>
      </c>
      <c r="E341" s="5" t="s">
        <v>2554</v>
      </c>
      <c r="F341" s="5" t="s">
        <v>2555</v>
      </c>
      <c r="G341" s="5" t="s">
        <v>1453</v>
      </c>
      <c r="H341" s="5" t="s">
        <v>2556</v>
      </c>
      <c r="J341" s="5" t="s">
        <v>2789</v>
      </c>
    </row>
    <row r="342" spans="1:10">
      <c r="A342" s="5">
        <v>341</v>
      </c>
      <c r="B342" s="5" t="s">
        <v>1436</v>
      </c>
      <c r="C342" s="5" t="s">
        <v>168</v>
      </c>
      <c r="D342" s="5" t="s">
        <v>3000</v>
      </c>
      <c r="E342" s="5" t="s">
        <v>3001</v>
      </c>
      <c r="F342" s="5" t="s">
        <v>3002</v>
      </c>
      <c r="G342" s="5" t="s">
        <v>1449</v>
      </c>
      <c r="J342" s="5" t="s">
        <v>2789</v>
      </c>
    </row>
    <row r="343" spans="1:10">
      <c r="A343" s="5">
        <v>342</v>
      </c>
      <c r="B343" s="5" t="s">
        <v>1436</v>
      </c>
      <c r="C343" s="5" t="s">
        <v>168</v>
      </c>
      <c r="D343" s="5" t="s">
        <v>2557</v>
      </c>
      <c r="E343" s="5" t="s">
        <v>2558</v>
      </c>
      <c r="F343" s="5" t="s">
        <v>2559</v>
      </c>
      <c r="G343" s="5" t="s">
        <v>1497</v>
      </c>
      <c r="H343" s="5" t="s">
        <v>2560</v>
      </c>
      <c r="J343" s="5" t="s">
        <v>2789</v>
      </c>
    </row>
    <row r="344" spans="1:10">
      <c r="A344" s="5">
        <v>343</v>
      </c>
      <c r="B344" s="5" t="s">
        <v>1436</v>
      </c>
      <c r="C344" s="5" t="s">
        <v>168</v>
      </c>
      <c r="D344" s="5" t="s">
        <v>2561</v>
      </c>
      <c r="E344" s="5" t="s">
        <v>2562</v>
      </c>
      <c r="F344" s="5" t="s">
        <v>2563</v>
      </c>
      <c r="G344" s="5" t="s">
        <v>1535</v>
      </c>
      <c r="H344" s="5" t="s">
        <v>2564</v>
      </c>
      <c r="J344" s="5" t="s">
        <v>2789</v>
      </c>
    </row>
    <row r="345" spans="1:10">
      <c r="A345" s="5">
        <v>344</v>
      </c>
      <c r="B345" s="5" t="s">
        <v>1436</v>
      </c>
      <c r="C345" s="5" t="s">
        <v>168</v>
      </c>
      <c r="D345" s="5" t="s">
        <v>2565</v>
      </c>
      <c r="E345" s="5" t="s">
        <v>2566</v>
      </c>
      <c r="F345" s="5" t="s">
        <v>2567</v>
      </c>
      <c r="G345" s="5" t="s">
        <v>1551</v>
      </c>
      <c r="J345" s="5" t="s">
        <v>2789</v>
      </c>
    </row>
    <row r="346" spans="1:10">
      <c r="A346" s="5">
        <v>345</v>
      </c>
      <c r="B346" s="5" t="s">
        <v>1436</v>
      </c>
      <c r="C346" s="5" t="s">
        <v>168</v>
      </c>
      <c r="D346" s="5" t="s">
        <v>2568</v>
      </c>
      <c r="E346" s="5" t="s">
        <v>2569</v>
      </c>
      <c r="F346" s="5" t="s">
        <v>2570</v>
      </c>
      <c r="G346" s="5" t="s">
        <v>1453</v>
      </c>
      <c r="J346" s="5" t="s">
        <v>2789</v>
      </c>
    </row>
    <row r="347" spans="1:10">
      <c r="A347" s="5">
        <v>346</v>
      </c>
      <c r="B347" s="5" t="s">
        <v>1436</v>
      </c>
      <c r="C347" s="5" t="s">
        <v>168</v>
      </c>
      <c r="D347" s="5" t="s">
        <v>2571</v>
      </c>
      <c r="E347" s="5" t="s">
        <v>2572</v>
      </c>
      <c r="F347" s="5" t="s">
        <v>2573</v>
      </c>
      <c r="G347" s="5" t="s">
        <v>1484</v>
      </c>
      <c r="H347" s="5" t="s">
        <v>2282</v>
      </c>
      <c r="J347" s="5" t="s">
        <v>2789</v>
      </c>
    </row>
    <row r="348" spans="1:10">
      <c r="A348" s="5">
        <v>347</v>
      </c>
      <c r="B348" s="5" t="s">
        <v>1436</v>
      </c>
      <c r="C348" s="5" t="s">
        <v>168</v>
      </c>
      <c r="D348" s="5" t="s">
        <v>2574</v>
      </c>
      <c r="E348" s="5" t="s">
        <v>2575</v>
      </c>
      <c r="F348" s="5" t="s">
        <v>2576</v>
      </c>
      <c r="G348" s="5" t="s">
        <v>1463</v>
      </c>
      <c r="H348" s="5" t="s">
        <v>2577</v>
      </c>
      <c r="J348" s="5" t="s">
        <v>2789</v>
      </c>
    </row>
    <row r="349" spans="1:10">
      <c r="A349" s="5">
        <v>348</v>
      </c>
      <c r="B349" s="5" t="s">
        <v>1436</v>
      </c>
      <c r="C349" s="5" t="s">
        <v>168</v>
      </c>
      <c r="D349" s="5" t="s">
        <v>3003</v>
      </c>
      <c r="E349" s="5" t="s">
        <v>3004</v>
      </c>
      <c r="F349" s="5" t="s">
        <v>3005</v>
      </c>
      <c r="G349" s="5" t="s">
        <v>1546</v>
      </c>
      <c r="J349" s="5" t="s">
        <v>2789</v>
      </c>
    </row>
    <row r="350" spans="1:10">
      <c r="A350" s="5">
        <v>349</v>
      </c>
      <c r="B350" s="5" t="s">
        <v>1436</v>
      </c>
      <c r="C350" s="5" t="s">
        <v>168</v>
      </c>
      <c r="D350" s="5" t="s">
        <v>2578</v>
      </c>
      <c r="E350" s="5" t="s">
        <v>2579</v>
      </c>
      <c r="F350" s="5" t="s">
        <v>2580</v>
      </c>
      <c r="G350" s="5" t="s">
        <v>1535</v>
      </c>
      <c r="H350" s="5" t="s">
        <v>1987</v>
      </c>
      <c r="J350" s="5" t="s">
        <v>2789</v>
      </c>
    </row>
    <row r="351" spans="1:10">
      <c r="A351" s="5">
        <v>350</v>
      </c>
      <c r="B351" s="5" t="s">
        <v>1436</v>
      </c>
      <c r="C351" s="5" t="s">
        <v>168</v>
      </c>
      <c r="D351" s="5" t="s">
        <v>2581</v>
      </c>
      <c r="E351" s="5" t="s">
        <v>2582</v>
      </c>
      <c r="F351" s="5" t="s">
        <v>2583</v>
      </c>
      <c r="G351" s="5" t="s">
        <v>1463</v>
      </c>
      <c r="H351" s="5" t="s">
        <v>1987</v>
      </c>
      <c r="J351" s="5" t="s">
        <v>2789</v>
      </c>
    </row>
    <row r="352" spans="1:10">
      <c r="A352" s="5">
        <v>351</v>
      </c>
      <c r="B352" s="5" t="s">
        <v>1436</v>
      </c>
      <c r="C352" s="5" t="s">
        <v>168</v>
      </c>
      <c r="D352" s="5" t="s">
        <v>2584</v>
      </c>
      <c r="E352" s="5" t="s">
        <v>2585</v>
      </c>
      <c r="F352" s="5" t="s">
        <v>2586</v>
      </c>
      <c r="G352" s="5" t="s">
        <v>1484</v>
      </c>
      <c r="H352" s="5" t="s">
        <v>1674</v>
      </c>
      <c r="J352" s="5" t="s">
        <v>2789</v>
      </c>
    </row>
    <row r="353" spans="1:10">
      <c r="A353" s="5">
        <v>352</v>
      </c>
      <c r="B353" s="5" t="s">
        <v>1436</v>
      </c>
      <c r="C353" s="5" t="s">
        <v>168</v>
      </c>
      <c r="D353" s="5" t="s">
        <v>2587</v>
      </c>
      <c r="E353" s="5" t="s">
        <v>2588</v>
      </c>
      <c r="F353" s="5" t="s">
        <v>2589</v>
      </c>
      <c r="G353" s="5" t="s">
        <v>2590</v>
      </c>
      <c r="J353" s="5" t="s">
        <v>2789</v>
      </c>
    </row>
    <row r="354" spans="1:10">
      <c r="A354" s="5">
        <v>353</v>
      </c>
      <c r="B354" s="5" t="s">
        <v>1436</v>
      </c>
      <c r="C354" s="5" t="s">
        <v>168</v>
      </c>
      <c r="D354" s="5" t="s">
        <v>2591</v>
      </c>
      <c r="E354" s="5" t="s">
        <v>2592</v>
      </c>
      <c r="F354" s="5" t="s">
        <v>2593</v>
      </c>
      <c r="G354" s="5" t="s">
        <v>1530</v>
      </c>
      <c r="J354" s="5" t="s">
        <v>2789</v>
      </c>
    </row>
    <row r="355" spans="1:10">
      <c r="A355" s="5">
        <v>354</v>
      </c>
      <c r="B355" s="5" t="s">
        <v>1436</v>
      </c>
      <c r="C355" s="5" t="s">
        <v>168</v>
      </c>
      <c r="D355" s="5" t="s">
        <v>3006</v>
      </c>
      <c r="E355" s="5" t="s">
        <v>3007</v>
      </c>
      <c r="F355" s="5" t="s">
        <v>3008</v>
      </c>
      <c r="G355" s="5" t="s">
        <v>1535</v>
      </c>
      <c r="H355" s="5" t="s">
        <v>3009</v>
      </c>
      <c r="J355" s="5" t="s">
        <v>2789</v>
      </c>
    </row>
    <row r="356" spans="1:10">
      <c r="A356" s="5">
        <v>355</v>
      </c>
      <c r="B356" s="5" t="s">
        <v>1436</v>
      </c>
      <c r="C356" s="5" t="s">
        <v>168</v>
      </c>
      <c r="D356" s="5" t="s">
        <v>2594</v>
      </c>
      <c r="E356" s="5" t="s">
        <v>2595</v>
      </c>
      <c r="F356" s="5" t="s">
        <v>2596</v>
      </c>
      <c r="G356" s="5" t="s">
        <v>1644</v>
      </c>
      <c r="H356" s="5" t="s">
        <v>2597</v>
      </c>
      <c r="J356" s="5" t="s">
        <v>2789</v>
      </c>
    </row>
    <row r="357" spans="1:10">
      <c r="A357" s="5">
        <v>356</v>
      </c>
      <c r="B357" s="5" t="s">
        <v>1436</v>
      </c>
      <c r="C357" s="5" t="s">
        <v>168</v>
      </c>
      <c r="D357" s="5" t="s">
        <v>2598</v>
      </c>
      <c r="E357" s="5" t="s">
        <v>2599</v>
      </c>
      <c r="F357" s="5" t="s">
        <v>2600</v>
      </c>
      <c r="G357" s="5" t="s">
        <v>1644</v>
      </c>
      <c r="J357" s="5" t="s">
        <v>2789</v>
      </c>
    </row>
    <row r="358" spans="1:10">
      <c r="A358" s="5">
        <v>357</v>
      </c>
      <c r="B358" s="5" t="s">
        <v>1436</v>
      </c>
      <c r="C358" s="5" t="s">
        <v>168</v>
      </c>
      <c r="D358" s="5" t="s">
        <v>3010</v>
      </c>
      <c r="E358" s="5" t="s">
        <v>3011</v>
      </c>
      <c r="F358" s="5" t="s">
        <v>3012</v>
      </c>
      <c r="G358" s="5" t="s">
        <v>1551</v>
      </c>
      <c r="J358" s="5" t="s">
        <v>2789</v>
      </c>
    </row>
    <row r="359" spans="1:10">
      <c r="A359" s="5">
        <v>358</v>
      </c>
      <c r="B359" s="5" t="s">
        <v>1436</v>
      </c>
      <c r="C359" s="5" t="s">
        <v>168</v>
      </c>
      <c r="D359" s="5" t="s">
        <v>3013</v>
      </c>
      <c r="E359" s="5" t="s">
        <v>3014</v>
      </c>
      <c r="F359" s="5" t="s">
        <v>3015</v>
      </c>
      <c r="G359" s="5" t="s">
        <v>3016</v>
      </c>
      <c r="J359" s="5" t="s">
        <v>2789</v>
      </c>
    </row>
    <row r="360" spans="1:10">
      <c r="A360" s="5">
        <v>359</v>
      </c>
      <c r="B360" s="5" t="s">
        <v>1436</v>
      </c>
      <c r="C360" s="5" t="s">
        <v>168</v>
      </c>
      <c r="D360" s="5" t="s">
        <v>2601</v>
      </c>
      <c r="E360" s="5" t="s">
        <v>2602</v>
      </c>
      <c r="F360" s="5" t="s">
        <v>2603</v>
      </c>
      <c r="G360" s="5" t="s">
        <v>1546</v>
      </c>
      <c r="J360" s="5" t="s">
        <v>2789</v>
      </c>
    </row>
    <row r="361" spans="1:10">
      <c r="A361" s="5">
        <v>360</v>
      </c>
      <c r="B361" s="5" t="s">
        <v>1436</v>
      </c>
      <c r="C361" s="5" t="s">
        <v>168</v>
      </c>
      <c r="D361" s="5" t="s">
        <v>2604</v>
      </c>
      <c r="E361" s="5" t="s">
        <v>2605</v>
      </c>
      <c r="F361" s="5" t="s">
        <v>2606</v>
      </c>
      <c r="G361" s="5" t="s">
        <v>1686</v>
      </c>
      <c r="H361" s="5" t="s">
        <v>2607</v>
      </c>
      <c r="J361" s="5" t="s">
        <v>2789</v>
      </c>
    </row>
    <row r="362" spans="1:10">
      <c r="A362" s="5">
        <v>361</v>
      </c>
      <c r="B362" s="5" t="s">
        <v>1436</v>
      </c>
      <c r="C362" s="5" t="s">
        <v>168</v>
      </c>
      <c r="D362" s="5" t="s">
        <v>3017</v>
      </c>
      <c r="E362" s="5" t="s">
        <v>3018</v>
      </c>
      <c r="F362" s="5" t="s">
        <v>3019</v>
      </c>
      <c r="G362" s="5" t="s">
        <v>1463</v>
      </c>
      <c r="H362" s="5" t="s">
        <v>3020</v>
      </c>
      <c r="J362" s="5" t="s">
        <v>2789</v>
      </c>
    </row>
    <row r="363" spans="1:10">
      <c r="A363" s="5">
        <v>362</v>
      </c>
      <c r="B363" s="5" t="s">
        <v>1436</v>
      </c>
      <c r="C363" s="5" t="s">
        <v>168</v>
      </c>
      <c r="D363" s="5" t="s">
        <v>2608</v>
      </c>
      <c r="E363" s="5" t="s">
        <v>2609</v>
      </c>
      <c r="F363" s="5" t="s">
        <v>2610</v>
      </c>
      <c r="G363" s="5" t="s">
        <v>1546</v>
      </c>
      <c r="J363" s="5" t="s">
        <v>2789</v>
      </c>
    </row>
    <row r="364" spans="1:10">
      <c r="A364" s="5">
        <v>363</v>
      </c>
      <c r="B364" s="5" t="s">
        <v>1436</v>
      </c>
      <c r="C364" s="5" t="s">
        <v>168</v>
      </c>
      <c r="D364" s="5" t="s">
        <v>2611</v>
      </c>
      <c r="E364" s="5" t="s">
        <v>2612</v>
      </c>
      <c r="F364" s="5" t="s">
        <v>2613</v>
      </c>
      <c r="G364" s="5" t="s">
        <v>1530</v>
      </c>
      <c r="H364" s="5" t="s">
        <v>2614</v>
      </c>
      <c r="J364" s="5" t="s">
        <v>2789</v>
      </c>
    </row>
    <row r="365" spans="1:10">
      <c r="A365" s="5">
        <v>364</v>
      </c>
      <c r="B365" s="5" t="s">
        <v>1436</v>
      </c>
      <c r="C365" s="5" t="s">
        <v>168</v>
      </c>
      <c r="D365" s="5" t="s">
        <v>3021</v>
      </c>
      <c r="E365" s="5" t="s">
        <v>3022</v>
      </c>
      <c r="F365" s="5" t="s">
        <v>3023</v>
      </c>
      <c r="G365" s="5" t="s">
        <v>1546</v>
      </c>
      <c r="J365" s="5" t="s">
        <v>2789</v>
      </c>
    </row>
    <row r="366" spans="1:10">
      <c r="A366" s="5">
        <v>365</v>
      </c>
      <c r="B366" s="5" t="s">
        <v>1436</v>
      </c>
      <c r="C366" s="5" t="s">
        <v>168</v>
      </c>
      <c r="D366" s="5" t="s">
        <v>2615</v>
      </c>
      <c r="E366" s="5" t="s">
        <v>2616</v>
      </c>
      <c r="F366" s="5" t="s">
        <v>2617</v>
      </c>
      <c r="G366" s="5" t="s">
        <v>1535</v>
      </c>
      <c r="H366" s="5" t="s">
        <v>2618</v>
      </c>
      <c r="J366" s="5" t="s">
        <v>2789</v>
      </c>
    </row>
    <row r="367" spans="1:10">
      <c r="A367" s="5">
        <v>366</v>
      </c>
      <c r="B367" s="5" t="s">
        <v>1436</v>
      </c>
      <c r="C367" s="5" t="s">
        <v>168</v>
      </c>
      <c r="D367" s="5" t="s">
        <v>2619</v>
      </c>
      <c r="E367" s="5" t="s">
        <v>2620</v>
      </c>
      <c r="F367" s="5" t="s">
        <v>2621</v>
      </c>
      <c r="G367" s="5" t="s">
        <v>1546</v>
      </c>
      <c r="H367" s="5" t="s">
        <v>2622</v>
      </c>
      <c r="J367" s="5" t="s">
        <v>2789</v>
      </c>
    </row>
    <row r="368" spans="1:10">
      <c r="A368" s="5">
        <v>367</v>
      </c>
      <c r="B368" s="5" t="s">
        <v>1436</v>
      </c>
      <c r="C368" s="5" t="s">
        <v>168</v>
      </c>
      <c r="D368" s="5" t="s">
        <v>3024</v>
      </c>
      <c r="E368" s="5" t="s">
        <v>3025</v>
      </c>
      <c r="F368" s="5" t="s">
        <v>3026</v>
      </c>
      <c r="G368" s="5" t="s">
        <v>1453</v>
      </c>
      <c r="J368" s="5" t="s">
        <v>2789</v>
      </c>
    </row>
    <row r="369" spans="1:10">
      <c r="A369" s="5">
        <v>368</v>
      </c>
      <c r="B369" s="5" t="s">
        <v>1436</v>
      </c>
      <c r="C369" s="5" t="s">
        <v>168</v>
      </c>
      <c r="D369" s="5" t="s">
        <v>2623</v>
      </c>
      <c r="E369" s="5" t="s">
        <v>2624</v>
      </c>
      <c r="F369" s="5" t="s">
        <v>2625</v>
      </c>
      <c r="G369" s="5" t="s">
        <v>1609</v>
      </c>
      <c r="H369" s="5" t="s">
        <v>1770</v>
      </c>
      <c r="J369" s="5" t="s">
        <v>2789</v>
      </c>
    </row>
    <row r="370" spans="1:10">
      <c r="A370" s="5">
        <v>369</v>
      </c>
      <c r="B370" s="5" t="s">
        <v>1436</v>
      </c>
      <c r="C370" s="5" t="s">
        <v>168</v>
      </c>
      <c r="D370" s="5" t="s">
        <v>2626</v>
      </c>
      <c r="E370" s="5" t="s">
        <v>2627</v>
      </c>
      <c r="F370" s="5" t="s">
        <v>2628</v>
      </c>
      <c r="G370" s="5" t="s">
        <v>1546</v>
      </c>
      <c r="H370" s="5" t="s">
        <v>2629</v>
      </c>
      <c r="J370" s="5" t="s">
        <v>2789</v>
      </c>
    </row>
    <row r="371" spans="1:10">
      <c r="A371" s="5">
        <v>370</v>
      </c>
      <c r="B371" s="5" t="s">
        <v>1436</v>
      </c>
      <c r="C371" s="5" t="s">
        <v>168</v>
      </c>
      <c r="D371" s="5" t="s">
        <v>2630</v>
      </c>
      <c r="E371" s="5" t="s">
        <v>2631</v>
      </c>
      <c r="F371" s="5" t="s">
        <v>2632</v>
      </c>
      <c r="G371" s="5" t="s">
        <v>1449</v>
      </c>
      <c r="H371" s="5" t="s">
        <v>2633</v>
      </c>
      <c r="J371" s="5" t="s">
        <v>2789</v>
      </c>
    </row>
    <row r="372" spans="1:10">
      <c r="A372" s="5">
        <v>371</v>
      </c>
      <c r="B372" s="5" t="s">
        <v>1436</v>
      </c>
      <c r="C372" s="5" t="s">
        <v>168</v>
      </c>
      <c r="D372" s="5" t="s">
        <v>3027</v>
      </c>
      <c r="E372" s="5" t="s">
        <v>3028</v>
      </c>
      <c r="F372" s="5" t="s">
        <v>3029</v>
      </c>
      <c r="G372" s="5" t="s">
        <v>1484</v>
      </c>
      <c r="H372" s="5" t="s">
        <v>3030</v>
      </c>
      <c r="J372" s="5" t="s">
        <v>2789</v>
      </c>
    </row>
    <row r="373" spans="1:10">
      <c r="A373" s="5">
        <v>372</v>
      </c>
      <c r="B373" s="5" t="s">
        <v>1436</v>
      </c>
      <c r="C373" s="5" t="s">
        <v>168</v>
      </c>
      <c r="D373" s="5" t="s">
        <v>2634</v>
      </c>
      <c r="E373" s="5" t="s">
        <v>2635</v>
      </c>
      <c r="F373" s="5" t="s">
        <v>2636</v>
      </c>
      <c r="G373" s="5" t="s">
        <v>1449</v>
      </c>
      <c r="J373" s="5" t="s">
        <v>2789</v>
      </c>
    </row>
    <row r="374" spans="1:10">
      <c r="A374" s="5">
        <v>373</v>
      </c>
      <c r="B374" s="5" t="s">
        <v>1436</v>
      </c>
      <c r="C374" s="5" t="s">
        <v>168</v>
      </c>
      <c r="D374" s="5" t="s">
        <v>2637</v>
      </c>
      <c r="E374" s="5" t="s">
        <v>2638</v>
      </c>
      <c r="F374" s="5" t="s">
        <v>2639</v>
      </c>
      <c r="G374" s="5" t="s">
        <v>1644</v>
      </c>
      <c r="J374" s="5" t="s">
        <v>2789</v>
      </c>
    </row>
    <row r="375" spans="1:10">
      <c r="A375" s="5">
        <v>374</v>
      </c>
      <c r="B375" s="5" t="s">
        <v>1436</v>
      </c>
      <c r="C375" s="5" t="s">
        <v>168</v>
      </c>
      <c r="D375" s="5" t="s">
        <v>2640</v>
      </c>
      <c r="E375" s="5" t="s">
        <v>2641</v>
      </c>
      <c r="F375" s="5" t="s">
        <v>2642</v>
      </c>
      <c r="G375" s="5" t="s">
        <v>1644</v>
      </c>
      <c r="H375" s="5" t="s">
        <v>2643</v>
      </c>
      <c r="I375" s="5" t="s">
        <v>3031</v>
      </c>
      <c r="J375" s="5" t="s">
        <v>2789</v>
      </c>
    </row>
    <row r="376" spans="1:10">
      <c r="A376" s="5">
        <v>375</v>
      </c>
      <c r="B376" s="5" t="s">
        <v>1436</v>
      </c>
      <c r="C376" s="5" t="s">
        <v>168</v>
      </c>
      <c r="D376" s="5" t="s">
        <v>2644</v>
      </c>
      <c r="E376" s="5" t="s">
        <v>2645</v>
      </c>
      <c r="F376" s="5" t="s">
        <v>2646</v>
      </c>
      <c r="G376" s="5" t="s">
        <v>1484</v>
      </c>
      <c r="J376" s="5" t="s">
        <v>2789</v>
      </c>
    </row>
    <row r="377" spans="1:10">
      <c r="A377" s="5">
        <v>376</v>
      </c>
      <c r="B377" s="5" t="s">
        <v>1436</v>
      </c>
      <c r="C377" s="5" t="s">
        <v>168</v>
      </c>
      <c r="D377" s="5" t="s">
        <v>3032</v>
      </c>
      <c r="E377" s="5" t="s">
        <v>3033</v>
      </c>
      <c r="F377" s="5" t="s">
        <v>3034</v>
      </c>
      <c r="G377" s="5" t="s">
        <v>1530</v>
      </c>
      <c r="H377" s="5" t="s">
        <v>3035</v>
      </c>
      <c r="J377" s="5" t="s">
        <v>2789</v>
      </c>
    </row>
    <row r="378" spans="1:10">
      <c r="A378" s="5">
        <v>377</v>
      </c>
      <c r="B378" s="5" t="s">
        <v>1436</v>
      </c>
      <c r="C378" s="5" t="s">
        <v>168</v>
      </c>
      <c r="D378" s="5" t="s">
        <v>2647</v>
      </c>
      <c r="E378" s="5" t="s">
        <v>2648</v>
      </c>
      <c r="F378" s="5" t="s">
        <v>2649</v>
      </c>
      <c r="G378" s="5" t="s">
        <v>1463</v>
      </c>
      <c r="J378" s="5" t="s">
        <v>2789</v>
      </c>
    </row>
    <row r="379" spans="1:10">
      <c r="A379" s="5">
        <v>378</v>
      </c>
      <c r="B379" s="5" t="s">
        <v>1436</v>
      </c>
      <c r="C379" s="5" t="s">
        <v>168</v>
      </c>
      <c r="D379" s="5" t="s">
        <v>2650</v>
      </c>
      <c r="E379" s="5" t="s">
        <v>2651</v>
      </c>
      <c r="F379" s="5" t="s">
        <v>2652</v>
      </c>
      <c r="G379" s="5" t="s">
        <v>1723</v>
      </c>
      <c r="H379" s="5" t="s">
        <v>2653</v>
      </c>
      <c r="J379" s="5" t="s">
        <v>2789</v>
      </c>
    </row>
    <row r="380" spans="1:10">
      <c r="A380" s="5">
        <v>379</v>
      </c>
      <c r="B380" s="5" t="s">
        <v>1436</v>
      </c>
      <c r="C380" s="5" t="s">
        <v>168</v>
      </c>
      <c r="D380" s="5" t="s">
        <v>3036</v>
      </c>
      <c r="E380" s="5" t="s">
        <v>3037</v>
      </c>
      <c r="F380" s="5" t="s">
        <v>3038</v>
      </c>
      <c r="G380" s="5" t="s">
        <v>1453</v>
      </c>
      <c r="J380" s="5" t="s">
        <v>2789</v>
      </c>
    </row>
    <row r="381" spans="1:10">
      <c r="A381" s="5">
        <v>380</v>
      </c>
      <c r="B381" s="5" t="s">
        <v>1436</v>
      </c>
      <c r="C381" s="5" t="s">
        <v>168</v>
      </c>
      <c r="D381" s="5" t="s">
        <v>2654</v>
      </c>
      <c r="E381" s="5" t="s">
        <v>2655</v>
      </c>
      <c r="F381" s="5" t="s">
        <v>2656</v>
      </c>
      <c r="G381" s="5" t="s">
        <v>1551</v>
      </c>
      <c r="J381" s="5" t="s">
        <v>2789</v>
      </c>
    </row>
    <row r="382" spans="1:10">
      <c r="A382" s="5">
        <v>381</v>
      </c>
      <c r="B382" s="5" t="s">
        <v>1436</v>
      </c>
      <c r="C382" s="5" t="s">
        <v>168</v>
      </c>
      <c r="D382" s="5" t="s">
        <v>2657</v>
      </c>
      <c r="E382" s="5" t="s">
        <v>2658</v>
      </c>
      <c r="F382" s="5" t="s">
        <v>2659</v>
      </c>
      <c r="G382" s="5" t="s">
        <v>2660</v>
      </c>
      <c r="J382" s="5" t="s">
        <v>2789</v>
      </c>
    </row>
    <row r="383" spans="1:10">
      <c r="A383" s="5">
        <v>382</v>
      </c>
      <c r="B383" s="5" t="s">
        <v>1436</v>
      </c>
      <c r="C383" s="5" t="s">
        <v>168</v>
      </c>
      <c r="D383" s="5" t="s">
        <v>2661</v>
      </c>
      <c r="E383" s="5" t="s">
        <v>2662</v>
      </c>
      <c r="F383" s="5" t="s">
        <v>2663</v>
      </c>
      <c r="G383" s="5" t="s">
        <v>1551</v>
      </c>
      <c r="H383" s="5" t="s">
        <v>2664</v>
      </c>
      <c r="J383" s="5" t="s">
        <v>2789</v>
      </c>
    </row>
    <row r="384" spans="1:10">
      <c r="A384" s="5">
        <v>383</v>
      </c>
      <c r="B384" s="5" t="s">
        <v>1436</v>
      </c>
      <c r="C384" s="5" t="s">
        <v>168</v>
      </c>
      <c r="D384" s="5" t="s">
        <v>2665</v>
      </c>
      <c r="E384" s="5" t="s">
        <v>2666</v>
      </c>
      <c r="F384" s="5" t="s">
        <v>2667</v>
      </c>
      <c r="G384" s="5" t="s">
        <v>1723</v>
      </c>
      <c r="H384" s="5" t="s">
        <v>2668</v>
      </c>
      <c r="J384" s="5" t="s">
        <v>2789</v>
      </c>
    </row>
    <row r="385" spans="1:10">
      <c r="A385" s="5">
        <v>384</v>
      </c>
      <c r="B385" s="5" t="s">
        <v>1436</v>
      </c>
      <c r="C385" s="5" t="s">
        <v>168</v>
      </c>
      <c r="D385" s="5" t="s">
        <v>2669</v>
      </c>
      <c r="E385" s="5" t="s">
        <v>2670</v>
      </c>
      <c r="F385" s="5" t="s">
        <v>2671</v>
      </c>
      <c r="G385" s="5" t="s">
        <v>1535</v>
      </c>
      <c r="J385" s="5" t="s">
        <v>2789</v>
      </c>
    </row>
    <row r="386" spans="1:10">
      <c r="A386" s="5">
        <v>385</v>
      </c>
      <c r="B386" s="5" t="s">
        <v>1436</v>
      </c>
      <c r="C386" s="5" t="s">
        <v>168</v>
      </c>
      <c r="D386" s="5" t="s">
        <v>3039</v>
      </c>
      <c r="E386" s="5" t="s">
        <v>3040</v>
      </c>
      <c r="F386" s="5" t="s">
        <v>3041</v>
      </c>
      <c r="G386" s="5" t="s">
        <v>1463</v>
      </c>
      <c r="J386" s="5" t="s">
        <v>2789</v>
      </c>
    </row>
    <row r="387" spans="1:10">
      <c r="A387" s="5">
        <v>386</v>
      </c>
      <c r="B387" s="5" t="s">
        <v>1436</v>
      </c>
      <c r="C387" s="5" t="s">
        <v>168</v>
      </c>
      <c r="D387" s="5" t="s">
        <v>2672</v>
      </c>
      <c r="E387" s="5" t="s">
        <v>2673</v>
      </c>
      <c r="F387" s="5" t="s">
        <v>2674</v>
      </c>
      <c r="G387" s="5" t="s">
        <v>1463</v>
      </c>
      <c r="H387" s="5" t="s">
        <v>2675</v>
      </c>
      <c r="J387" s="5" t="s">
        <v>2789</v>
      </c>
    </row>
    <row r="388" spans="1:10">
      <c r="A388" s="5">
        <v>387</v>
      </c>
      <c r="B388" s="5" t="s">
        <v>1436</v>
      </c>
      <c r="C388" s="5" t="s">
        <v>168</v>
      </c>
      <c r="D388" s="5" t="s">
        <v>2676</v>
      </c>
      <c r="E388" s="5" t="s">
        <v>2677</v>
      </c>
      <c r="F388" s="5" t="s">
        <v>2678</v>
      </c>
      <c r="G388" s="5" t="s">
        <v>1497</v>
      </c>
      <c r="H388" s="5" t="s">
        <v>2679</v>
      </c>
      <c r="J388" s="5" t="s">
        <v>2789</v>
      </c>
    </row>
    <row r="389" spans="1:10">
      <c r="A389" s="5">
        <v>388</v>
      </c>
      <c r="B389" s="5" t="s">
        <v>1436</v>
      </c>
      <c r="C389" s="5" t="s">
        <v>168</v>
      </c>
      <c r="D389" s="5" t="s">
        <v>2680</v>
      </c>
      <c r="E389" s="5" t="s">
        <v>2681</v>
      </c>
      <c r="F389" s="5" t="s">
        <v>2682</v>
      </c>
      <c r="G389" s="5" t="s">
        <v>1517</v>
      </c>
      <c r="H389" s="5" t="s">
        <v>2683</v>
      </c>
      <c r="J389" s="5" t="s">
        <v>2789</v>
      </c>
    </row>
    <row r="390" spans="1:10">
      <c r="A390" s="5">
        <v>389</v>
      </c>
      <c r="B390" s="5" t="s">
        <v>1436</v>
      </c>
      <c r="C390" s="5" t="s">
        <v>168</v>
      </c>
      <c r="D390" s="5" t="s">
        <v>2684</v>
      </c>
      <c r="E390" s="5" t="s">
        <v>2685</v>
      </c>
      <c r="F390" s="5" t="s">
        <v>2686</v>
      </c>
      <c r="G390" s="5" t="s">
        <v>3042</v>
      </c>
      <c r="H390" s="5" t="s">
        <v>2687</v>
      </c>
      <c r="J390" s="5" t="s">
        <v>2789</v>
      </c>
    </row>
    <row r="391" spans="1:10">
      <c r="A391" s="5">
        <v>390</v>
      </c>
      <c r="B391" s="5" t="s">
        <v>1436</v>
      </c>
      <c r="C391" s="5" t="s">
        <v>168</v>
      </c>
      <c r="D391" s="5" t="s">
        <v>2692</v>
      </c>
      <c r="E391" s="5" t="s">
        <v>3043</v>
      </c>
      <c r="F391" s="5" t="s">
        <v>2689</v>
      </c>
      <c r="G391" s="5" t="s">
        <v>2693</v>
      </c>
      <c r="J391" s="5" t="s">
        <v>2789</v>
      </c>
    </row>
    <row r="392" spans="1:10">
      <c r="A392" s="5">
        <v>391</v>
      </c>
      <c r="B392" s="5" t="s">
        <v>1436</v>
      </c>
      <c r="C392" s="5" t="s">
        <v>168</v>
      </c>
      <c r="D392" s="5" t="s">
        <v>2688</v>
      </c>
      <c r="E392" s="5" t="s">
        <v>3043</v>
      </c>
      <c r="F392" s="5" t="s">
        <v>2689</v>
      </c>
      <c r="G392" s="5" t="s">
        <v>2690</v>
      </c>
      <c r="H392" s="5" t="s">
        <v>2691</v>
      </c>
      <c r="J392" s="5" t="s">
        <v>2789</v>
      </c>
    </row>
    <row r="393" spans="1:10">
      <c r="A393" s="5">
        <v>392</v>
      </c>
      <c r="B393" s="5" t="s">
        <v>1436</v>
      </c>
      <c r="C393" s="5" t="s">
        <v>168</v>
      </c>
      <c r="D393" s="5" t="s">
        <v>2694</v>
      </c>
      <c r="E393" s="5" t="s">
        <v>2695</v>
      </c>
      <c r="F393" s="5" t="s">
        <v>2696</v>
      </c>
      <c r="G393" s="5" t="s">
        <v>1535</v>
      </c>
      <c r="H393" s="5" t="s">
        <v>2697</v>
      </c>
      <c r="J393" s="5" t="s">
        <v>2789</v>
      </c>
    </row>
    <row r="394" spans="1:10">
      <c r="A394" s="5">
        <v>393</v>
      </c>
      <c r="B394" s="5" t="s">
        <v>1436</v>
      </c>
      <c r="C394" s="5" t="s">
        <v>168</v>
      </c>
      <c r="D394" s="5" t="s">
        <v>3044</v>
      </c>
      <c r="E394" s="5" t="s">
        <v>3045</v>
      </c>
      <c r="F394" s="5" t="s">
        <v>3046</v>
      </c>
      <c r="G394" s="5" t="s">
        <v>1546</v>
      </c>
      <c r="H394" s="5" t="s">
        <v>1674</v>
      </c>
      <c r="J394" s="5" t="s">
        <v>2789</v>
      </c>
    </row>
    <row r="395" spans="1:10">
      <c r="A395" s="5">
        <v>394</v>
      </c>
      <c r="B395" s="5" t="s">
        <v>1436</v>
      </c>
      <c r="C395" s="5" t="s">
        <v>168</v>
      </c>
      <c r="D395" s="5" t="s">
        <v>2698</v>
      </c>
      <c r="E395" s="5" t="s">
        <v>2699</v>
      </c>
      <c r="F395" s="5" t="s">
        <v>2700</v>
      </c>
      <c r="G395" s="5" t="s">
        <v>2701</v>
      </c>
      <c r="J395" s="5" t="s">
        <v>2789</v>
      </c>
    </row>
    <row r="396" spans="1:10">
      <c r="A396" s="5">
        <v>395</v>
      </c>
      <c r="B396" s="5" t="s">
        <v>1436</v>
      </c>
      <c r="C396" s="5" t="s">
        <v>168</v>
      </c>
      <c r="D396" s="5" t="s">
        <v>2702</v>
      </c>
      <c r="E396" s="5" t="s">
        <v>2703</v>
      </c>
      <c r="F396" s="5" t="s">
        <v>1439</v>
      </c>
      <c r="G396" s="5" t="s">
        <v>2704</v>
      </c>
      <c r="H396" s="5" t="s">
        <v>1445</v>
      </c>
      <c r="J396" s="5" t="s">
        <v>2789</v>
      </c>
    </row>
    <row r="397" spans="1:10">
      <c r="A397" s="5">
        <v>396</v>
      </c>
      <c r="B397" s="5" t="s">
        <v>1436</v>
      </c>
      <c r="C397" s="5" t="s">
        <v>168</v>
      </c>
      <c r="D397" s="5" t="s">
        <v>2705</v>
      </c>
      <c r="E397" s="5" t="s">
        <v>2706</v>
      </c>
      <c r="F397" s="5" t="s">
        <v>2707</v>
      </c>
      <c r="G397" s="5" t="s">
        <v>1562</v>
      </c>
      <c r="H397" s="5" t="s">
        <v>2708</v>
      </c>
      <c r="J397" s="5" t="s">
        <v>2789</v>
      </c>
    </row>
    <row r="398" spans="1:10">
      <c r="A398" s="5">
        <v>397</v>
      </c>
      <c r="B398" s="5" t="s">
        <v>1436</v>
      </c>
      <c r="C398" s="5" t="s">
        <v>168</v>
      </c>
      <c r="D398" s="5" t="s">
        <v>2709</v>
      </c>
      <c r="E398" s="5" t="s">
        <v>2710</v>
      </c>
      <c r="F398" s="5" t="s">
        <v>2711</v>
      </c>
      <c r="G398" s="5" t="s">
        <v>2712</v>
      </c>
      <c r="H398" s="5" t="s">
        <v>1781</v>
      </c>
      <c r="J398" s="5" t="s">
        <v>2789</v>
      </c>
    </row>
    <row r="399" spans="1:10">
      <c r="A399" s="5">
        <v>398</v>
      </c>
      <c r="B399" s="5" t="s">
        <v>1436</v>
      </c>
      <c r="C399" s="5" t="s">
        <v>168</v>
      </c>
      <c r="D399" s="5" t="s">
        <v>2713</v>
      </c>
      <c r="E399" s="5" t="s">
        <v>2714</v>
      </c>
      <c r="F399" s="5" t="s">
        <v>2715</v>
      </c>
      <c r="G399" s="5" t="s">
        <v>1602</v>
      </c>
      <c r="J399" s="5" t="s">
        <v>2789</v>
      </c>
    </row>
    <row r="400" spans="1:10">
      <c r="A400" s="5">
        <v>399</v>
      </c>
      <c r="B400" s="5" t="s">
        <v>1436</v>
      </c>
      <c r="C400" s="5" t="s">
        <v>168</v>
      </c>
      <c r="D400" s="5" t="s">
        <v>2716</v>
      </c>
      <c r="E400" s="5" t="s">
        <v>2717</v>
      </c>
      <c r="F400" s="5" t="s">
        <v>2718</v>
      </c>
      <c r="G400" s="5" t="s">
        <v>1826</v>
      </c>
      <c r="H400" s="5" t="s">
        <v>2719</v>
      </c>
      <c r="J400" s="5" t="s">
        <v>2789</v>
      </c>
    </row>
    <row r="401" spans="1:10">
      <c r="A401" s="5">
        <v>400</v>
      </c>
      <c r="B401" s="5" t="s">
        <v>1436</v>
      </c>
      <c r="C401" s="5" t="s">
        <v>168</v>
      </c>
      <c r="D401" s="5" t="s">
        <v>2723</v>
      </c>
      <c r="E401" s="5" t="s">
        <v>2724</v>
      </c>
      <c r="F401" s="5" t="s">
        <v>2725</v>
      </c>
      <c r="G401" s="5" t="s">
        <v>1449</v>
      </c>
      <c r="H401" s="5" t="s">
        <v>2726</v>
      </c>
      <c r="J401" s="5" t="s">
        <v>2789</v>
      </c>
    </row>
    <row r="402" spans="1:10">
      <c r="A402" s="5">
        <v>401</v>
      </c>
      <c r="B402" s="5" t="s">
        <v>1436</v>
      </c>
      <c r="C402" s="5" t="s">
        <v>168</v>
      </c>
      <c r="D402" s="5" t="s">
        <v>2727</v>
      </c>
      <c r="E402" s="5" t="s">
        <v>2728</v>
      </c>
      <c r="F402" s="5" t="s">
        <v>2729</v>
      </c>
      <c r="G402" s="5" t="s">
        <v>2730</v>
      </c>
      <c r="H402" s="5" t="s">
        <v>2731</v>
      </c>
      <c r="J402" s="5" t="s">
        <v>2789</v>
      </c>
    </row>
    <row r="403" spans="1:10">
      <c r="A403" s="5">
        <v>402</v>
      </c>
      <c r="B403" s="5" t="s">
        <v>1436</v>
      </c>
      <c r="C403" s="5" t="s">
        <v>168</v>
      </c>
      <c r="D403" s="5" t="s">
        <v>2732</v>
      </c>
      <c r="E403" s="5" t="s">
        <v>2733</v>
      </c>
      <c r="F403" s="5" t="s">
        <v>2734</v>
      </c>
      <c r="G403" s="5" t="s">
        <v>1718</v>
      </c>
      <c r="H403" s="5" t="s">
        <v>2735</v>
      </c>
      <c r="J403" s="5" t="s">
        <v>2789</v>
      </c>
    </row>
    <row r="404" spans="1:10">
      <c r="A404" s="5">
        <v>403</v>
      </c>
      <c r="B404" s="5" t="s">
        <v>1436</v>
      </c>
      <c r="C404" s="5" t="s">
        <v>168</v>
      </c>
      <c r="D404" s="5" t="s">
        <v>2736</v>
      </c>
      <c r="E404" s="5" t="s">
        <v>2737</v>
      </c>
      <c r="F404" s="5" t="s">
        <v>2738</v>
      </c>
      <c r="G404" s="5" t="s">
        <v>1551</v>
      </c>
      <c r="H404" s="5" t="s">
        <v>2739</v>
      </c>
      <c r="J404" s="5" t="s">
        <v>2789</v>
      </c>
    </row>
    <row r="405" spans="1:10">
      <c r="A405" s="5">
        <v>404</v>
      </c>
      <c r="B405" s="5" t="s">
        <v>1436</v>
      </c>
      <c r="C405" s="5" t="s">
        <v>168</v>
      </c>
      <c r="D405" s="5" t="s">
        <v>2740</v>
      </c>
      <c r="E405" s="5" t="s">
        <v>2741</v>
      </c>
      <c r="F405" s="5" t="s">
        <v>2742</v>
      </c>
      <c r="G405" s="5" t="s">
        <v>1668</v>
      </c>
      <c r="H405" s="5" t="s">
        <v>2743</v>
      </c>
      <c r="J405" s="5" t="s">
        <v>2789</v>
      </c>
    </row>
    <row r="406" spans="1:10">
      <c r="A406" s="5">
        <v>405</v>
      </c>
      <c r="B406" s="5" t="s">
        <v>1436</v>
      </c>
      <c r="C406" s="5" t="s">
        <v>168</v>
      </c>
      <c r="D406" s="5" t="s">
        <v>2744</v>
      </c>
      <c r="E406" s="5" t="s">
        <v>2745</v>
      </c>
      <c r="F406" s="5" t="s">
        <v>2746</v>
      </c>
      <c r="G406" s="5" t="s">
        <v>1760</v>
      </c>
      <c r="H406" s="5" t="s">
        <v>2747</v>
      </c>
      <c r="J406" s="5" t="s">
        <v>2789</v>
      </c>
    </row>
    <row r="407" spans="1:10">
      <c r="A407" s="5">
        <v>406</v>
      </c>
      <c r="B407" s="5" t="s">
        <v>1436</v>
      </c>
      <c r="C407" s="5" t="s">
        <v>168</v>
      </c>
      <c r="D407" s="5" t="s">
        <v>2748</v>
      </c>
      <c r="E407" s="5" t="s">
        <v>2749</v>
      </c>
      <c r="F407" s="5" t="s">
        <v>2750</v>
      </c>
      <c r="G407" s="5" t="s">
        <v>1453</v>
      </c>
      <c r="H407" s="5" t="s">
        <v>2751</v>
      </c>
      <c r="J407" s="5" t="s">
        <v>2789</v>
      </c>
    </row>
    <row r="408" spans="1:10">
      <c r="A408" s="5">
        <v>407</v>
      </c>
      <c r="B408" s="5" t="s">
        <v>1436</v>
      </c>
      <c r="C408" s="5" t="s">
        <v>168</v>
      </c>
      <c r="D408" s="5" t="s">
        <v>2752</v>
      </c>
      <c r="E408" s="5" t="s">
        <v>2753</v>
      </c>
      <c r="F408" s="5" t="s">
        <v>2754</v>
      </c>
      <c r="G408" s="5" t="s">
        <v>2069</v>
      </c>
      <c r="H408" s="5" t="s">
        <v>2459</v>
      </c>
      <c r="J408" s="5" t="s">
        <v>2789</v>
      </c>
    </row>
    <row r="409" spans="1:10">
      <c r="A409" s="5">
        <v>408</v>
      </c>
      <c r="B409" s="5" t="s">
        <v>1436</v>
      </c>
      <c r="C409" s="5" t="s">
        <v>168</v>
      </c>
      <c r="D409" s="5" t="s">
        <v>2755</v>
      </c>
      <c r="E409" s="5" t="s">
        <v>2756</v>
      </c>
      <c r="F409" s="5" t="s">
        <v>2757</v>
      </c>
      <c r="G409" s="5" t="s">
        <v>1686</v>
      </c>
      <c r="H409" s="5" t="s">
        <v>2758</v>
      </c>
      <c r="J409" s="5" t="s">
        <v>2789</v>
      </c>
    </row>
    <row r="410" spans="1:10">
      <c r="A410" s="5">
        <v>409</v>
      </c>
      <c r="B410" s="5" t="s">
        <v>1436</v>
      </c>
      <c r="C410" s="5" t="s">
        <v>168</v>
      </c>
      <c r="D410" s="5" t="s">
        <v>2759</v>
      </c>
      <c r="E410" s="5" t="s">
        <v>2760</v>
      </c>
      <c r="F410" s="5" t="s">
        <v>2761</v>
      </c>
      <c r="G410" s="5" t="s">
        <v>1673</v>
      </c>
      <c r="H410" s="5" t="s">
        <v>2762</v>
      </c>
      <c r="J410" s="5" t="s">
        <v>2789</v>
      </c>
    </row>
    <row r="411" spans="1:10">
      <c r="A411" s="5">
        <v>410</v>
      </c>
      <c r="B411" s="5" t="s">
        <v>1436</v>
      </c>
      <c r="C411" s="5" t="s">
        <v>168</v>
      </c>
      <c r="D411" s="5" t="s">
        <v>2763</v>
      </c>
      <c r="E411" s="5" t="s">
        <v>2764</v>
      </c>
      <c r="F411" s="5" t="s">
        <v>2765</v>
      </c>
      <c r="G411" s="5" t="s">
        <v>1449</v>
      </c>
      <c r="H411" s="5" t="s">
        <v>2766</v>
      </c>
      <c r="J411" s="5" t="s">
        <v>2789</v>
      </c>
    </row>
    <row r="412" spans="1:10">
      <c r="A412" s="5">
        <v>411</v>
      </c>
      <c r="B412" s="5" t="s">
        <v>1436</v>
      </c>
      <c r="C412" s="5" t="s">
        <v>168</v>
      </c>
      <c r="D412" s="5" t="s">
        <v>2767</v>
      </c>
      <c r="E412" s="5" t="s">
        <v>2768</v>
      </c>
      <c r="F412" s="5" t="s">
        <v>2769</v>
      </c>
      <c r="G412" s="5" t="s">
        <v>1449</v>
      </c>
      <c r="H412" s="5" t="s">
        <v>1614</v>
      </c>
      <c r="J412" s="5" t="s">
        <v>2789</v>
      </c>
    </row>
    <row r="413" spans="1:10">
      <c r="A413" s="5">
        <v>412</v>
      </c>
      <c r="B413" s="5" t="s">
        <v>1436</v>
      </c>
      <c r="C413" s="5" t="s">
        <v>168</v>
      </c>
      <c r="D413" s="5" t="s">
        <v>2720</v>
      </c>
      <c r="E413" s="5" t="s">
        <v>3047</v>
      </c>
      <c r="F413" s="5" t="s">
        <v>2721</v>
      </c>
      <c r="G413" s="5" t="s">
        <v>1618</v>
      </c>
      <c r="H413" s="5" t="s">
        <v>2722</v>
      </c>
      <c r="J413" s="5" t="s">
        <v>2789</v>
      </c>
    </row>
    <row r="414" spans="1:10">
      <c r="A414" s="5">
        <v>413</v>
      </c>
      <c r="B414" s="5" t="s">
        <v>1436</v>
      </c>
      <c r="C414" s="5" t="s">
        <v>168</v>
      </c>
      <c r="D414" s="5" t="s">
        <v>3048</v>
      </c>
      <c r="E414" s="5" t="s">
        <v>3049</v>
      </c>
      <c r="F414" s="5" t="s">
        <v>2813</v>
      </c>
      <c r="G414" s="5" t="s">
        <v>3050</v>
      </c>
      <c r="J414" s="5" t="s">
        <v>2789</v>
      </c>
    </row>
    <row r="415" spans="1:10">
      <c r="A415" s="5">
        <v>414</v>
      </c>
      <c r="B415" s="5" t="s">
        <v>1436</v>
      </c>
      <c r="C415" s="5" t="s">
        <v>168</v>
      </c>
      <c r="D415" s="5" t="s">
        <v>2770</v>
      </c>
      <c r="E415" s="5" t="s">
        <v>2771</v>
      </c>
      <c r="F415" s="5" t="s">
        <v>2772</v>
      </c>
      <c r="G415" s="5" t="s">
        <v>2773</v>
      </c>
      <c r="J415" s="5" t="s">
        <v>2789</v>
      </c>
    </row>
    <row r="416" spans="1:10">
      <c r="A416" s="5">
        <v>415</v>
      </c>
      <c r="B416" s="5" t="s">
        <v>1436</v>
      </c>
      <c r="C416" s="5" t="s">
        <v>168</v>
      </c>
      <c r="D416" s="5" t="s">
        <v>3051</v>
      </c>
      <c r="E416" s="5" t="s">
        <v>3052</v>
      </c>
      <c r="F416" s="5" t="s">
        <v>3053</v>
      </c>
      <c r="G416" s="5" t="s">
        <v>1567</v>
      </c>
      <c r="J416" s="5" t="s">
        <v>2789</v>
      </c>
    </row>
    <row r="417" spans="1:10">
      <c r="A417" s="5">
        <v>416</v>
      </c>
      <c r="B417" s="5" t="s">
        <v>1436</v>
      </c>
      <c r="C417" s="5" t="s">
        <v>168</v>
      </c>
      <c r="D417" s="5" t="s">
        <v>2774</v>
      </c>
      <c r="E417" s="5" t="s">
        <v>2775</v>
      </c>
      <c r="F417" s="5" t="s">
        <v>2776</v>
      </c>
      <c r="G417" s="5" t="s">
        <v>1484</v>
      </c>
      <c r="H417" s="5" t="s">
        <v>2777</v>
      </c>
      <c r="J417" s="5" t="s">
        <v>2789</v>
      </c>
    </row>
    <row r="418" spans="1:10">
      <c r="A418" s="5">
        <v>417</v>
      </c>
      <c r="B418" s="5" t="s">
        <v>1436</v>
      </c>
      <c r="C418" s="5" t="s">
        <v>168</v>
      </c>
      <c r="D418" s="5" t="s">
        <v>2778</v>
      </c>
      <c r="E418" s="5" t="s">
        <v>2779</v>
      </c>
      <c r="F418" s="5" t="s">
        <v>2700</v>
      </c>
      <c r="G418" s="5" t="s">
        <v>2780</v>
      </c>
      <c r="J418" s="5" t="s">
        <v>2789</v>
      </c>
    </row>
    <row r="419" spans="1:10">
      <c r="A419" s="5">
        <v>418</v>
      </c>
      <c r="B419" s="5" t="s">
        <v>1436</v>
      </c>
      <c r="C419" s="5" t="s">
        <v>168</v>
      </c>
      <c r="D419" s="5" t="s">
        <v>2781</v>
      </c>
      <c r="E419" s="5" t="s">
        <v>2782</v>
      </c>
      <c r="F419" s="5" t="s">
        <v>1439</v>
      </c>
      <c r="G419" s="5" t="s">
        <v>2783</v>
      </c>
      <c r="H419" s="5" t="s">
        <v>1445</v>
      </c>
      <c r="J419" s="5" t="s">
        <v>2789</v>
      </c>
    </row>
    <row r="420" spans="1:10">
      <c r="A420" s="5">
        <v>419</v>
      </c>
      <c r="B420" s="5" t="s">
        <v>1436</v>
      </c>
      <c r="C420" s="5" t="s">
        <v>168</v>
      </c>
      <c r="D420" s="5" t="s">
        <v>2784</v>
      </c>
      <c r="E420" s="5" t="s">
        <v>2785</v>
      </c>
      <c r="F420" s="5" t="s">
        <v>2786</v>
      </c>
      <c r="G420" s="5" t="s">
        <v>2787</v>
      </c>
      <c r="H420" s="5" t="s">
        <v>2788</v>
      </c>
      <c r="J420" s="5" t="s">
        <v>2789</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71"/>
  </cols>
  <sheetData>
    <row r="1" spans="1:4">
      <c r="A1" s="1071" t="s">
        <v>1411</v>
      </c>
      <c r="B1" t="s">
        <v>492</v>
      </c>
      <c r="C1" t="s">
        <v>493</v>
      </c>
      <c r="D1" t="s">
        <v>1410</v>
      </c>
    </row>
    <row r="2" spans="1:4">
      <c r="A2" s="1071">
        <v>1</v>
      </c>
      <c r="B2" t="s">
        <v>776</v>
      </c>
      <c r="C2" t="s">
        <v>776</v>
      </c>
      <c r="D2" t="s">
        <v>777</v>
      </c>
    </row>
    <row r="3" spans="1:4">
      <c r="A3" s="1071">
        <v>2</v>
      </c>
      <c r="B3" t="s">
        <v>776</v>
      </c>
      <c r="C3" t="s">
        <v>778</v>
      </c>
      <c r="D3" t="s">
        <v>779</v>
      </c>
    </row>
    <row r="4" spans="1:4">
      <c r="A4" s="1071">
        <v>3</v>
      </c>
      <c r="B4" t="s">
        <v>776</v>
      </c>
      <c r="C4" t="s">
        <v>780</v>
      </c>
      <c r="D4" t="s">
        <v>781</v>
      </c>
    </row>
    <row r="5" spans="1:4">
      <c r="A5" s="1071">
        <v>4</v>
      </c>
      <c r="B5" t="s">
        <v>776</v>
      </c>
      <c r="C5" t="s">
        <v>782</v>
      </c>
      <c r="D5" t="s">
        <v>783</v>
      </c>
    </row>
    <row r="6" spans="1:4">
      <c r="A6" s="1071">
        <v>5</v>
      </c>
      <c r="B6" t="s">
        <v>776</v>
      </c>
      <c r="C6" t="s">
        <v>784</v>
      </c>
      <c r="D6" t="s">
        <v>785</v>
      </c>
    </row>
    <row r="7" spans="1:4">
      <c r="A7" s="1071">
        <v>6</v>
      </c>
      <c r="B7" t="s">
        <v>776</v>
      </c>
      <c r="C7" t="s">
        <v>786</v>
      </c>
      <c r="D7" t="s">
        <v>787</v>
      </c>
    </row>
    <row r="8" spans="1:4">
      <c r="A8" s="1071">
        <v>7</v>
      </c>
      <c r="B8" t="s">
        <v>776</v>
      </c>
      <c r="C8" t="s">
        <v>788</v>
      </c>
      <c r="D8" t="s">
        <v>789</v>
      </c>
    </row>
    <row r="9" spans="1:4">
      <c r="A9" s="1071">
        <v>8</v>
      </c>
      <c r="B9" t="s">
        <v>776</v>
      </c>
      <c r="C9" t="s">
        <v>790</v>
      </c>
      <c r="D9" t="s">
        <v>791</v>
      </c>
    </row>
    <row r="10" spans="1:4">
      <c r="A10" s="1071">
        <v>9</v>
      </c>
      <c r="B10" t="s">
        <v>776</v>
      </c>
      <c r="C10" t="s">
        <v>792</v>
      </c>
      <c r="D10" t="s">
        <v>793</v>
      </c>
    </row>
    <row r="11" spans="1:4">
      <c r="A11" s="1071">
        <v>10</v>
      </c>
      <c r="B11" t="s">
        <v>776</v>
      </c>
      <c r="C11" t="s">
        <v>794</v>
      </c>
      <c r="D11" t="s">
        <v>795</v>
      </c>
    </row>
    <row r="12" spans="1:4">
      <c r="A12" s="1071">
        <v>11</v>
      </c>
      <c r="B12" t="s">
        <v>776</v>
      </c>
      <c r="C12" t="s">
        <v>796</v>
      </c>
      <c r="D12" t="s">
        <v>797</v>
      </c>
    </row>
    <row r="13" spans="1:4">
      <c r="A13" s="1071">
        <v>12</v>
      </c>
      <c r="B13" t="s">
        <v>798</v>
      </c>
      <c r="C13" t="s">
        <v>800</v>
      </c>
      <c r="D13" t="s">
        <v>801</v>
      </c>
    </row>
    <row r="14" spans="1:4">
      <c r="A14" s="1071">
        <v>13</v>
      </c>
      <c r="B14" t="s">
        <v>798</v>
      </c>
      <c r="C14" t="s">
        <v>798</v>
      </c>
      <c r="D14" t="s">
        <v>799</v>
      </c>
    </row>
    <row r="15" spans="1:4">
      <c r="A15" s="1071">
        <v>14</v>
      </c>
      <c r="B15" t="s">
        <v>798</v>
      </c>
      <c r="C15" t="s">
        <v>802</v>
      </c>
      <c r="D15" t="s">
        <v>803</v>
      </c>
    </row>
    <row r="16" spans="1:4">
      <c r="A16" s="1071">
        <v>15</v>
      </c>
      <c r="B16" t="s">
        <v>798</v>
      </c>
      <c r="C16" t="s">
        <v>804</v>
      </c>
      <c r="D16" t="s">
        <v>805</v>
      </c>
    </row>
    <row r="17" spans="1:4">
      <c r="A17" s="1071">
        <v>16</v>
      </c>
      <c r="B17" t="s">
        <v>798</v>
      </c>
      <c r="C17" t="s">
        <v>806</v>
      </c>
      <c r="D17" t="s">
        <v>807</v>
      </c>
    </row>
    <row r="18" spans="1:4">
      <c r="A18" s="1071">
        <v>17</v>
      </c>
      <c r="B18" t="s">
        <v>798</v>
      </c>
      <c r="C18" t="s">
        <v>808</v>
      </c>
      <c r="D18" t="s">
        <v>809</v>
      </c>
    </row>
    <row r="19" spans="1:4">
      <c r="A19" s="1071">
        <v>18</v>
      </c>
      <c r="B19" t="s">
        <v>798</v>
      </c>
      <c r="C19" t="s">
        <v>810</v>
      </c>
      <c r="D19" t="s">
        <v>811</v>
      </c>
    </row>
    <row r="20" spans="1:4">
      <c r="A20" s="1071">
        <v>19</v>
      </c>
      <c r="B20" t="s">
        <v>798</v>
      </c>
      <c r="C20" t="s">
        <v>812</v>
      </c>
      <c r="D20" t="s">
        <v>813</v>
      </c>
    </row>
    <row r="21" spans="1:4">
      <c r="A21" s="1071">
        <v>20</v>
      </c>
      <c r="B21" t="s">
        <v>798</v>
      </c>
      <c r="C21" t="s">
        <v>814</v>
      </c>
      <c r="D21" t="s">
        <v>815</v>
      </c>
    </row>
    <row r="22" spans="1:4">
      <c r="A22" s="1071">
        <v>21</v>
      </c>
      <c r="B22" t="s">
        <v>798</v>
      </c>
      <c r="C22" t="s">
        <v>816</v>
      </c>
      <c r="D22" t="s">
        <v>817</v>
      </c>
    </row>
    <row r="23" spans="1:4">
      <c r="A23" s="1071">
        <v>22</v>
      </c>
      <c r="B23" t="s">
        <v>798</v>
      </c>
      <c r="C23" t="s">
        <v>818</v>
      </c>
      <c r="D23" t="s">
        <v>819</v>
      </c>
    </row>
    <row r="24" spans="1:4">
      <c r="A24" s="1071">
        <v>23</v>
      </c>
      <c r="B24" t="s">
        <v>798</v>
      </c>
      <c r="C24" t="s">
        <v>820</v>
      </c>
      <c r="D24" t="s">
        <v>821</v>
      </c>
    </row>
    <row r="25" spans="1:4">
      <c r="A25" s="1071">
        <v>24</v>
      </c>
      <c r="B25" t="s">
        <v>798</v>
      </c>
      <c r="C25" t="s">
        <v>822</v>
      </c>
      <c r="D25" t="s">
        <v>823</v>
      </c>
    </row>
    <row r="26" spans="1:4">
      <c r="A26" s="1071">
        <v>25</v>
      </c>
      <c r="B26" t="s">
        <v>824</v>
      </c>
      <c r="C26" t="s">
        <v>824</v>
      </c>
      <c r="D26" t="s">
        <v>825</v>
      </c>
    </row>
    <row r="27" spans="1:4">
      <c r="A27" s="1071">
        <v>26</v>
      </c>
      <c r="B27" t="s">
        <v>824</v>
      </c>
      <c r="C27" t="s">
        <v>826</v>
      </c>
      <c r="D27" t="s">
        <v>827</v>
      </c>
    </row>
    <row r="28" spans="1:4">
      <c r="A28" s="1071">
        <v>27</v>
      </c>
      <c r="B28" t="s">
        <v>824</v>
      </c>
      <c r="C28" t="s">
        <v>828</v>
      </c>
      <c r="D28" t="s">
        <v>829</v>
      </c>
    </row>
    <row r="29" spans="1:4">
      <c r="A29" s="1071">
        <v>28</v>
      </c>
      <c r="B29" t="s">
        <v>824</v>
      </c>
      <c r="C29" t="s">
        <v>830</v>
      </c>
      <c r="D29" t="s">
        <v>831</v>
      </c>
    </row>
    <row r="30" spans="1:4">
      <c r="A30" s="1071">
        <v>29</v>
      </c>
      <c r="B30" t="s">
        <v>824</v>
      </c>
      <c r="C30" t="s">
        <v>832</v>
      </c>
      <c r="D30" t="s">
        <v>833</v>
      </c>
    </row>
    <row r="31" spans="1:4">
      <c r="A31" s="1071">
        <v>30</v>
      </c>
      <c r="B31" t="s">
        <v>824</v>
      </c>
      <c r="C31" t="s">
        <v>834</v>
      </c>
      <c r="D31" t="s">
        <v>835</v>
      </c>
    </row>
    <row r="32" spans="1:4">
      <c r="A32" s="1071">
        <v>31</v>
      </c>
      <c r="B32" t="s">
        <v>824</v>
      </c>
      <c r="C32" t="s">
        <v>836</v>
      </c>
      <c r="D32" t="s">
        <v>837</v>
      </c>
    </row>
    <row r="33" spans="1:4">
      <c r="A33" s="1071">
        <v>32</v>
      </c>
      <c r="B33" t="s">
        <v>824</v>
      </c>
      <c r="C33" t="s">
        <v>838</v>
      </c>
      <c r="D33" t="s">
        <v>839</v>
      </c>
    </row>
    <row r="34" spans="1:4">
      <c r="A34" s="1071">
        <v>33</v>
      </c>
      <c r="B34" t="s">
        <v>824</v>
      </c>
      <c r="C34" t="s">
        <v>840</v>
      </c>
      <c r="D34" t="s">
        <v>841</v>
      </c>
    </row>
    <row r="35" spans="1:4">
      <c r="A35" s="1071">
        <v>34</v>
      </c>
      <c r="B35" t="s">
        <v>824</v>
      </c>
      <c r="C35" t="s">
        <v>842</v>
      </c>
      <c r="D35" t="s">
        <v>843</v>
      </c>
    </row>
    <row r="36" spans="1:4">
      <c r="A36" s="1071">
        <v>35</v>
      </c>
      <c r="B36" t="s">
        <v>844</v>
      </c>
      <c r="C36" t="s">
        <v>846</v>
      </c>
      <c r="D36" t="s">
        <v>847</v>
      </c>
    </row>
    <row r="37" spans="1:4">
      <c r="A37" s="1071">
        <v>36</v>
      </c>
      <c r="B37" t="s">
        <v>844</v>
      </c>
      <c r="C37" t="s">
        <v>848</v>
      </c>
      <c r="D37" t="s">
        <v>849</v>
      </c>
    </row>
    <row r="38" spans="1:4">
      <c r="A38" s="1071">
        <v>37</v>
      </c>
      <c r="B38" t="s">
        <v>844</v>
      </c>
      <c r="C38" t="s">
        <v>850</v>
      </c>
      <c r="D38" t="s">
        <v>851</v>
      </c>
    </row>
    <row r="39" spans="1:4">
      <c r="A39" s="1071">
        <v>38</v>
      </c>
      <c r="B39" t="s">
        <v>844</v>
      </c>
      <c r="C39" t="s">
        <v>852</v>
      </c>
      <c r="D39" t="s">
        <v>853</v>
      </c>
    </row>
    <row r="40" spans="1:4">
      <c r="A40" s="1071">
        <v>39</v>
      </c>
      <c r="B40" t="s">
        <v>844</v>
      </c>
      <c r="C40" t="s">
        <v>844</v>
      </c>
      <c r="D40" t="s">
        <v>845</v>
      </c>
    </row>
    <row r="41" spans="1:4">
      <c r="A41" s="1071">
        <v>40</v>
      </c>
      <c r="B41" t="s">
        <v>844</v>
      </c>
      <c r="C41" t="s">
        <v>854</v>
      </c>
      <c r="D41" t="s">
        <v>855</v>
      </c>
    </row>
    <row r="42" spans="1:4">
      <c r="A42" s="1071">
        <v>41</v>
      </c>
      <c r="B42" t="s">
        <v>844</v>
      </c>
      <c r="C42" t="s">
        <v>856</v>
      </c>
      <c r="D42" t="s">
        <v>857</v>
      </c>
    </row>
    <row r="43" spans="1:4">
      <c r="A43" s="1071">
        <v>42</v>
      </c>
      <c r="B43" t="s">
        <v>844</v>
      </c>
      <c r="C43" t="s">
        <v>858</v>
      </c>
      <c r="D43" t="s">
        <v>859</v>
      </c>
    </row>
    <row r="44" spans="1:4">
      <c r="A44" s="1071">
        <v>43</v>
      </c>
      <c r="B44" t="s">
        <v>844</v>
      </c>
      <c r="C44" t="s">
        <v>860</v>
      </c>
      <c r="D44" t="s">
        <v>861</v>
      </c>
    </row>
    <row r="45" spans="1:4">
      <c r="A45" s="1071">
        <v>44</v>
      </c>
      <c r="B45" t="s">
        <v>844</v>
      </c>
      <c r="C45" t="s">
        <v>862</v>
      </c>
      <c r="D45" t="s">
        <v>863</v>
      </c>
    </row>
    <row r="46" spans="1:4">
      <c r="A46" s="1071">
        <v>45</v>
      </c>
      <c r="B46" t="s">
        <v>844</v>
      </c>
      <c r="C46" t="s">
        <v>864</v>
      </c>
      <c r="D46" t="s">
        <v>865</v>
      </c>
    </row>
    <row r="47" spans="1:4">
      <c r="A47" s="1071">
        <v>46</v>
      </c>
      <c r="B47" t="s">
        <v>844</v>
      </c>
      <c r="C47" t="s">
        <v>866</v>
      </c>
      <c r="D47" t="s">
        <v>867</v>
      </c>
    </row>
    <row r="48" spans="1:4">
      <c r="A48" s="1071">
        <v>47</v>
      </c>
      <c r="B48" t="s">
        <v>868</v>
      </c>
      <c r="C48" t="s">
        <v>870</v>
      </c>
      <c r="D48" t="s">
        <v>871</v>
      </c>
    </row>
    <row r="49" spans="1:4">
      <c r="A49" s="1071">
        <v>48</v>
      </c>
      <c r="B49" t="s">
        <v>868</v>
      </c>
      <c r="C49" t="s">
        <v>872</v>
      </c>
      <c r="D49" t="s">
        <v>873</v>
      </c>
    </row>
    <row r="50" spans="1:4">
      <c r="A50" s="1071">
        <v>49</v>
      </c>
      <c r="B50" t="s">
        <v>868</v>
      </c>
      <c r="C50" t="s">
        <v>874</v>
      </c>
      <c r="D50" t="s">
        <v>875</v>
      </c>
    </row>
    <row r="51" spans="1:4">
      <c r="A51" s="1071">
        <v>50</v>
      </c>
      <c r="B51" t="s">
        <v>868</v>
      </c>
      <c r="C51" t="s">
        <v>868</v>
      </c>
      <c r="D51" t="s">
        <v>869</v>
      </c>
    </row>
    <row r="52" spans="1:4">
      <c r="A52" s="1071">
        <v>51</v>
      </c>
      <c r="B52" t="s">
        <v>868</v>
      </c>
      <c r="C52" t="s">
        <v>876</v>
      </c>
      <c r="D52" t="s">
        <v>877</v>
      </c>
    </row>
    <row r="53" spans="1:4">
      <c r="A53" s="1071">
        <v>52</v>
      </c>
      <c r="B53" t="s">
        <v>868</v>
      </c>
      <c r="C53" t="s">
        <v>878</v>
      </c>
      <c r="D53" t="s">
        <v>879</v>
      </c>
    </row>
    <row r="54" spans="1:4">
      <c r="A54" s="1071">
        <v>53</v>
      </c>
      <c r="B54" t="s">
        <v>868</v>
      </c>
      <c r="C54" t="s">
        <v>880</v>
      </c>
      <c r="D54" t="s">
        <v>881</v>
      </c>
    </row>
    <row r="55" spans="1:4">
      <c r="A55" s="1071">
        <v>54</v>
      </c>
      <c r="B55" t="s">
        <v>868</v>
      </c>
      <c r="C55" t="s">
        <v>882</v>
      </c>
      <c r="D55" t="s">
        <v>883</v>
      </c>
    </row>
    <row r="56" spans="1:4">
      <c r="A56" s="1071">
        <v>55</v>
      </c>
      <c r="B56" t="s">
        <v>868</v>
      </c>
      <c r="C56" t="s">
        <v>884</v>
      </c>
      <c r="D56" t="s">
        <v>885</v>
      </c>
    </row>
    <row r="57" spans="1:4">
      <c r="A57" s="1071">
        <v>56</v>
      </c>
      <c r="B57" t="s">
        <v>868</v>
      </c>
      <c r="C57" t="s">
        <v>886</v>
      </c>
      <c r="D57" t="s">
        <v>887</v>
      </c>
    </row>
    <row r="58" spans="1:4">
      <c r="A58" s="1071">
        <v>57</v>
      </c>
      <c r="B58" t="s">
        <v>868</v>
      </c>
      <c r="C58" t="s">
        <v>888</v>
      </c>
      <c r="D58" t="s">
        <v>889</v>
      </c>
    </row>
    <row r="59" spans="1:4">
      <c r="A59" s="1071">
        <v>58</v>
      </c>
      <c r="B59" t="s">
        <v>868</v>
      </c>
      <c r="C59" t="s">
        <v>890</v>
      </c>
      <c r="D59" t="s">
        <v>891</v>
      </c>
    </row>
    <row r="60" spans="1:4">
      <c r="A60" s="1071">
        <v>59</v>
      </c>
      <c r="B60" t="s">
        <v>868</v>
      </c>
      <c r="C60" t="s">
        <v>892</v>
      </c>
      <c r="D60" t="s">
        <v>893</v>
      </c>
    </row>
    <row r="61" spans="1:4">
      <c r="A61" s="1071">
        <v>60</v>
      </c>
      <c r="B61" t="s">
        <v>868</v>
      </c>
      <c r="C61" t="s">
        <v>894</v>
      </c>
      <c r="D61" t="s">
        <v>895</v>
      </c>
    </row>
    <row r="62" spans="1:4">
      <c r="A62" s="1071">
        <v>61</v>
      </c>
      <c r="B62" t="s">
        <v>896</v>
      </c>
      <c r="C62" t="s">
        <v>896</v>
      </c>
      <c r="D62" t="s">
        <v>897</v>
      </c>
    </row>
    <row r="63" spans="1:4">
      <c r="A63" s="1071">
        <v>62</v>
      </c>
      <c r="B63" t="s">
        <v>896</v>
      </c>
      <c r="C63" t="s">
        <v>898</v>
      </c>
      <c r="D63" t="s">
        <v>899</v>
      </c>
    </row>
    <row r="64" spans="1:4">
      <c r="A64" s="1071">
        <v>63</v>
      </c>
      <c r="B64" t="s">
        <v>896</v>
      </c>
      <c r="C64" t="s">
        <v>900</v>
      </c>
      <c r="D64" t="s">
        <v>901</v>
      </c>
    </row>
    <row r="65" spans="1:4">
      <c r="A65" s="1071">
        <v>64</v>
      </c>
      <c r="B65" t="s">
        <v>896</v>
      </c>
      <c r="C65" t="s">
        <v>902</v>
      </c>
      <c r="D65" t="s">
        <v>903</v>
      </c>
    </row>
    <row r="66" spans="1:4">
      <c r="A66" s="1071">
        <v>65</v>
      </c>
      <c r="B66" t="s">
        <v>896</v>
      </c>
      <c r="C66" t="s">
        <v>904</v>
      </c>
      <c r="D66" t="s">
        <v>905</v>
      </c>
    </row>
    <row r="67" spans="1:4">
      <c r="A67" s="1071">
        <v>66</v>
      </c>
      <c r="B67" t="s">
        <v>896</v>
      </c>
      <c r="C67" t="s">
        <v>906</v>
      </c>
      <c r="D67" t="s">
        <v>907</v>
      </c>
    </row>
    <row r="68" spans="1:4">
      <c r="A68" s="1071">
        <v>67</v>
      </c>
      <c r="B68" t="s">
        <v>896</v>
      </c>
      <c r="C68" t="s">
        <v>908</v>
      </c>
      <c r="D68" t="s">
        <v>909</v>
      </c>
    </row>
    <row r="69" spans="1:4">
      <c r="A69" s="1071">
        <v>68</v>
      </c>
      <c r="B69" t="s">
        <v>896</v>
      </c>
      <c r="C69" t="s">
        <v>910</v>
      </c>
      <c r="D69" t="s">
        <v>911</v>
      </c>
    </row>
    <row r="70" spans="1:4">
      <c r="A70" s="1071">
        <v>69</v>
      </c>
      <c r="B70" t="s">
        <v>896</v>
      </c>
      <c r="C70" t="s">
        <v>912</v>
      </c>
      <c r="D70" t="s">
        <v>913</v>
      </c>
    </row>
    <row r="71" spans="1:4">
      <c r="A71" s="1071">
        <v>70</v>
      </c>
      <c r="B71" t="s">
        <v>896</v>
      </c>
      <c r="C71" t="s">
        <v>914</v>
      </c>
      <c r="D71" t="s">
        <v>915</v>
      </c>
    </row>
    <row r="72" spans="1:4">
      <c r="A72" s="1071">
        <v>71</v>
      </c>
      <c r="B72" t="s">
        <v>896</v>
      </c>
      <c r="C72" t="s">
        <v>916</v>
      </c>
      <c r="D72" t="s">
        <v>917</v>
      </c>
    </row>
    <row r="73" spans="1:4">
      <c r="A73" s="1071">
        <v>72</v>
      </c>
      <c r="B73" t="s">
        <v>918</v>
      </c>
      <c r="C73" t="s">
        <v>918</v>
      </c>
      <c r="D73" t="s">
        <v>919</v>
      </c>
    </row>
    <row r="74" spans="1:4">
      <c r="A74" s="1071">
        <v>73</v>
      </c>
      <c r="B74" t="s">
        <v>920</v>
      </c>
      <c r="C74" t="s">
        <v>920</v>
      </c>
      <c r="D74" t="s">
        <v>921</v>
      </c>
    </row>
    <row r="75" spans="1:4">
      <c r="A75" s="1071">
        <v>74</v>
      </c>
      <c r="B75" t="s">
        <v>922</v>
      </c>
      <c r="C75" t="s">
        <v>922</v>
      </c>
      <c r="D75" t="s">
        <v>923</v>
      </c>
    </row>
    <row r="76" spans="1:4">
      <c r="A76" s="1071">
        <v>75</v>
      </c>
      <c r="B76" t="s">
        <v>924</v>
      </c>
      <c r="C76" t="s">
        <v>924</v>
      </c>
      <c r="D76" t="s">
        <v>925</v>
      </c>
    </row>
    <row r="77" spans="1:4">
      <c r="A77" s="1071">
        <v>76</v>
      </c>
      <c r="B77" t="s">
        <v>926</v>
      </c>
      <c r="C77" t="s">
        <v>926</v>
      </c>
      <c r="D77" t="s">
        <v>927</v>
      </c>
    </row>
    <row r="78" spans="1:4">
      <c r="A78" s="1071">
        <v>77</v>
      </c>
      <c r="B78" t="s">
        <v>928</v>
      </c>
      <c r="C78" t="s">
        <v>928</v>
      </c>
      <c r="D78" t="s">
        <v>929</v>
      </c>
    </row>
    <row r="79" spans="1:4">
      <c r="A79" s="1071">
        <v>78</v>
      </c>
      <c r="B79" t="s">
        <v>930</v>
      </c>
      <c r="C79" t="s">
        <v>930</v>
      </c>
      <c r="D79" t="s">
        <v>931</v>
      </c>
    </row>
    <row r="80" spans="1:4">
      <c r="A80" s="1071">
        <v>79</v>
      </c>
      <c r="B80" t="s">
        <v>932</v>
      </c>
      <c r="C80" t="s">
        <v>932</v>
      </c>
      <c r="D80" t="s">
        <v>933</v>
      </c>
    </row>
    <row r="81" spans="1:4">
      <c r="A81" s="1071">
        <v>80</v>
      </c>
      <c r="B81" t="s">
        <v>934</v>
      </c>
      <c r="C81" t="s">
        <v>934</v>
      </c>
      <c r="D81" t="s">
        <v>935</v>
      </c>
    </row>
    <row r="82" spans="1:4">
      <c r="A82" s="1071">
        <v>81</v>
      </c>
      <c r="B82" t="s">
        <v>936</v>
      </c>
      <c r="C82" t="s">
        <v>936</v>
      </c>
      <c r="D82" t="s">
        <v>937</v>
      </c>
    </row>
    <row r="83" spans="1:4">
      <c r="A83" s="1071">
        <v>82</v>
      </c>
      <c r="B83" t="s">
        <v>938</v>
      </c>
      <c r="C83" t="s">
        <v>938</v>
      </c>
      <c r="D83" t="s">
        <v>939</v>
      </c>
    </row>
    <row r="84" spans="1:4">
      <c r="A84" s="1071">
        <v>83</v>
      </c>
      <c r="B84" t="s">
        <v>940</v>
      </c>
      <c r="C84" t="s">
        <v>940</v>
      </c>
      <c r="D84" t="s">
        <v>941</v>
      </c>
    </row>
    <row r="85" spans="1:4">
      <c r="A85" s="1071">
        <v>84</v>
      </c>
      <c r="B85" t="s">
        <v>942</v>
      </c>
      <c r="C85" t="s">
        <v>942</v>
      </c>
      <c r="D85" t="s">
        <v>943</v>
      </c>
    </row>
    <row r="86" spans="1:4">
      <c r="A86" s="1071">
        <v>85</v>
      </c>
      <c r="B86" t="s">
        <v>944</v>
      </c>
      <c r="C86" t="s">
        <v>944</v>
      </c>
      <c r="D86" t="s">
        <v>945</v>
      </c>
    </row>
    <row r="87" spans="1:4">
      <c r="A87" s="1071">
        <v>86</v>
      </c>
      <c r="B87" t="s">
        <v>944</v>
      </c>
      <c r="C87" t="s">
        <v>946</v>
      </c>
      <c r="D87" t="s">
        <v>947</v>
      </c>
    </row>
    <row r="88" spans="1:4">
      <c r="A88" s="1071">
        <v>87</v>
      </c>
      <c r="B88" t="s">
        <v>944</v>
      </c>
      <c r="C88" t="s">
        <v>948</v>
      </c>
      <c r="D88" t="s">
        <v>949</v>
      </c>
    </row>
    <row r="89" spans="1:4">
      <c r="A89" s="1071">
        <v>88</v>
      </c>
      <c r="B89" t="s">
        <v>944</v>
      </c>
      <c r="C89" t="s">
        <v>950</v>
      </c>
      <c r="D89" t="s">
        <v>951</v>
      </c>
    </row>
    <row r="90" spans="1:4">
      <c r="A90" s="1071">
        <v>89</v>
      </c>
      <c r="B90" t="s">
        <v>944</v>
      </c>
      <c r="C90" t="s">
        <v>952</v>
      </c>
      <c r="D90" t="s">
        <v>953</v>
      </c>
    </row>
    <row r="91" spans="1:4">
      <c r="A91" s="1071">
        <v>90</v>
      </c>
      <c r="B91" t="s">
        <v>944</v>
      </c>
      <c r="C91" t="s">
        <v>954</v>
      </c>
      <c r="D91" t="s">
        <v>955</v>
      </c>
    </row>
    <row r="92" spans="1:4">
      <c r="A92" s="1071">
        <v>91</v>
      </c>
      <c r="B92" t="s">
        <v>944</v>
      </c>
      <c r="C92" t="s">
        <v>956</v>
      </c>
      <c r="D92" t="s">
        <v>957</v>
      </c>
    </row>
    <row r="93" spans="1:4">
      <c r="A93" s="1071">
        <v>92</v>
      </c>
      <c r="B93" t="s">
        <v>944</v>
      </c>
      <c r="C93" t="s">
        <v>958</v>
      </c>
      <c r="D93" t="s">
        <v>959</v>
      </c>
    </row>
    <row r="94" spans="1:4">
      <c r="A94" s="1071">
        <v>93</v>
      </c>
      <c r="B94" t="s">
        <v>960</v>
      </c>
      <c r="C94" t="s">
        <v>960</v>
      </c>
      <c r="D94" t="s">
        <v>961</v>
      </c>
    </row>
    <row r="95" spans="1:4">
      <c r="A95" s="1071">
        <v>94</v>
      </c>
      <c r="B95" t="s">
        <v>962</v>
      </c>
      <c r="C95" t="s">
        <v>964</v>
      </c>
      <c r="D95" t="s">
        <v>965</v>
      </c>
    </row>
    <row r="96" spans="1:4">
      <c r="A96" s="1071">
        <v>95</v>
      </c>
      <c r="B96" t="s">
        <v>962</v>
      </c>
      <c r="C96" t="s">
        <v>962</v>
      </c>
      <c r="D96" t="s">
        <v>963</v>
      </c>
    </row>
    <row r="97" spans="1:4">
      <c r="A97" s="1071">
        <v>96</v>
      </c>
      <c r="B97" t="s">
        <v>962</v>
      </c>
      <c r="C97" t="s">
        <v>966</v>
      </c>
      <c r="D97" t="s">
        <v>967</v>
      </c>
    </row>
    <row r="98" spans="1:4">
      <c r="A98" s="1071">
        <v>97</v>
      </c>
      <c r="B98" t="s">
        <v>962</v>
      </c>
      <c r="C98" t="s">
        <v>968</v>
      </c>
      <c r="D98" t="s">
        <v>969</v>
      </c>
    </row>
    <row r="99" spans="1:4">
      <c r="A99" s="1071">
        <v>98</v>
      </c>
      <c r="B99" t="s">
        <v>970</v>
      </c>
      <c r="C99" t="s">
        <v>972</v>
      </c>
      <c r="D99" t="s">
        <v>973</v>
      </c>
    </row>
    <row r="100" spans="1:4">
      <c r="A100" s="1071">
        <v>99</v>
      </c>
      <c r="B100" t="s">
        <v>970</v>
      </c>
      <c r="C100" t="s">
        <v>974</v>
      </c>
      <c r="D100" t="s">
        <v>975</v>
      </c>
    </row>
    <row r="101" spans="1:4">
      <c r="A101" s="1071">
        <v>100</v>
      </c>
      <c r="B101" t="s">
        <v>970</v>
      </c>
      <c r="C101" t="s">
        <v>976</v>
      </c>
      <c r="D101" t="s">
        <v>977</v>
      </c>
    </row>
    <row r="102" spans="1:4">
      <c r="A102" s="1071">
        <v>101</v>
      </c>
      <c r="B102" t="s">
        <v>970</v>
      </c>
      <c r="C102" t="s">
        <v>978</v>
      </c>
      <c r="D102" t="s">
        <v>979</v>
      </c>
    </row>
    <row r="103" spans="1:4">
      <c r="A103" s="1071">
        <v>102</v>
      </c>
      <c r="B103" t="s">
        <v>970</v>
      </c>
      <c r="C103" t="s">
        <v>970</v>
      </c>
      <c r="D103" t="s">
        <v>971</v>
      </c>
    </row>
    <row r="104" spans="1:4">
      <c r="A104" s="1071">
        <v>103</v>
      </c>
      <c r="B104" t="s">
        <v>970</v>
      </c>
      <c r="C104" t="s">
        <v>980</v>
      </c>
      <c r="D104" t="s">
        <v>981</v>
      </c>
    </row>
    <row r="105" spans="1:4">
      <c r="A105" s="1071">
        <v>104</v>
      </c>
      <c r="B105" t="s">
        <v>970</v>
      </c>
      <c r="C105" t="s">
        <v>982</v>
      </c>
      <c r="D105" t="s">
        <v>983</v>
      </c>
    </row>
    <row r="106" spans="1:4">
      <c r="A106" s="1071">
        <v>105</v>
      </c>
      <c r="B106" t="s">
        <v>970</v>
      </c>
      <c r="C106" t="s">
        <v>984</v>
      </c>
      <c r="D106" t="s">
        <v>985</v>
      </c>
    </row>
    <row r="107" spans="1:4">
      <c r="A107" s="1071">
        <v>106</v>
      </c>
      <c r="B107" t="s">
        <v>970</v>
      </c>
      <c r="C107" t="s">
        <v>986</v>
      </c>
      <c r="D107" t="s">
        <v>987</v>
      </c>
    </row>
    <row r="108" spans="1:4">
      <c r="A108" s="1071">
        <v>107</v>
      </c>
      <c r="B108" t="s">
        <v>970</v>
      </c>
      <c r="C108" t="s">
        <v>988</v>
      </c>
      <c r="D108" t="s">
        <v>989</v>
      </c>
    </row>
    <row r="109" spans="1:4">
      <c r="A109" s="1071">
        <v>108</v>
      </c>
      <c r="B109" t="s">
        <v>970</v>
      </c>
      <c r="C109" t="s">
        <v>990</v>
      </c>
      <c r="D109" t="s">
        <v>991</v>
      </c>
    </row>
    <row r="110" spans="1:4">
      <c r="A110" s="1071">
        <v>109</v>
      </c>
      <c r="B110" t="s">
        <v>970</v>
      </c>
      <c r="C110" t="s">
        <v>992</v>
      </c>
      <c r="D110" t="s">
        <v>993</v>
      </c>
    </row>
    <row r="111" spans="1:4">
      <c r="A111" s="1071">
        <v>110</v>
      </c>
      <c r="B111" t="s">
        <v>970</v>
      </c>
      <c r="C111" t="s">
        <v>994</v>
      </c>
      <c r="D111" t="s">
        <v>995</v>
      </c>
    </row>
    <row r="112" spans="1:4">
      <c r="A112" s="1071">
        <v>111</v>
      </c>
      <c r="B112" t="s">
        <v>996</v>
      </c>
      <c r="C112" t="s">
        <v>998</v>
      </c>
      <c r="D112" t="s">
        <v>999</v>
      </c>
    </row>
    <row r="113" spans="1:4">
      <c r="A113" s="1071">
        <v>112</v>
      </c>
      <c r="B113" t="s">
        <v>996</v>
      </c>
      <c r="C113" t="s">
        <v>1000</v>
      </c>
      <c r="D113" t="s">
        <v>1001</v>
      </c>
    </row>
    <row r="114" spans="1:4">
      <c r="A114" s="1071">
        <v>113</v>
      </c>
      <c r="B114" t="s">
        <v>996</v>
      </c>
      <c r="C114" t="s">
        <v>1002</v>
      </c>
      <c r="D114" t="s">
        <v>1003</v>
      </c>
    </row>
    <row r="115" spans="1:4">
      <c r="A115" s="1071">
        <v>114</v>
      </c>
      <c r="B115" t="s">
        <v>996</v>
      </c>
      <c r="C115" t="s">
        <v>1004</v>
      </c>
      <c r="D115" t="s">
        <v>1005</v>
      </c>
    </row>
    <row r="116" spans="1:4">
      <c r="A116" s="1071">
        <v>115</v>
      </c>
      <c r="B116" t="s">
        <v>996</v>
      </c>
      <c r="C116" t="s">
        <v>1006</v>
      </c>
      <c r="D116" t="s">
        <v>1007</v>
      </c>
    </row>
    <row r="117" spans="1:4">
      <c r="A117" s="1071">
        <v>116</v>
      </c>
      <c r="B117" t="s">
        <v>996</v>
      </c>
      <c r="C117" t="s">
        <v>996</v>
      </c>
      <c r="D117" t="s">
        <v>997</v>
      </c>
    </row>
    <row r="118" spans="1:4">
      <c r="A118" s="1071">
        <v>117</v>
      </c>
      <c r="B118" t="s">
        <v>996</v>
      </c>
      <c r="C118" t="s">
        <v>1008</v>
      </c>
      <c r="D118" t="s">
        <v>1009</v>
      </c>
    </row>
    <row r="119" spans="1:4">
      <c r="A119" s="1071">
        <v>118</v>
      </c>
      <c r="B119" t="s">
        <v>996</v>
      </c>
      <c r="C119" t="s">
        <v>1010</v>
      </c>
      <c r="D119" t="s">
        <v>1011</v>
      </c>
    </row>
    <row r="120" spans="1:4">
      <c r="A120" s="1071">
        <v>119</v>
      </c>
      <c r="B120" t="s">
        <v>996</v>
      </c>
      <c r="C120" t="s">
        <v>1012</v>
      </c>
      <c r="D120" t="s">
        <v>1013</v>
      </c>
    </row>
    <row r="121" spans="1:4">
      <c r="A121" s="1071">
        <v>120</v>
      </c>
      <c r="B121" t="s">
        <v>996</v>
      </c>
      <c r="C121" t="s">
        <v>1014</v>
      </c>
      <c r="D121" t="s">
        <v>1015</v>
      </c>
    </row>
    <row r="122" spans="1:4">
      <c r="A122" s="1071">
        <v>121</v>
      </c>
      <c r="B122" t="s">
        <v>996</v>
      </c>
      <c r="C122" t="s">
        <v>1016</v>
      </c>
      <c r="D122" t="s">
        <v>1017</v>
      </c>
    </row>
    <row r="123" spans="1:4">
      <c r="A123" s="1071">
        <v>122</v>
      </c>
      <c r="B123" t="s">
        <v>996</v>
      </c>
      <c r="C123" t="s">
        <v>1018</v>
      </c>
      <c r="D123" t="s">
        <v>1019</v>
      </c>
    </row>
    <row r="124" spans="1:4">
      <c r="A124" s="1071">
        <v>123</v>
      </c>
      <c r="B124" t="s">
        <v>1020</v>
      </c>
      <c r="C124" t="s">
        <v>1022</v>
      </c>
      <c r="D124" t="s">
        <v>1023</v>
      </c>
    </row>
    <row r="125" spans="1:4">
      <c r="A125" s="1071">
        <v>124</v>
      </c>
      <c r="B125" t="s">
        <v>1020</v>
      </c>
      <c r="C125" t="s">
        <v>1024</v>
      </c>
      <c r="D125" t="s">
        <v>1025</v>
      </c>
    </row>
    <row r="126" spans="1:4">
      <c r="A126" s="1071">
        <v>125</v>
      </c>
      <c r="B126" t="s">
        <v>1020</v>
      </c>
      <c r="C126" t="s">
        <v>1026</v>
      </c>
      <c r="D126" t="s">
        <v>1027</v>
      </c>
    </row>
    <row r="127" spans="1:4">
      <c r="A127" s="1071">
        <v>126</v>
      </c>
      <c r="B127" t="s">
        <v>1020</v>
      </c>
      <c r="C127" t="s">
        <v>1028</v>
      </c>
      <c r="D127" t="s">
        <v>1029</v>
      </c>
    </row>
    <row r="128" spans="1:4">
      <c r="A128" s="1071">
        <v>127</v>
      </c>
      <c r="B128" t="s">
        <v>1020</v>
      </c>
      <c r="C128" t="s">
        <v>1030</v>
      </c>
      <c r="D128" t="s">
        <v>1031</v>
      </c>
    </row>
    <row r="129" spans="1:4">
      <c r="A129" s="1071">
        <v>128</v>
      </c>
      <c r="B129" t="s">
        <v>1020</v>
      </c>
      <c r="C129" t="s">
        <v>1032</v>
      </c>
      <c r="D129" t="s">
        <v>1033</v>
      </c>
    </row>
    <row r="130" spans="1:4">
      <c r="A130" s="1071">
        <v>129</v>
      </c>
      <c r="B130" t="s">
        <v>1020</v>
      </c>
      <c r="C130" t="s">
        <v>1020</v>
      </c>
      <c r="D130" t="s">
        <v>1021</v>
      </c>
    </row>
    <row r="131" spans="1:4">
      <c r="A131" s="1071">
        <v>130</v>
      </c>
      <c r="B131" t="s">
        <v>1020</v>
      </c>
      <c r="C131" t="s">
        <v>1034</v>
      </c>
      <c r="D131" t="s">
        <v>1035</v>
      </c>
    </row>
    <row r="132" spans="1:4">
      <c r="A132" s="1071">
        <v>131</v>
      </c>
      <c r="B132" t="s">
        <v>1020</v>
      </c>
      <c r="C132" t="s">
        <v>1036</v>
      </c>
      <c r="D132" t="s">
        <v>1037</v>
      </c>
    </row>
    <row r="133" spans="1:4">
      <c r="A133" s="1071">
        <v>132</v>
      </c>
      <c r="B133" t="s">
        <v>1020</v>
      </c>
      <c r="C133" t="s">
        <v>1038</v>
      </c>
      <c r="D133" t="s">
        <v>1039</v>
      </c>
    </row>
    <row r="134" spans="1:4">
      <c r="A134" s="1071">
        <v>133</v>
      </c>
      <c r="B134" t="s">
        <v>1020</v>
      </c>
      <c r="C134" t="s">
        <v>1040</v>
      </c>
      <c r="D134" t="s">
        <v>1041</v>
      </c>
    </row>
    <row r="135" spans="1:4">
      <c r="A135" s="1071">
        <v>134</v>
      </c>
      <c r="B135" t="s">
        <v>1020</v>
      </c>
      <c r="C135" t="s">
        <v>1042</v>
      </c>
      <c r="D135" t="s">
        <v>1043</v>
      </c>
    </row>
    <row r="136" spans="1:4">
      <c r="A136" s="1071">
        <v>135</v>
      </c>
      <c r="B136" t="s">
        <v>1044</v>
      </c>
      <c r="C136" t="s">
        <v>1046</v>
      </c>
      <c r="D136" t="s">
        <v>1047</v>
      </c>
    </row>
    <row r="137" spans="1:4">
      <c r="A137" s="1071">
        <v>136</v>
      </c>
      <c r="B137" t="s">
        <v>1044</v>
      </c>
      <c r="C137" t="s">
        <v>1048</v>
      </c>
      <c r="D137" t="s">
        <v>1049</v>
      </c>
    </row>
    <row r="138" spans="1:4">
      <c r="A138" s="1071">
        <v>137</v>
      </c>
      <c r="B138" t="s">
        <v>1044</v>
      </c>
      <c r="C138" t="s">
        <v>1050</v>
      </c>
      <c r="D138" t="s">
        <v>1051</v>
      </c>
    </row>
    <row r="139" spans="1:4">
      <c r="A139" s="1071">
        <v>138</v>
      </c>
      <c r="B139" t="s">
        <v>1044</v>
      </c>
      <c r="C139" t="s">
        <v>1052</v>
      </c>
      <c r="D139" t="s">
        <v>1053</v>
      </c>
    </row>
    <row r="140" spans="1:4">
      <c r="A140" s="1071">
        <v>139</v>
      </c>
      <c r="B140" t="s">
        <v>1044</v>
      </c>
      <c r="C140" t="s">
        <v>1044</v>
      </c>
      <c r="D140" t="s">
        <v>1045</v>
      </c>
    </row>
    <row r="141" spans="1:4">
      <c r="A141" s="1071">
        <v>140</v>
      </c>
      <c r="B141" t="s">
        <v>1044</v>
      </c>
      <c r="C141" t="s">
        <v>1054</v>
      </c>
      <c r="D141" t="s">
        <v>1055</v>
      </c>
    </row>
    <row r="142" spans="1:4">
      <c r="A142" s="1071">
        <v>141</v>
      </c>
      <c r="B142" t="s">
        <v>1044</v>
      </c>
      <c r="C142" t="s">
        <v>1056</v>
      </c>
      <c r="D142" t="s">
        <v>1057</v>
      </c>
    </row>
    <row r="143" spans="1:4">
      <c r="A143" s="1071">
        <v>142</v>
      </c>
      <c r="B143" t="s">
        <v>1044</v>
      </c>
      <c r="C143" t="s">
        <v>1058</v>
      </c>
      <c r="D143" t="s">
        <v>1059</v>
      </c>
    </row>
    <row r="144" spans="1:4">
      <c r="A144" s="1071">
        <v>143</v>
      </c>
      <c r="B144" t="s">
        <v>1044</v>
      </c>
      <c r="C144" t="s">
        <v>1060</v>
      </c>
      <c r="D144" t="s">
        <v>1061</v>
      </c>
    </row>
    <row r="145" spans="1:4">
      <c r="A145" s="1071">
        <v>144</v>
      </c>
      <c r="B145" t="s">
        <v>1044</v>
      </c>
      <c r="C145" t="s">
        <v>1062</v>
      </c>
      <c r="D145" t="s">
        <v>1063</v>
      </c>
    </row>
    <row r="146" spans="1:4">
      <c r="A146" s="1071">
        <v>145</v>
      </c>
      <c r="B146" t="s">
        <v>1064</v>
      </c>
      <c r="C146" t="s">
        <v>1066</v>
      </c>
      <c r="D146" t="s">
        <v>1067</v>
      </c>
    </row>
    <row r="147" spans="1:4">
      <c r="A147" s="1071">
        <v>146</v>
      </c>
      <c r="B147" t="s">
        <v>1064</v>
      </c>
      <c r="C147" t="s">
        <v>1068</v>
      </c>
      <c r="D147" t="s">
        <v>1069</v>
      </c>
    </row>
    <row r="148" spans="1:4">
      <c r="A148" s="1071">
        <v>147</v>
      </c>
      <c r="B148" t="s">
        <v>1064</v>
      </c>
      <c r="C148" t="s">
        <v>1070</v>
      </c>
      <c r="D148" t="s">
        <v>1071</v>
      </c>
    </row>
    <row r="149" spans="1:4">
      <c r="A149" s="1071">
        <v>148</v>
      </c>
      <c r="B149" t="s">
        <v>1064</v>
      </c>
      <c r="C149" t="s">
        <v>1072</v>
      </c>
      <c r="D149" t="s">
        <v>1073</v>
      </c>
    </row>
    <row r="150" spans="1:4">
      <c r="A150" s="1071">
        <v>149</v>
      </c>
      <c r="B150" t="s">
        <v>1064</v>
      </c>
      <c r="C150" t="s">
        <v>1074</v>
      </c>
      <c r="D150" t="s">
        <v>1075</v>
      </c>
    </row>
    <row r="151" spans="1:4">
      <c r="A151" s="1071">
        <v>150</v>
      </c>
      <c r="B151" t="s">
        <v>1064</v>
      </c>
      <c r="C151" t="s">
        <v>1076</v>
      </c>
      <c r="D151" t="s">
        <v>1077</v>
      </c>
    </row>
    <row r="152" spans="1:4">
      <c r="A152" s="1071">
        <v>151</v>
      </c>
      <c r="B152" t="s">
        <v>1064</v>
      </c>
      <c r="C152" t="s">
        <v>1064</v>
      </c>
      <c r="D152" t="s">
        <v>1065</v>
      </c>
    </row>
    <row r="153" spans="1:4">
      <c r="A153" s="1071">
        <v>152</v>
      </c>
      <c r="B153" t="s">
        <v>1064</v>
      </c>
      <c r="C153" t="s">
        <v>1078</v>
      </c>
      <c r="D153" t="s">
        <v>1079</v>
      </c>
    </row>
    <row r="154" spans="1:4">
      <c r="A154" s="1071">
        <v>153</v>
      </c>
      <c r="B154" t="s">
        <v>1064</v>
      </c>
      <c r="C154" t="s">
        <v>1080</v>
      </c>
      <c r="D154" t="s">
        <v>1081</v>
      </c>
    </row>
    <row r="155" spans="1:4">
      <c r="A155" s="1071">
        <v>154</v>
      </c>
      <c r="B155" t="s">
        <v>1064</v>
      </c>
      <c r="C155" t="s">
        <v>1082</v>
      </c>
      <c r="D155" t="s">
        <v>1083</v>
      </c>
    </row>
    <row r="156" spans="1:4">
      <c r="A156" s="1071">
        <v>155</v>
      </c>
      <c r="B156" t="s">
        <v>1064</v>
      </c>
      <c r="C156" t="s">
        <v>1084</v>
      </c>
      <c r="D156" t="s">
        <v>1085</v>
      </c>
    </row>
    <row r="157" spans="1:4">
      <c r="A157" s="1071">
        <v>156</v>
      </c>
      <c r="B157" t="s">
        <v>1064</v>
      </c>
      <c r="C157" t="s">
        <v>1086</v>
      </c>
      <c r="D157" t="s">
        <v>1087</v>
      </c>
    </row>
    <row r="158" spans="1:4">
      <c r="A158" s="1071">
        <v>157</v>
      </c>
      <c r="B158" t="s">
        <v>1064</v>
      </c>
      <c r="C158" t="s">
        <v>1088</v>
      </c>
      <c r="D158" t="s">
        <v>1089</v>
      </c>
    </row>
    <row r="159" spans="1:4">
      <c r="A159" s="1071">
        <v>158</v>
      </c>
      <c r="B159" t="s">
        <v>1064</v>
      </c>
      <c r="C159" t="s">
        <v>1090</v>
      </c>
      <c r="D159" t="s">
        <v>1091</v>
      </c>
    </row>
    <row r="160" spans="1:4">
      <c r="A160" s="1071">
        <v>159</v>
      </c>
      <c r="B160" t="s">
        <v>1064</v>
      </c>
      <c r="C160" t="s">
        <v>1092</v>
      </c>
      <c r="D160" t="s">
        <v>1093</v>
      </c>
    </row>
    <row r="161" spans="1:4">
      <c r="A161" s="1071">
        <v>160</v>
      </c>
      <c r="B161" t="s">
        <v>3054</v>
      </c>
      <c r="C161" t="s">
        <v>3054</v>
      </c>
      <c r="D161" t="s">
        <v>3055</v>
      </c>
    </row>
    <row r="162" spans="1:4">
      <c r="A162" s="1071">
        <v>161</v>
      </c>
      <c r="B162" t="s">
        <v>1094</v>
      </c>
      <c r="C162" t="s">
        <v>1096</v>
      </c>
      <c r="D162" t="s">
        <v>1097</v>
      </c>
    </row>
    <row r="163" spans="1:4">
      <c r="A163" s="1071">
        <v>162</v>
      </c>
      <c r="B163" t="s">
        <v>1094</v>
      </c>
      <c r="C163" t="s">
        <v>1094</v>
      </c>
      <c r="D163" t="s">
        <v>1095</v>
      </c>
    </row>
    <row r="164" spans="1:4">
      <c r="A164" s="1071">
        <v>163</v>
      </c>
      <c r="B164" t="s">
        <v>1094</v>
      </c>
      <c r="C164" t="s">
        <v>1098</v>
      </c>
      <c r="D164" t="s">
        <v>1099</v>
      </c>
    </row>
    <row r="165" spans="1:4">
      <c r="A165" s="1071">
        <v>164</v>
      </c>
      <c r="B165" t="s">
        <v>1094</v>
      </c>
      <c r="C165" t="s">
        <v>1100</v>
      </c>
      <c r="D165" t="s">
        <v>1101</v>
      </c>
    </row>
    <row r="166" spans="1:4">
      <c r="A166" s="1071">
        <v>165</v>
      </c>
      <c r="B166" t="s">
        <v>1102</v>
      </c>
      <c r="C166" t="s">
        <v>1104</v>
      </c>
      <c r="D166" t="s">
        <v>1105</v>
      </c>
    </row>
    <row r="167" spans="1:4">
      <c r="A167" s="1071">
        <v>166</v>
      </c>
      <c r="B167" t="s">
        <v>1102</v>
      </c>
      <c r="C167" t="s">
        <v>1106</v>
      </c>
      <c r="D167" t="s">
        <v>1107</v>
      </c>
    </row>
    <row r="168" spans="1:4">
      <c r="A168" s="1071">
        <v>167</v>
      </c>
      <c r="B168" t="s">
        <v>1102</v>
      </c>
      <c r="C168" t="s">
        <v>1108</v>
      </c>
      <c r="D168" t="s">
        <v>1109</v>
      </c>
    </row>
    <row r="169" spans="1:4">
      <c r="A169" s="1071">
        <v>168</v>
      </c>
      <c r="B169" t="s">
        <v>1102</v>
      </c>
      <c r="C169" t="s">
        <v>1110</v>
      </c>
      <c r="D169" t="s">
        <v>1111</v>
      </c>
    </row>
    <row r="170" spans="1:4">
      <c r="A170" s="1071">
        <v>169</v>
      </c>
      <c r="B170" t="s">
        <v>1102</v>
      </c>
      <c r="C170" t="s">
        <v>1112</v>
      </c>
      <c r="D170" t="s">
        <v>1113</v>
      </c>
    </row>
    <row r="171" spans="1:4">
      <c r="A171" s="1071">
        <v>170</v>
      </c>
      <c r="B171" t="s">
        <v>1102</v>
      </c>
      <c r="C171" t="s">
        <v>1114</v>
      </c>
      <c r="D171" t="s">
        <v>1115</v>
      </c>
    </row>
    <row r="172" spans="1:4">
      <c r="A172" s="1071">
        <v>171</v>
      </c>
      <c r="B172" t="s">
        <v>1102</v>
      </c>
      <c r="C172" t="s">
        <v>1116</v>
      </c>
      <c r="D172" t="s">
        <v>1117</v>
      </c>
    </row>
    <row r="173" spans="1:4">
      <c r="A173" s="1071">
        <v>172</v>
      </c>
      <c r="B173" t="s">
        <v>1102</v>
      </c>
      <c r="C173" t="s">
        <v>1102</v>
      </c>
      <c r="D173" t="s">
        <v>1103</v>
      </c>
    </row>
    <row r="174" spans="1:4">
      <c r="A174" s="1071">
        <v>173</v>
      </c>
      <c r="B174" t="s">
        <v>1102</v>
      </c>
      <c r="C174" t="s">
        <v>1118</v>
      </c>
      <c r="D174" t="s">
        <v>1119</v>
      </c>
    </row>
    <row r="175" spans="1:4">
      <c r="A175" s="1071">
        <v>174</v>
      </c>
      <c r="B175" t="s">
        <v>1102</v>
      </c>
      <c r="C175" t="s">
        <v>1120</v>
      </c>
      <c r="D175" t="s">
        <v>1121</v>
      </c>
    </row>
    <row r="176" spans="1:4">
      <c r="A176" s="1071">
        <v>175</v>
      </c>
      <c r="B176" t="s">
        <v>1102</v>
      </c>
      <c r="C176" t="s">
        <v>1122</v>
      </c>
      <c r="D176" t="s">
        <v>1123</v>
      </c>
    </row>
    <row r="177" spans="1:4">
      <c r="A177" s="1071">
        <v>176</v>
      </c>
      <c r="B177" t="s">
        <v>1102</v>
      </c>
      <c r="C177" t="s">
        <v>1124</v>
      </c>
      <c r="D177" t="s">
        <v>1125</v>
      </c>
    </row>
    <row r="178" spans="1:4">
      <c r="A178" s="1071">
        <v>177</v>
      </c>
      <c r="B178" t="s">
        <v>1102</v>
      </c>
      <c r="C178" t="s">
        <v>1126</v>
      </c>
      <c r="D178" t="s">
        <v>1127</v>
      </c>
    </row>
    <row r="179" spans="1:4">
      <c r="A179" s="1071">
        <v>178</v>
      </c>
      <c r="B179" t="s">
        <v>1102</v>
      </c>
      <c r="C179" t="s">
        <v>1128</v>
      </c>
      <c r="D179" t="s">
        <v>1129</v>
      </c>
    </row>
    <row r="180" spans="1:4">
      <c r="A180" s="1071">
        <v>179</v>
      </c>
      <c r="B180" t="s">
        <v>1102</v>
      </c>
      <c r="C180" t="s">
        <v>1130</v>
      </c>
      <c r="D180" t="s">
        <v>1131</v>
      </c>
    </row>
    <row r="181" spans="1:4">
      <c r="A181" s="1071">
        <v>180</v>
      </c>
      <c r="B181" t="s">
        <v>1102</v>
      </c>
      <c r="C181" t="s">
        <v>1132</v>
      </c>
      <c r="D181" t="s">
        <v>1133</v>
      </c>
    </row>
    <row r="182" spans="1:4">
      <c r="A182" s="1071">
        <v>181</v>
      </c>
      <c r="B182" t="s">
        <v>1134</v>
      </c>
      <c r="C182" t="s">
        <v>1136</v>
      </c>
      <c r="D182" t="s">
        <v>1137</v>
      </c>
    </row>
    <row r="183" spans="1:4">
      <c r="A183" s="1071">
        <v>182</v>
      </c>
      <c r="B183" t="s">
        <v>1134</v>
      </c>
      <c r="C183" t="s">
        <v>1138</v>
      </c>
      <c r="D183" t="s">
        <v>1139</v>
      </c>
    </row>
    <row r="184" spans="1:4">
      <c r="A184" s="1071">
        <v>183</v>
      </c>
      <c r="B184" t="s">
        <v>1134</v>
      </c>
      <c r="C184" t="s">
        <v>1134</v>
      </c>
      <c r="D184" t="s">
        <v>1135</v>
      </c>
    </row>
    <row r="185" spans="1:4">
      <c r="A185" s="1071">
        <v>184</v>
      </c>
      <c r="B185" t="s">
        <v>1134</v>
      </c>
      <c r="C185" t="s">
        <v>1140</v>
      </c>
      <c r="D185" t="s">
        <v>1141</v>
      </c>
    </row>
    <row r="186" spans="1:4">
      <c r="A186" s="1071">
        <v>185</v>
      </c>
      <c r="B186" t="s">
        <v>1134</v>
      </c>
      <c r="C186" t="s">
        <v>1142</v>
      </c>
      <c r="D186" t="s">
        <v>1143</v>
      </c>
    </row>
    <row r="187" spans="1:4">
      <c r="A187" s="1071">
        <v>186</v>
      </c>
      <c r="B187" t="s">
        <v>1134</v>
      </c>
      <c r="C187" t="s">
        <v>1144</v>
      </c>
      <c r="D187" t="s">
        <v>1145</v>
      </c>
    </row>
    <row r="188" spans="1:4">
      <c r="A188" s="1071">
        <v>187</v>
      </c>
      <c r="B188" t="s">
        <v>1134</v>
      </c>
      <c r="C188" t="s">
        <v>1146</v>
      </c>
      <c r="D188" t="s">
        <v>1147</v>
      </c>
    </row>
    <row r="189" spans="1:4">
      <c r="A189" s="1071">
        <v>188</v>
      </c>
      <c r="B189" t="s">
        <v>1134</v>
      </c>
      <c r="C189" t="s">
        <v>1148</v>
      </c>
      <c r="D189" t="s">
        <v>1149</v>
      </c>
    </row>
    <row r="190" spans="1:4">
      <c r="A190" s="1071">
        <v>189</v>
      </c>
      <c r="B190" t="s">
        <v>1134</v>
      </c>
      <c r="C190" t="s">
        <v>1150</v>
      </c>
      <c r="D190" t="s">
        <v>1151</v>
      </c>
    </row>
    <row r="191" spans="1:4">
      <c r="A191" s="1071">
        <v>190</v>
      </c>
      <c r="B191" t="s">
        <v>1134</v>
      </c>
      <c r="C191" t="s">
        <v>1152</v>
      </c>
      <c r="D191" t="s">
        <v>1153</v>
      </c>
    </row>
    <row r="192" spans="1:4">
      <c r="A192" s="1071">
        <v>191</v>
      </c>
      <c r="B192" t="s">
        <v>1154</v>
      </c>
      <c r="C192" t="s">
        <v>1156</v>
      </c>
      <c r="D192" t="s">
        <v>1157</v>
      </c>
    </row>
    <row r="193" spans="1:4">
      <c r="A193" s="1071">
        <v>192</v>
      </c>
      <c r="B193" t="s">
        <v>1154</v>
      </c>
      <c r="C193" t="s">
        <v>1158</v>
      </c>
      <c r="D193" t="s">
        <v>1159</v>
      </c>
    </row>
    <row r="194" spans="1:4">
      <c r="A194" s="1071">
        <v>193</v>
      </c>
      <c r="B194" t="s">
        <v>1154</v>
      </c>
      <c r="C194" t="s">
        <v>1154</v>
      </c>
      <c r="D194" t="s">
        <v>1155</v>
      </c>
    </row>
    <row r="195" spans="1:4">
      <c r="A195" s="1071">
        <v>194</v>
      </c>
      <c r="B195" t="s">
        <v>1154</v>
      </c>
      <c r="C195" t="s">
        <v>1160</v>
      </c>
      <c r="D195" t="s">
        <v>1161</v>
      </c>
    </row>
    <row r="196" spans="1:4">
      <c r="A196" s="1071">
        <v>195</v>
      </c>
      <c r="B196" t="s">
        <v>1154</v>
      </c>
      <c r="C196" t="s">
        <v>906</v>
      </c>
      <c r="D196" t="s">
        <v>1162</v>
      </c>
    </row>
    <row r="197" spans="1:4">
      <c r="A197" s="1071">
        <v>196</v>
      </c>
      <c r="B197" t="s">
        <v>1154</v>
      </c>
      <c r="C197" t="s">
        <v>1163</v>
      </c>
      <c r="D197" t="s">
        <v>1164</v>
      </c>
    </row>
    <row r="198" spans="1:4">
      <c r="A198" s="1071">
        <v>197</v>
      </c>
      <c r="B198" t="s">
        <v>3056</v>
      </c>
      <c r="C198" t="s">
        <v>3056</v>
      </c>
      <c r="D198" t="s">
        <v>1239</v>
      </c>
    </row>
    <row r="199" spans="1:4">
      <c r="A199" s="1071">
        <v>198</v>
      </c>
      <c r="B199" t="s">
        <v>1165</v>
      </c>
      <c r="C199" t="s">
        <v>1167</v>
      </c>
      <c r="D199" t="s">
        <v>1168</v>
      </c>
    </row>
    <row r="200" spans="1:4">
      <c r="A200" s="1071">
        <v>199</v>
      </c>
      <c r="B200" t="s">
        <v>1165</v>
      </c>
      <c r="C200" t="s">
        <v>1169</v>
      </c>
      <c r="D200" t="s">
        <v>1170</v>
      </c>
    </row>
    <row r="201" spans="1:4">
      <c r="A201" s="1071">
        <v>200</v>
      </c>
      <c r="B201" t="s">
        <v>1165</v>
      </c>
      <c r="C201" t="s">
        <v>1171</v>
      </c>
      <c r="D201" t="s">
        <v>1172</v>
      </c>
    </row>
    <row r="202" spans="1:4">
      <c r="A202" s="1071">
        <v>201</v>
      </c>
      <c r="B202" t="s">
        <v>1165</v>
      </c>
      <c r="C202" t="s">
        <v>1173</v>
      </c>
      <c r="D202" t="s">
        <v>1174</v>
      </c>
    </row>
    <row r="203" spans="1:4">
      <c r="A203" s="1071">
        <v>202</v>
      </c>
      <c r="B203" t="s">
        <v>1165</v>
      </c>
      <c r="C203" t="s">
        <v>1165</v>
      </c>
      <c r="D203" t="s">
        <v>1166</v>
      </c>
    </row>
    <row r="204" spans="1:4">
      <c r="A204" s="1071">
        <v>203</v>
      </c>
      <c r="B204" t="s">
        <v>1165</v>
      </c>
      <c r="C204" t="s">
        <v>1175</v>
      </c>
      <c r="D204" t="s">
        <v>1176</v>
      </c>
    </row>
    <row r="205" spans="1:4">
      <c r="A205" s="1071">
        <v>204</v>
      </c>
      <c r="B205" t="s">
        <v>1165</v>
      </c>
      <c r="C205" t="s">
        <v>1177</v>
      </c>
      <c r="D205" t="s">
        <v>1178</v>
      </c>
    </row>
    <row r="206" spans="1:4">
      <c r="A206" s="1071">
        <v>205</v>
      </c>
      <c r="B206" t="s">
        <v>1165</v>
      </c>
      <c r="C206" t="s">
        <v>1179</v>
      </c>
      <c r="D206" t="s">
        <v>1180</v>
      </c>
    </row>
    <row r="207" spans="1:4">
      <c r="A207" s="1071">
        <v>206</v>
      </c>
      <c r="B207" t="s">
        <v>1165</v>
      </c>
      <c r="C207" t="s">
        <v>1181</v>
      </c>
      <c r="D207" t="s">
        <v>1182</v>
      </c>
    </row>
    <row r="208" spans="1:4">
      <c r="A208" s="1071">
        <v>207</v>
      </c>
      <c r="B208" t="s">
        <v>1165</v>
      </c>
      <c r="C208" t="s">
        <v>1183</v>
      </c>
      <c r="D208" t="s">
        <v>1184</v>
      </c>
    </row>
    <row r="209" spans="1:4">
      <c r="A209" s="1071">
        <v>208</v>
      </c>
      <c r="B209" t="s">
        <v>1165</v>
      </c>
      <c r="C209" t="s">
        <v>1185</v>
      </c>
      <c r="D209" t="s">
        <v>1186</v>
      </c>
    </row>
    <row r="210" spans="1:4">
      <c r="A210" s="1071">
        <v>209</v>
      </c>
      <c r="B210" t="s">
        <v>1187</v>
      </c>
      <c r="C210" t="s">
        <v>1189</v>
      </c>
      <c r="D210" t="s">
        <v>1190</v>
      </c>
    </row>
    <row r="211" spans="1:4">
      <c r="A211" s="1071">
        <v>210</v>
      </c>
      <c r="B211" t="s">
        <v>1187</v>
      </c>
      <c r="C211" t="s">
        <v>1191</v>
      </c>
      <c r="D211" t="s">
        <v>1192</v>
      </c>
    </row>
    <row r="212" spans="1:4">
      <c r="A212" s="1071">
        <v>211</v>
      </c>
      <c r="B212" t="s">
        <v>1187</v>
      </c>
      <c r="C212" t="s">
        <v>1193</v>
      </c>
      <c r="D212" t="s">
        <v>1194</v>
      </c>
    </row>
    <row r="213" spans="1:4">
      <c r="A213" s="1071">
        <v>212</v>
      </c>
      <c r="B213" t="s">
        <v>1187</v>
      </c>
      <c r="C213" t="s">
        <v>1187</v>
      </c>
      <c r="D213" t="s">
        <v>1188</v>
      </c>
    </row>
    <row r="214" spans="1:4">
      <c r="A214" s="1071">
        <v>213</v>
      </c>
      <c r="B214" t="s">
        <v>1187</v>
      </c>
      <c r="C214" t="s">
        <v>1195</v>
      </c>
      <c r="D214" t="s">
        <v>1196</v>
      </c>
    </row>
    <row r="215" spans="1:4">
      <c r="A215" s="1071">
        <v>214</v>
      </c>
      <c r="B215" t="s">
        <v>1187</v>
      </c>
      <c r="C215" t="s">
        <v>1197</v>
      </c>
      <c r="D215" t="s">
        <v>1198</v>
      </c>
    </row>
    <row r="216" spans="1:4">
      <c r="A216" s="1071">
        <v>215</v>
      </c>
      <c r="B216" t="s">
        <v>1199</v>
      </c>
      <c r="C216" t="s">
        <v>1201</v>
      </c>
      <c r="D216" t="s">
        <v>1202</v>
      </c>
    </row>
    <row r="217" spans="1:4">
      <c r="A217" s="1071">
        <v>216</v>
      </c>
      <c r="B217" t="s">
        <v>1199</v>
      </c>
      <c r="C217" t="s">
        <v>1203</v>
      </c>
      <c r="D217" t="s">
        <v>1204</v>
      </c>
    </row>
    <row r="218" spans="1:4">
      <c r="A218" s="1071">
        <v>217</v>
      </c>
      <c r="B218" t="s">
        <v>1199</v>
      </c>
      <c r="C218" t="s">
        <v>1205</v>
      </c>
      <c r="D218" t="s">
        <v>1206</v>
      </c>
    </row>
    <row r="219" spans="1:4">
      <c r="A219" s="1071">
        <v>218</v>
      </c>
      <c r="B219" t="s">
        <v>1199</v>
      </c>
      <c r="C219" t="s">
        <v>1207</v>
      </c>
      <c r="D219" t="s">
        <v>1208</v>
      </c>
    </row>
    <row r="220" spans="1:4">
      <c r="A220" s="1071">
        <v>219</v>
      </c>
      <c r="B220" t="s">
        <v>1199</v>
      </c>
      <c r="C220" t="s">
        <v>1209</v>
      </c>
      <c r="D220" t="s">
        <v>1210</v>
      </c>
    </row>
    <row r="221" spans="1:4">
      <c r="A221" s="1071">
        <v>220</v>
      </c>
      <c r="B221" t="s">
        <v>1199</v>
      </c>
      <c r="C221" t="s">
        <v>1211</v>
      </c>
      <c r="D221" t="s">
        <v>1212</v>
      </c>
    </row>
    <row r="222" spans="1:4">
      <c r="A222" s="1071">
        <v>221</v>
      </c>
      <c r="B222" t="s">
        <v>1199</v>
      </c>
      <c r="C222" t="s">
        <v>1213</v>
      </c>
      <c r="D222" t="s">
        <v>1214</v>
      </c>
    </row>
    <row r="223" spans="1:4">
      <c r="A223" s="1071">
        <v>222</v>
      </c>
      <c r="B223" t="s">
        <v>1199</v>
      </c>
      <c r="C223" t="s">
        <v>1215</v>
      </c>
      <c r="D223" t="s">
        <v>1216</v>
      </c>
    </row>
    <row r="224" spans="1:4">
      <c r="A224" s="1071">
        <v>223</v>
      </c>
      <c r="B224" t="s">
        <v>1199</v>
      </c>
      <c r="C224" t="s">
        <v>1199</v>
      </c>
      <c r="D224" t="s">
        <v>1200</v>
      </c>
    </row>
    <row r="225" spans="1:4">
      <c r="A225" s="1071">
        <v>224</v>
      </c>
      <c r="B225" t="s">
        <v>1199</v>
      </c>
      <c r="C225" t="s">
        <v>1217</v>
      </c>
      <c r="D225" t="s">
        <v>1218</v>
      </c>
    </row>
    <row r="226" spans="1:4">
      <c r="A226" s="1071">
        <v>225</v>
      </c>
      <c r="B226" t="s">
        <v>1199</v>
      </c>
      <c r="C226" t="s">
        <v>1219</v>
      </c>
      <c r="D226" t="s">
        <v>1220</v>
      </c>
    </row>
    <row r="227" spans="1:4">
      <c r="A227" s="1071">
        <v>226</v>
      </c>
      <c r="B227" t="s">
        <v>1199</v>
      </c>
      <c r="C227" t="s">
        <v>1221</v>
      </c>
      <c r="D227" t="s">
        <v>1222</v>
      </c>
    </row>
    <row r="228" spans="1:4">
      <c r="A228" s="1071">
        <v>227</v>
      </c>
      <c r="B228" t="s">
        <v>1199</v>
      </c>
      <c r="C228" t="s">
        <v>1223</v>
      </c>
      <c r="D228" t="s">
        <v>1224</v>
      </c>
    </row>
    <row r="229" spans="1:4">
      <c r="A229" s="1071">
        <v>228</v>
      </c>
      <c r="B229" t="s">
        <v>1199</v>
      </c>
      <c r="C229" t="s">
        <v>1225</v>
      </c>
      <c r="D229" t="s">
        <v>1226</v>
      </c>
    </row>
    <row r="230" spans="1:4">
      <c r="A230" s="1071">
        <v>229</v>
      </c>
      <c r="B230" t="s">
        <v>1227</v>
      </c>
      <c r="C230" t="s">
        <v>1229</v>
      </c>
      <c r="D230" t="s">
        <v>1230</v>
      </c>
    </row>
    <row r="231" spans="1:4">
      <c r="A231" s="1071">
        <v>230</v>
      </c>
      <c r="B231" t="s">
        <v>1227</v>
      </c>
      <c r="C231" t="s">
        <v>1231</v>
      </c>
      <c r="D231" t="s">
        <v>1232</v>
      </c>
    </row>
    <row r="232" spans="1:4">
      <c r="A232" s="1071">
        <v>231</v>
      </c>
      <c r="B232" t="s">
        <v>1227</v>
      </c>
      <c r="C232" t="s">
        <v>1233</v>
      </c>
      <c r="D232" t="s">
        <v>1234</v>
      </c>
    </row>
    <row r="233" spans="1:4">
      <c r="A233" s="1071">
        <v>232</v>
      </c>
      <c r="B233" t="s">
        <v>1227</v>
      </c>
      <c r="C233" t="s">
        <v>1235</v>
      </c>
      <c r="D233" t="s">
        <v>1236</v>
      </c>
    </row>
    <row r="234" spans="1:4">
      <c r="A234" s="1071">
        <v>233</v>
      </c>
      <c r="B234" t="s">
        <v>1227</v>
      </c>
      <c r="C234" t="s">
        <v>1227</v>
      </c>
      <c r="D234" t="s">
        <v>1228</v>
      </c>
    </row>
    <row r="235" spans="1:4">
      <c r="A235" s="1071">
        <v>234</v>
      </c>
      <c r="B235" t="s">
        <v>1227</v>
      </c>
      <c r="C235" t="s">
        <v>1237</v>
      </c>
      <c r="D235" t="s">
        <v>1238</v>
      </c>
    </row>
    <row r="236" spans="1:4">
      <c r="A236" s="1071">
        <v>235</v>
      </c>
      <c r="B236" t="s">
        <v>1240</v>
      </c>
      <c r="C236" t="s">
        <v>1242</v>
      </c>
      <c r="D236" t="s">
        <v>1243</v>
      </c>
    </row>
    <row r="237" spans="1:4">
      <c r="A237" s="1071">
        <v>236</v>
      </c>
      <c r="B237" t="s">
        <v>1240</v>
      </c>
      <c r="C237" t="s">
        <v>1244</v>
      </c>
      <c r="D237" t="s">
        <v>1245</v>
      </c>
    </row>
    <row r="238" spans="1:4">
      <c r="A238" s="1071">
        <v>237</v>
      </c>
      <c r="B238" t="s">
        <v>1240</v>
      </c>
      <c r="C238" t="s">
        <v>1246</v>
      </c>
      <c r="D238" t="s">
        <v>1247</v>
      </c>
    </row>
    <row r="239" spans="1:4">
      <c r="A239" s="1071">
        <v>238</v>
      </c>
      <c r="B239" t="s">
        <v>1240</v>
      </c>
      <c r="C239" t="s">
        <v>1248</v>
      </c>
      <c r="D239" t="s">
        <v>1249</v>
      </c>
    </row>
    <row r="240" spans="1:4">
      <c r="A240" s="1071">
        <v>239</v>
      </c>
      <c r="B240" t="s">
        <v>1240</v>
      </c>
      <c r="C240" t="s">
        <v>1250</v>
      </c>
      <c r="D240" t="s">
        <v>1251</v>
      </c>
    </row>
    <row r="241" spans="1:4">
      <c r="A241" s="1071">
        <v>240</v>
      </c>
      <c r="B241" t="s">
        <v>1240</v>
      </c>
      <c r="C241" t="s">
        <v>1252</v>
      </c>
      <c r="D241" t="s">
        <v>1253</v>
      </c>
    </row>
    <row r="242" spans="1:4">
      <c r="A242" s="1071">
        <v>241</v>
      </c>
      <c r="B242" t="s">
        <v>1240</v>
      </c>
      <c r="C242" t="s">
        <v>1254</v>
      </c>
      <c r="D242" t="s">
        <v>1255</v>
      </c>
    </row>
    <row r="243" spans="1:4">
      <c r="A243" s="1071">
        <v>242</v>
      </c>
      <c r="B243" t="s">
        <v>1240</v>
      </c>
      <c r="C243" t="s">
        <v>1240</v>
      </c>
      <c r="D243" t="s">
        <v>1241</v>
      </c>
    </row>
    <row r="244" spans="1:4">
      <c r="A244" s="1071">
        <v>243</v>
      </c>
      <c r="B244" t="s">
        <v>1256</v>
      </c>
      <c r="C244" t="s">
        <v>1258</v>
      </c>
      <c r="D244" t="s">
        <v>1259</v>
      </c>
    </row>
    <row r="245" spans="1:4">
      <c r="A245" s="1071">
        <v>244</v>
      </c>
      <c r="B245" t="s">
        <v>1256</v>
      </c>
      <c r="C245" t="s">
        <v>1260</v>
      </c>
      <c r="D245" t="s">
        <v>1261</v>
      </c>
    </row>
    <row r="246" spans="1:4">
      <c r="A246" s="1071">
        <v>245</v>
      </c>
      <c r="B246" t="s">
        <v>1256</v>
      </c>
      <c r="C246" t="s">
        <v>1262</v>
      </c>
      <c r="D246" t="s">
        <v>1263</v>
      </c>
    </row>
    <row r="247" spans="1:4">
      <c r="A247" s="1071">
        <v>246</v>
      </c>
      <c r="B247" t="s">
        <v>1256</v>
      </c>
      <c r="C247" t="s">
        <v>1264</v>
      </c>
      <c r="D247" t="s">
        <v>1265</v>
      </c>
    </row>
    <row r="248" spans="1:4">
      <c r="A248" s="1071">
        <v>247</v>
      </c>
      <c r="B248" t="s">
        <v>1256</v>
      </c>
      <c r="C248" t="s">
        <v>1266</v>
      </c>
      <c r="D248" t="s">
        <v>1267</v>
      </c>
    </row>
    <row r="249" spans="1:4">
      <c r="A249" s="1071">
        <v>248</v>
      </c>
      <c r="B249" t="s">
        <v>1256</v>
      </c>
      <c r="C249" t="s">
        <v>1268</v>
      </c>
      <c r="D249" t="s">
        <v>1269</v>
      </c>
    </row>
    <row r="250" spans="1:4">
      <c r="A250" s="1071">
        <v>249</v>
      </c>
      <c r="B250" t="s">
        <v>1256</v>
      </c>
      <c r="C250" t="s">
        <v>1270</v>
      </c>
      <c r="D250" t="s">
        <v>1271</v>
      </c>
    </row>
    <row r="251" spans="1:4">
      <c r="A251" s="1071">
        <v>250</v>
      </c>
      <c r="B251" t="s">
        <v>1256</v>
      </c>
      <c r="C251" t="s">
        <v>1272</v>
      </c>
      <c r="D251" t="s">
        <v>1273</v>
      </c>
    </row>
    <row r="252" spans="1:4">
      <c r="A252" s="1071">
        <v>251</v>
      </c>
      <c r="B252" t="s">
        <v>1256</v>
      </c>
      <c r="C252" t="s">
        <v>1274</v>
      </c>
      <c r="D252" t="s">
        <v>1275</v>
      </c>
    </row>
    <row r="253" spans="1:4">
      <c r="A253" s="1071">
        <v>252</v>
      </c>
      <c r="B253" t="s">
        <v>1256</v>
      </c>
      <c r="C253" t="s">
        <v>1276</v>
      </c>
      <c r="D253" t="s">
        <v>1277</v>
      </c>
    </row>
    <row r="254" spans="1:4">
      <c r="A254" s="1071">
        <v>253</v>
      </c>
      <c r="B254" t="s">
        <v>1256</v>
      </c>
      <c r="C254" t="s">
        <v>1278</v>
      </c>
      <c r="D254" t="s">
        <v>1279</v>
      </c>
    </row>
    <row r="255" spans="1:4">
      <c r="A255" s="1071">
        <v>254</v>
      </c>
      <c r="B255" t="s">
        <v>1256</v>
      </c>
      <c r="C255" t="s">
        <v>1280</v>
      </c>
      <c r="D255" t="s">
        <v>1281</v>
      </c>
    </row>
    <row r="256" spans="1:4">
      <c r="A256" s="1071">
        <v>255</v>
      </c>
      <c r="B256" t="s">
        <v>1256</v>
      </c>
      <c r="C256" t="s">
        <v>1282</v>
      </c>
      <c r="D256" t="s">
        <v>1283</v>
      </c>
    </row>
    <row r="257" spans="1:4">
      <c r="A257" s="1071">
        <v>256</v>
      </c>
      <c r="B257" t="s">
        <v>1256</v>
      </c>
      <c r="C257" t="s">
        <v>1284</v>
      </c>
      <c r="D257" t="s">
        <v>1285</v>
      </c>
    </row>
    <row r="258" spans="1:4">
      <c r="A258" s="1071">
        <v>257</v>
      </c>
      <c r="B258" t="s">
        <v>1256</v>
      </c>
      <c r="C258" t="s">
        <v>1256</v>
      </c>
      <c r="D258" t="s">
        <v>1257</v>
      </c>
    </row>
    <row r="259" spans="1:4">
      <c r="A259" s="1071">
        <v>258</v>
      </c>
      <c r="B259" t="s">
        <v>1256</v>
      </c>
      <c r="C259" t="s">
        <v>1286</v>
      </c>
      <c r="D259" t="s">
        <v>1287</v>
      </c>
    </row>
    <row r="260" spans="1:4">
      <c r="A260" s="1071">
        <v>259</v>
      </c>
      <c r="B260" t="s">
        <v>1256</v>
      </c>
      <c r="C260" t="s">
        <v>1288</v>
      </c>
      <c r="D260" t="s">
        <v>1289</v>
      </c>
    </row>
    <row r="261" spans="1:4">
      <c r="A261" s="1071">
        <v>260</v>
      </c>
      <c r="B261" t="s">
        <v>1290</v>
      </c>
      <c r="C261" t="s">
        <v>1292</v>
      </c>
      <c r="D261" t="s">
        <v>1293</v>
      </c>
    </row>
    <row r="262" spans="1:4">
      <c r="A262" s="1071">
        <v>261</v>
      </c>
      <c r="B262" t="s">
        <v>1290</v>
      </c>
      <c r="C262" t="s">
        <v>1294</v>
      </c>
      <c r="D262" t="s">
        <v>1295</v>
      </c>
    </row>
    <row r="263" spans="1:4">
      <c r="A263" s="1071">
        <v>262</v>
      </c>
      <c r="B263" t="s">
        <v>1290</v>
      </c>
      <c r="C263" t="s">
        <v>1296</v>
      </c>
      <c r="D263" t="s">
        <v>1297</v>
      </c>
    </row>
    <row r="264" spans="1:4">
      <c r="A264" s="1071">
        <v>263</v>
      </c>
      <c r="B264" t="s">
        <v>1290</v>
      </c>
      <c r="C264" t="s">
        <v>1298</v>
      </c>
      <c r="D264" t="s">
        <v>1299</v>
      </c>
    </row>
    <row r="265" spans="1:4">
      <c r="A265" s="1071">
        <v>264</v>
      </c>
      <c r="B265" t="s">
        <v>1290</v>
      </c>
      <c r="C265" t="s">
        <v>1300</v>
      </c>
      <c r="D265" t="s">
        <v>1301</v>
      </c>
    </row>
    <row r="266" spans="1:4">
      <c r="A266" s="1071">
        <v>265</v>
      </c>
      <c r="B266" t="s">
        <v>1290</v>
      </c>
      <c r="C266" t="s">
        <v>1302</v>
      </c>
      <c r="D266" t="s">
        <v>1303</v>
      </c>
    </row>
    <row r="267" spans="1:4">
      <c r="A267" s="1071">
        <v>266</v>
      </c>
      <c r="B267" t="s">
        <v>1290</v>
      </c>
      <c r="C267" t="s">
        <v>1304</v>
      </c>
      <c r="D267" t="s">
        <v>1305</v>
      </c>
    </row>
    <row r="268" spans="1:4">
      <c r="A268" s="1071">
        <v>267</v>
      </c>
      <c r="B268" t="s">
        <v>1290</v>
      </c>
      <c r="C268" t="s">
        <v>1306</v>
      </c>
      <c r="D268" t="s">
        <v>1307</v>
      </c>
    </row>
    <row r="269" spans="1:4">
      <c r="A269" s="1071">
        <v>268</v>
      </c>
      <c r="B269" t="s">
        <v>1290</v>
      </c>
      <c r="C269" t="s">
        <v>1308</v>
      </c>
      <c r="D269" t="s">
        <v>1309</v>
      </c>
    </row>
    <row r="270" spans="1:4">
      <c r="A270" s="1071">
        <v>269</v>
      </c>
      <c r="B270" t="s">
        <v>1290</v>
      </c>
      <c r="C270" t="s">
        <v>1310</v>
      </c>
      <c r="D270" t="s">
        <v>1311</v>
      </c>
    </row>
    <row r="271" spans="1:4">
      <c r="A271" s="1071">
        <v>270</v>
      </c>
      <c r="B271" t="s">
        <v>1290</v>
      </c>
      <c r="C271" t="s">
        <v>1312</v>
      </c>
      <c r="D271" t="s">
        <v>1313</v>
      </c>
    </row>
    <row r="272" spans="1:4">
      <c r="A272" s="1071">
        <v>271</v>
      </c>
      <c r="B272" t="s">
        <v>1290</v>
      </c>
      <c r="C272" t="s">
        <v>1290</v>
      </c>
      <c r="D272" t="s">
        <v>1291</v>
      </c>
    </row>
    <row r="273" spans="1:4">
      <c r="A273" s="1071">
        <v>272</v>
      </c>
      <c r="B273" t="s">
        <v>1290</v>
      </c>
      <c r="C273" t="s">
        <v>1314</v>
      </c>
      <c r="D273" t="s">
        <v>1315</v>
      </c>
    </row>
    <row r="274" spans="1:4">
      <c r="A274" s="1071">
        <v>273</v>
      </c>
      <c r="B274" t="s">
        <v>1290</v>
      </c>
      <c r="C274" t="s">
        <v>3057</v>
      </c>
      <c r="D274" t="s">
        <v>3058</v>
      </c>
    </row>
    <row r="275" spans="1:4">
      <c r="A275" s="1071">
        <v>274</v>
      </c>
      <c r="B275" t="s">
        <v>1290</v>
      </c>
      <c r="C275" t="s">
        <v>1316</v>
      </c>
      <c r="D275" t="s">
        <v>1317</v>
      </c>
    </row>
    <row r="276" spans="1:4">
      <c r="A276" s="1071">
        <v>275</v>
      </c>
      <c r="B276" t="s">
        <v>1290</v>
      </c>
      <c r="C276" t="s">
        <v>1318</v>
      </c>
      <c r="D276" t="s">
        <v>1319</v>
      </c>
    </row>
    <row r="277" spans="1:4">
      <c r="A277" s="1071">
        <v>276</v>
      </c>
      <c r="B277" t="s">
        <v>1320</v>
      </c>
      <c r="C277" t="s">
        <v>1322</v>
      </c>
      <c r="D277" t="s">
        <v>1323</v>
      </c>
    </row>
    <row r="278" spans="1:4">
      <c r="A278" s="1071">
        <v>277</v>
      </c>
      <c r="B278" t="s">
        <v>1320</v>
      </c>
      <c r="C278" t="s">
        <v>1324</v>
      </c>
      <c r="D278" t="s">
        <v>1325</v>
      </c>
    </row>
    <row r="279" spans="1:4">
      <c r="A279" s="1071">
        <v>278</v>
      </c>
      <c r="B279" t="s">
        <v>1320</v>
      </c>
      <c r="C279" t="s">
        <v>1326</v>
      </c>
      <c r="D279" t="s">
        <v>1327</v>
      </c>
    </row>
    <row r="280" spans="1:4">
      <c r="A280" s="1071">
        <v>279</v>
      </c>
      <c r="B280" t="s">
        <v>1320</v>
      </c>
      <c r="C280" t="s">
        <v>1328</v>
      </c>
      <c r="D280" t="s">
        <v>1329</v>
      </c>
    </row>
    <row r="281" spans="1:4">
      <c r="A281" s="1071">
        <v>280</v>
      </c>
      <c r="B281" t="s">
        <v>1320</v>
      </c>
      <c r="C281" t="s">
        <v>1330</v>
      </c>
      <c r="D281" t="s">
        <v>1331</v>
      </c>
    </row>
    <row r="282" spans="1:4">
      <c r="A282" s="1071">
        <v>281</v>
      </c>
      <c r="B282" t="s">
        <v>1320</v>
      </c>
      <c r="C282" t="s">
        <v>1332</v>
      </c>
      <c r="D282" t="s">
        <v>1333</v>
      </c>
    </row>
    <row r="283" spans="1:4">
      <c r="A283" s="1071">
        <v>282</v>
      </c>
      <c r="B283" t="s">
        <v>1320</v>
      </c>
      <c r="C283" t="s">
        <v>1334</v>
      </c>
      <c r="D283" t="s">
        <v>1335</v>
      </c>
    </row>
    <row r="284" spans="1:4">
      <c r="A284" s="1071">
        <v>283</v>
      </c>
      <c r="B284" t="s">
        <v>1320</v>
      </c>
      <c r="C284" t="s">
        <v>1320</v>
      </c>
      <c r="D284" t="s">
        <v>1321</v>
      </c>
    </row>
    <row r="285" spans="1:4">
      <c r="A285" s="1071">
        <v>284</v>
      </c>
      <c r="B285" t="s">
        <v>1320</v>
      </c>
      <c r="C285" t="s">
        <v>1336</v>
      </c>
      <c r="D285" t="s">
        <v>1337</v>
      </c>
    </row>
    <row r="286" spans="1:4">
      <c r="A286" s="1071">
        <v>285</v>
      </c>
      <c r="B286" t="s">
        <v>1320</v>
      </c>
      <c r="C286" t="s">
        <v>1338</v>
      </c>
      <c r="D286" t="s">
        <v>1339</v>
      </c>
    </row>
    <row r="287" spans="1:4">
      <c r="A287" s="1071">
        <v>286</v>
      </c>
      <c r="B287" t="s">
        <v>1320</v>
      </c>
      <c r="C287" t="s">
        <v>1340</v>
      </c>
      <c r="D287" t="s">
        <v>1341</v>
      </c>
    </row>
    <row r="288" spans="1:4">
      <c r="A288" s="1071">
        <v>287</v>
      </c>
      <c r="B288" t="s">
        <v>1342</v>
      </c>
      <c r="C288" t="s">
        <v>1344</v>
      </c>
      <c r="D288" t="s">
        <v>1345</v>
      </c>
    </row>
    <row r="289" spans="1:4">
      <c r="A289" s="1071">
        <v>288</v>
      </c>
      <c r="B289" t="s">
        <v>1342</v>
      </c>
      <c r="C289" t="s">
        <v>1346</v>
      </c>
      <c r="D289" t="s">
        <v>1347</v>
      </c>
    </row>
    <row r="290" spans="1:4">
      <c r="A290" s="1071">
        <v>289</v>
      </c>
      <c r="B290" t="s">
        <v>1342</v>
      </c>
      <c r="C290" t="s">
        <v>1348</v>
      </c>
      <c r="D290" t="s">
        <v>1349</v>
      </c>
    </row>
    <row r="291" spans="1:4">
      <c r="A291" s="1071">
        <v>290</v>
      </c>
      <c r="B291" t="s">
        <v>1342</v>
      </c>
      <c r="C291" t="s">
        <v>1350</v>
      </c>
      <c r="D291" t="s">
        <v>1351</v>
      </c>
    </row>
    <row r="292" spans="1:4">
      <c r="A292" s="1071">
        <v>291</v>
      </c>
      <c r="B292" t="s">
        <v>1342</v>
      </c>
      <c r="C292" t="s">
        <v>1352</v>
      </c>
      <c r="D292" t="s">
        <v>1353</v>
      </c>
    </row>
    <row r="293" spans="1:4">
      <c r="A293" s="1071">
        <v>292</v>
      </c>
      <c r="B293" t="s">
        <v>1342</v>
      </c>
      <c r="C293" t="s">
        <v>1354</v>
      </c>
      <c r="D293" t="s">
        <v>1355</v>
      </c>
    </row>
    <row r="294" spans="1:4">
      <c r="A294" s="1071">
        <v>293</v>
      </c>
      <c r="B294" t="s">
        <v>1342</v>
      </c>
      <c r="C294" t="s">
        <v>1356</v>
      </c>
      <c r="D294" t="s">
        <v>1357</v>
      </c>
    </row>
    <row r="295" spans="1:4">
      <c r="A295" s="1071">
        <v>294</v>
      </c>
      <c r="B295" t="s">
        <v>1342</v>
      </c>
      <c r="C295" t="s">
        <v>1358</v>
      </c>
      <c r="D295" t="s">
        <v>1359</v>
      </c>
    </row>
    <row r="296" spans="1:4">
      <c r="A296" s="1071">
        <v>295</v>
      </c>
      <c r="B296" t="s">
        <v>1342</v>
      </c>
      <c r="C296" t="s">
        <v>906</v>
      </c>
      <c r="D296" t="s">
        <v>1360</v>
      </c>
    </row>
    <row r="297" spans="1:4">
      <c r="A297" s="1071">
        <v>296</v>
      </c>
      <c r="B297" t="s">
        <v>1342</v>
      </c>
      <c r="C297" t="s">
        <v>1361</v>
      </c>
      <c r="D297" t="s">
        <v>1362</v>
      </c>
    </row>
    <row r="298" spans="1:4">
      <c r="A298" s="1071">
        <v>297</v>
      </c>
      <c r="B298" t="s">
        <v>1342</v>
      </c>
      <c r="C298" t="s">
        <v>1342</v>
      </c>
      <c r="D298" t="s">
        <v>1343</v>
      </c>
    </row>
    <row r="299" spans="1:4">
      <c r="A299" s="1071">
        <v>298</v>
      </c>
      <c r="B299" t="s">
        <v>1342</v>
      </c>
      <c r="C299" t="s">
        <v>1363</v>
      </c>
      <c r="D299" t="s">
        <v>1364</v>
      </c>
    </row>
    <row r="300" spans="1:4">
      <c r="A300" s="1071">
        <v>299</v>
      </c>
      <c r="B300" t="s">
        <v>1365</v>
      </c>
      <c r="C300" t="s">
        <v>1367</v>
      </c>
      <c r="D300" t="s">
        <v>1368</v>
      </c>
    </row>
    <row r="301" spans="1:4">
      <c r="A301" s="1071">
        <v>300</v>
      </c>
      <c r="B301" t="s">
        <v>1365</v>
      </c>
      <c r="C301" t="s">
        <v>1369</v>
      </c>
      <c r="D301" t="s">
        <v>1370</v>
      </c>
    </row>
    <row r="302" spans="1:4">
      <c r="A302" s="1071">
        <v>301</v>
      </c>
      <c r="B302" t="s">
        <v>1365</v>
      </c>
      <c r="C302" t="s">
        <v>1371</v>
      </c>
      <c r="D302" t="s">
        <v>1372</v>
      </c>
    </row>
    <row r="303" spans="1:4">
      <c r="A303" s="1071">
        <v>302</v>
      </c>
      <c r="B303" t="s">
        <v>1365</v>
      </c>
      <c r="C303" t="s">
        <v>1373</v>
      </c>
      <c r="D303" t="s">
        <v>1374</v>
      </c>
    </row>
    <row r="304" spans="1:4">
      <c r="A304" s="1071">
        <v>303</v>
      </c>
      <c r="B304" t="s">
        <v>1365</v>
      </c>
      <c r="C304" t="s">
        <v>1375</v>
      </c>
      <c r="D304" t="s">
        <v>1376</v>
      </c>
    </row>
    <row r="305" spans="1:4">
      <c r="A305" s="1071">
        <v>304</v>
      </c>
      <c r="B305" t="s">
        <v>1365</v>
      </c>
      <c r="C305" t="s">
        <v>1377</v>
      </c>
      <c r="D305" t="s">
        <v>1378</v>
      </c>
    </row>
    <row r="306" spans="1:4">
      <c r="A306" s="1071">
        <v>305</v>
      </c>
      <c r="B306" t="s">
        <v>1365</v>
      </c>
      <c r="C306" t="s">
        <v>1379</v>
      </c>
      <c r="D306" t="s">
        <v>1380</v>
      </c>
    </row>
    <row r="307" spans="1:4">
      <c r="A307" s="1071">
        <v>306</v>
      </c>
      <c r="B307" t="s">
        <v>1365</v>
      </c>
      <c r="C307" t="s">
        <v>1381</v>
      </c>
      <c r="D307" t="s">
        <v>1382</v>
      </c>
    </row>
    <row r="308" spans="1:4">
      <c r="A308" s="1071">
        <v>307</v>
      </c>
      <c r="B308" t="s">
        <v>1365</v>
      </c>
      <c r="C308" t="s">
        <v>1365</v>
      </c>
      <c r="D308" t="s">
        <v>1366</v>
      </c>
    </row>
    <row r="309" spans="1:4">
      <c r="A309" s="1071">
        <v>308</v>
      </c>
      <c r="B309" t="s">
        <v>1365</v>
      </c>
      <c r="C309" t="s">
        <v>1383</v>
      </c>
      <c r="D309" t="s">
        <v>1384</v>
      </c>
    </row>
    <row r="310" spans="1:4">
      <c r="A310" s="1071">
        <v>309</v>
      </c>
      <c r="B310" t="s">
        <v>1385</v>
      </c>
      <c r="C310" t="s">
        <v>1387</v>
      </c>
      <c r="D310" t="s">
        <v>1388</v>
      </c>
    </row>
    <row r="311" spans="1:4">
      <c r="A311" s="1071">
        <v>310</v>
      </c>
      <c r="B311" t="s">
        <v>1385</v>
      </c>
      <c r="C311" t="s">
        <v>1389</v>
      </c>
      <c r="D311" t="s">
        <v>1390</v>
      </c>
    </row>
    <row r="312" spans="1:4">
      <c r="A312" s="1071">
        <v>311</v>
      </c>
      <c r="B312" t="s">
        <v>1385</v>
      </c>
      <c r="C312" t="s">
        <v>1308</v>
      </c>
      <c r="D312" t="s">
        <v>1391</v>
      </c>
    </row>
    <row r="313" spans="1:4">
      <c r="A313" s="1071">
        <v>312</v>
      </c>
      <c r="B313" t="s">
        <v>1385</v>
      </c>
      <c r="C313" t="s">
        <v>1392</v>
      </c>
      <c r="D313" t="s">
        <v>1393</v>
      </c>
    </row>
    <row r="314" spans="1:4">
      <c r="A314" s="1071">
        <v>313</v>
      </c>
      <c r="B314" t="s">
        <v>1385</v>
      </c>
      <c r="C314" t="s">
        <v>1394</v>
      </c>
      <c r="D314" t="s">
        <v>1395</v>
      </c>
    </row>
    <row r="315" spans="1:4">
      <c r="A315" s="1071">
        <v>314</v>
      </c>
      <c r="B315" t="s">
        <v>1385</v>
      </c>
      <c r="C315" t="s">
        <v>1396</v>
      </c>
      <c r="D315" t="s">
        <v>1397</v>
      </c>
    </row>
    <row r="316" spans="1:4">
      <c r="A316" s="1071">
        <v>315</v>
      </c>
      <c r="B316" t="s">
        <v>1385</v>
      </c>
      <c r="C316" t="s">
        <v>1398</v>
      </c>
      <c r="D316" t="s">
        <v>1399</v>
      </c>
    </row>
    <row r="317" spans="1:4">
      <c r="A317" s="1071">
        <v>316</v>
      </c>
      <c r="B317" t="s">
        <v>1385</v>
      </c>
      <c r="C317" t="s">
        <v>1400</v>
      </c>
      <c r="D317" t="s">
        <v>1401</v>
      </c>
    </row>
    <row r="318" spans="1:4">
      <c r="A318" s="1071">
        <v>317</v>
      </c>
      <c r="B318" t="s">
        <v>1385</v>
      </c>
      <c r="C318" t="s">
        <v>1402</v>
      </c>
      <c r="D318" t="s">
        <v>1403</v>
      </c>
    </row>
    <row r="319" spans="1:4">
      <c r="A319" s="1071">
        <v>318</v>
      </c>
      <c r="B319" t="s">
        <v>1385</v>
      </c>
      <c r="C319" t="s">
        <v>1404</v>
      </c>
      <c r="D319" t="s">
        <v>1405</v>
      </c>
    </row>
    <row r="320" spans="1:4">
      <c r="A320" s="1071">
        <v>319</v>
      </c>
      <c r="B320" t="s">
        <v>1385</v>
      </c>
      <c r="C320" t="s">
        <v>1406</v>
      </c>
      <c r="D320" t="s">
        <v>1407</v>
      </c>
    </row>
    <row r="321" spans="1:4">
      <c r="A321" s="1071">
        <v>320</v>
      </c>
      <c r="B321" t="s">
        <v>1385</v>
      </c>
      <c r="C321" t="s">
        <v>1385</v>
      </c>
      <c r="D321" t="s">
        <v>1386</v>
      </c>
    </row>
    <row r="322" spans="1:4">
      <c r="A322" s="1071">
        <v>321</v>
      </c>
      <c r="B322" t="s">
        <v>1385</v>
      </c>
      <c r="C322" t="s">
        <v>1408</v>
      </c>
      <c r="D322" t="s">
        <v>1409</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8" t="s">
        <v>471</v>
      </c>
      <c r="G2" s="1279"/>
      <c r="H2" s="1280"/>
      <c r="I2" s="609"/>
    </row>
    <row r="3" spans="1:14" ht="3" customHeight="1"/>
    <row r="4" spans="1:14" s="539" customFormat="1" ht="11.25">
      <c r="A4" s="559"/>
      <c r="B4" s="559"/>
      <c r="C4" s="559"/>
      <c r="D4" s="559"/>
      <c r="F4" s="1237" t="s">
        <v>445</v>
      </c>
      <c r="G4" s="1237"/>
      <c r="H4" s="1237"/>
      <c r="I4" s="1281" t="s">
        <v>446</v>
      </c>
      <c r="J4" s="559"/>
      <c r="K4" s="559"/>
      <c r="L4" s="559"/>
      <c r="M4" s="559"/>
      <c r="N4" s="559"/>
    </row>
    <row r="5" spans="1:14" s="539" customFormat="1" ht="11.25" customHeight="1">
      <c r="A5" s="559"/>
      <c r="B5" s="559"/>
      <c r="C5" s="559"/>
      <c r="D5" s="559"/>
      <c r="F5" s="575" t="s">
        <v>91</v>
      </c>
      <c r="G5" s="587" t="s">
        <v>448</v>
      </c>
      <c r="H5" s="574" t="s">
        <v>439</v>
      </c>
      <c r="I5" s="1281"/>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472</v>
      </c>
      <c r="H7" s="573" t="str">
        <f>IF(dateCh="","",dateCh)</f>
        <v>06.05.2019</v>
      </c>
      <c r="I7" s="550" t="s">
        <v>473</v>
      </c>
      <c r="J7" s="584"/>
      <c r="K7" s="559"/>
      <c r="L7" s="559"/>
      <c r="M7" s="559"/>
      <c r="N7" s="559"/>
    </row>
    <row r="8" spans="1:14" s="539" customFormat="1" ht="45">
      <c r="A8" s="1282">
        <v>1</v>
      </c>
      <c r="B8" s="559"/>
      <c r="C8" s="559"/>
      <c r="D8" s="559"/>
      <c r="F8" s="585" t="str">
        <f>"2." &amp;mergeValue(A8)</f>
        <v>2.1</v>
      </c>
      <c r="G8" s="601" t="s">
        <v>474</v>
      </c>
      <c r="H8" s="573"/>
      <c r="I8" s="550" t="s">
        <v>569</v>
      </c>
      <c r="J8" s="584"/>
      <c r="K8" s="559"/>
      <c r="L8" s="559"/>
      <c r="M8" s="559"/>
      <c r="N8" s="559"/>
    </row>
    <row r="9" spans="1:14" s="539" customFormat="1" ht="22.5">
      <c r="A9" s="1282"/>
      <c r="B9" s="559"/>
      <c r="C9" s="559"/>
      <c r="D9" s="559"/>
      <c r="F9" s="585" t="str">
        <f>"3." &amp;mergeValue(A9)</f>
        <v>3.1</v>
      </c>
      <c r="G9" s="601" t="s">
        <v>475</v>
      </c>
      <c r="H9" s="573"/>
      <c r="I9" s="550" t="s">
        <v>567</v>
      </c>
      <c r="J9" s="584"/>
      <c r="K9" s="559"/>
      <c r="L9" s="559"/>
      <c r="M9" s="559"/>
      <c r="N9" s="559"/>
    </row>
    <row r="10" spans="1:14" s="539" customFormat="1" ht="22.5">
      <c r="A10" s="1282"/>
      <c r="B10" s="559"/>
      <c r="C10" s="559"/>
      <c r="D10" s="559"/>
      <c r="F10" s="585" t="str">
        <f>"4."&amp;mergeValue(A10)</f>
        <v>4.1</v>
      </c>
      <c r="G10" s="601" t="s">
        <v>476</v>
      </c>
      <c r="H10" s="574" t="s">
        <v>449</v>
      </c>
      <c r="I10" s="550"/>
      <c r="J10" s="584"/>
      <c r="K10" s="559"/>
      <c r="L10" s="559"/>
      <c r="M10" s="559"/>
      <c r="N10" s="559"/>
    </row>
    <row r="11" spans="1:14" s="539" customFormat="1" ht="18.75">
      <c r="A11" s="1282"/>
      <c r="B11" s="1282">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row>
    <row r="12" spans="1:14" s="539" customFormat="1" ht="22.5">
      <c r="A12" s="1282"/>
      <c r="B12" s="1282"/>
      <c r="C12" s="1282">
        <v>1</v>
      </c>
      <c r="D12" s="592"/>
      <c r="F12" s="585" t="str">
        <f>"4."&amp;mergeValue(A12) &amp;"."&amp;mergeValue(B12)&amp;"."&amp;mergeValue(C12)</f>
        <v>4.1.1.1</v>
      </c>
      <c r="G12" s="591" t="s">
        <v>477</v>
      </c>
      <c r="H12" s="573"/>
      <c r="I12" s="550" t="s">
        <v>480</v>
      </c>
      <c r="J12" s="584"/>
      <c r="K12" s="559"/>
      <c r="L12" s="559"/>
      <c r="M12" s="559"/>
      <c r="N12" s="559"/>
    </row>
    <row r="13" spans="1:14" s="539" customFormat="1" ht="39" customHeight="1">
      <c r="A13" s="1282"/>
      <c r="B13" s="1282"/>
      <c r="C13" s="1282"/>
      <c r="D13" s="592">
        <v>1</v>
      </c>
      <c r="F13" s="585" t="str">
        <f>"4."&amp;mergeValue(A13) &amp;"."&amp;mergeValue(B13)&amp;"."&amp;mergeValue(C13)&amp;"."&amp;mergeValue(D13)</f>
        <v>4.1.1.1.1</v>
      </c>
      <c r="G13" s="602" t="s">
        <v>478</v>
      </c>
      <c r="H13" s="573"/>
      <c r="I13" s="1283" t="s">
        <v>570</v>
      </c>
      <c r="J13" s="584"/>
      <c r="K13" s="559"/>
      <c r="L13" s="559"/>
      <c r="M13" s="559"/>
      <c r="N13" s="559"/>
    </row>
    <row r="14" spans="1:14" s="539" customFormat="1" ht="18.75">
      <c r="A14" s="1282"/>
      <c r="B14" s="1282"/>
      <c r="C14" s="1282"/>
      <c r="D14" s="592"/>
      <c r="F14" s="588"/>
      <c r="G14" s="520" t="s">
        <v>4</v>
      </c>
      <c r="H14" s="593"/>
      <c r="I14" s="1283"/>
      <c r="J14" s="584"/>
      <c r="K14" s="559"/>
      <c r="L14" s="559"/>
      <c r="M14" s="559"/>
      <c r="N14" s="559"/>
    </row>
    <row r="15" spans="1:14" s="539" customFormat="1" ht="18.75">
      <c r="A15" s="1282"/>
      <c r="B15" s="1282"/>
      <c r="C15" s="592"/>
      <c r="D15" s="592"/>
      <c r="F15" s="603"/>
      <c r="G15" s="546" t="s">
        <v>401</v>
      </c>
      <c r="H15" s="604"/>
      <c r="I15" s="605"/>
      <c r="J15" s="584"/>
      <c r="K15" s="559"/>
      <c r="L15" s="559"/>
      <c r="M15" s="559"/>
      <c r="N15" s="559"/>
    </row>
    <row r="16" spans="1:14" s="539" customFormat="1" ht="18.75">
      <c r="A16" s="1282"/>
      <c r="B16" s="559"/>
      <c r="C16" s="559"/>
      <c r="D16" s="559"/>
      <c r="F16" s="588"/>
      <c r="G16" s="528" t="s">
        <v>484</v>
      </c>
      <c r="H16" s="589"/>
      <c r="I16" s="590"/>
      <c r="J16" s="584"/>
      <c r="K16" s="559"/>
      <c r="L16" s="559"/>
      <c r="M16" s="559"/>
      <c r="N16" s="559"/>
    </row>
    <row r="17" spans="1:14" s="539" customFormat="1" ht="18.75">
      <c r="A17" s="559"/>
      <c r="B17" s="559"/>
      <c r="C17" s="559"/>
      <c r="D17" s="559"/>
      <c r="F17" s="588"/>
      <c r="G17" s="535" t="s">
        <v>483</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7" t="s">
        <v>572</v>
      </c>
      <c r="H19" s="1277"/>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481</v>
      </c>
    </row>
    <row r="3" spans="2:4" ht="67.5">
      <c r="B3" s="50" t="s">
        <v>389</v>
      </c>
    </row>
    <row r="4" spans="2:4" ht="33.75">
      <c r="B4" s="50" t="s">
        <v>578</v>
      </c>
    </row>
    <row r="5" spans="2:4">
      <c r="B5" s="50" t="s">
        <v>222</v>
      </c>
    </row>
    <row r="6" spans="2:4" ht="22.5">
      <c r="B6" s="50" t="s">
        <v>266</v>
      </c>
    </row>
    <row r="7" spans="2:4" ht="22.5">
      <c r="B7" s="50" t="s">
        <v>267</v>
      </c>
    </row>
    <row r="8" spans="2:4" ht="22.5">
      <c r="B8" s="50" t="s">
        <v>268</v>
      </c>
    </row>
    <row r="9" spans="2:4" ht="22.5">
      <c r="B9" s="50" t="s">
        <v>482</v>
      </c>
    </row>
    <row r="10" spans="2:4" ht="56.25">
      <c r="B10" s="50" t="s">
        <v>673</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459</v>
      </c>
    </row>
    <row r="28" spans="1:2" ht="56.25">
      <c r="B28" s="215" t="s">
        <v>458</v>
      </c>
    </row>
    <row r="29" spans="1:2">
      <c r="B29" s="291" t="s">
        <v>388</v>
      </c>
    </row>
    <row r="30" spans="1:2" ht="22.5">
      <c r="B30" s="215" t="s">
        <v>577</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9" t="s">
        <v>718</v>
      </c>
      <c r="M5" s="1299"/>
      <c r="N5" s="1299"/>
      <c r="O5" s="1299"/>
      <c r="P5" s="1299"/>
      <c r="Q5" s="1299"/>
      <c r="R5" s="1299"/>
      <c r="S5" s="1299"/>
      <c r="T5" s="1299"/>
      <c r="U5" s="633"/>
    </row>
    <row r="6" spans="1:28" ht="3" customHeight="1">
      <c r="J6" s="499"/>
      <c r="K6" s="499"/>
      <c r="L6" s="494"/>
      <c r="M6" s="494"/>
      <c r="N6" s="494"/>
      <c r="O6" s="498"/>
      <c r="P6" s="498"/>
      <c r="Q6" s="498"/>
      <c r="R6" s="498"/>
      <c r="S6" s="498"/>
      <c r="T6" s="498"/>
      <c r="U6" s="498"/>
      <c r="V6" s="502"/>
    </row>
    <row r="7" spans="1:28" s="746" customFormat="1" ht="5.25" hidden="1">
      <c r="A7" s="1122"/>
      <c r="B7" s="1122"/>
      <c r="C7" s="1122"/>
      <c r="D7" s="1122"/>
      <c r="E7" s="1122"/>
      <c r="F7" s="1122"/>
      <c r="G7" s="1122"/>
      <c r="H7" s="1122"/>
      <c r="L7" s="1172"/>
      <c r="M7" s="1046"/>
      <c r="O7" s="1305"/>
      <c r="P7" s="1305"/>
      <c r="Q7" s="1305"/>
      <c r="R7" s="1305"/>
      <c r="S7" s="1305"/>
      <c r="T7" s="1305"/>
      <c r="U7" s="780"/>
      <c r="V7" s="780"/>
      <c r="X7" s="1122"/>
      <c r="Y7" s="1122"/>
      <c r="Z7" s="1122"/>
      <c r="AA7" s="1122"/>
      <c r="AB7" s="1122"/>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6"/>
      <c r="O8" s="1306" t="str">
        <f>IF(datePr_ch="",IF(datePr="","",datePr),datePr_ch)</f>
        <v>26.04.2019</v>
      </c>
      <c r="P8" s="1306"/>
      <c r="Q8" s="1306"/>
      <c r="R8" s="1306"/>
      <c r="S8" s="1306"/>
      <c r="T8" s="1306"/>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6"/>
      <c r="O9" s="1306" t="str">
        <f>IF(numberPr_ch="",IF(numberPr="","",numberPr),numberPr_ch)</f>
        <v>3444</v>
      </c>
      <c r="P9" s="1306"/>
      <c r="Q9" s="1306"/>
      <c r="R9" s="1306"/>
      <c r="S9" s="1306"/>
      <c r="T9" s="1306"/>
      <c r="U9" s="551"/>
      <c r="V9" s="551"/>
      <c r="W9" s="489"/>
      <c r="X9" s="559"/>
      <c r="Y9" s="559"/>
      <c r="Z9" s="559"/>
      <c r="AA9" s="559"/>
      <c r="AB9" s="559"/>
    </row>
    <row r="10" spans="1:28" s="746" customFormat="1" ht="5.25" hidden="1">
      <c r="A10" s="1122"/>
      <c r="B10" s="1122"/>
      <c r="C10" s="1122"/>
      <c r="D10" s="1122"/>
      <c r="E10" s="1122"/>
      <c r="F10" s="1122"/>
      <c r="G10" s="1122"/>
      <c r="H10" s="1122"/>
      <c r="L10" s="1140"/>
      <c r="M10" s="1046"/>
      <c r="O10" s="1305"/>
      <c r="P10" s="1305"/>
      <c r="Q10" s="1305"/>
      <c r="R10" s="1305"/>
      <c r="S10" s="1305"/>
      <c r="T10" s="1305"/>
      <c r="U10" s="780"/>
      <c r="V10" s="780"/>
      <c r="X10" s="1122"/>
      <c r="Y10" s="1122"/>
      <c r="Z10" s="1122"/>
      <c r="AA10" s="1122"/>
      <c r="AB10" s="1122"/>
    </row>
    <row r="11" spans="1:28" s="539" customFormat="1" ht="11.25" hidden="1">
      <c r="A11" s="559"/>
      <c r="B11" s="559"/>
      <c r="C11" s="559"/>
      <c r="D11" s="559"/>
      <c r="E11" s="559"/>
      <c r="F11" s="559"/>
      <c r="G11" s="559"/>
      <c r="H11" s="559"/>
      <c r="L11" s="1300"/>
      <c r="M11" s="1300"/>
      <c r="N11" s="536"/>
      <c r="O11" s="551"/>
      <c r="P11" s="551"/>
      <c r="Q11" s="551"/>
      <c r="R11" s="551"/>
      <c r="S11" s="551"/>
      <c r="T11" s="551"/>
      <c r="U11" s="557" t="s">
        <v>371</v>
      </c>
      <c r="X11" s="559"/>
      <c r="Y11" s="559"/>
      <c r="Z11" s="559"/>
      <c r="AA11" s="559"/>
      <c r="AB11" s="559"/>
    </row>
    <row r="12" spans="1:28">
      <c r="J12" s="499"/>
      <c r="K12" s="499"/>
      <c r="L12" s="494"/>
      <c r="M12" s="494"/>
      <c r="N12" s="472"/>
      <c r="O12" s="1307"/>
      <c r="P12" s="1307"/>
      <c r="Q12" s="1307"/>
      <c r="R12" s="1307"/>
      <c r="S12" s="1307"/>
      <c r="T12" s="1307"/>
      <c r="U12" s="1307"/>
    </row>
    <row r="13" spans="1:28">
      <c r="J13" s="499"/>
      <c r="K13" s="499"/>
      <c r="L13" s="1237" t="s">
        <v>445</v>
      </c>
      <c r="M13" s="1237"/>
      <c r="N13" s="1237"/>
      <c r="O13" s="1237"/>
      <c r="P13" s="1237"/>
      <c r="Q13" s="1237"/>
      <c r="R13" s="1237"/>
      <c r="S13" s="1237"/>
      <c r="T13" s="1237"/>
      <c r="U13" s="1237"/>
      <c r="V13" s="1237"/>
      <c r="W13" s="1237" t="s">
        <v>446</v>
      </c>
    </row>
    <row r="14" spans="1:28" ht="14.25" customHeight="1">
      <c r="J14" s="499"/>
      <c r="K14" s="499"/>
      <c r="L14" s="1313" t="s">
        <v>91</v>
      </c>
      <c r="M14" s="1313" t="s">
        <v>603</v>
      </c>
      <c r="N14" s="630"/>
      <c r="O14" s="1314" t="s">
        <v>605</v>
      </c>
      <c r="P14" s="1315"/>
      <c r="Q14" s="1315"/>
      <c r="R14" s="1315"/>
      <c r="S14" s="1315"/>
      <c r="T14" s="1316"/>
      <c r="U14" s="1296" t="s">
        <v>339</v>
      </c>
      <c r="V14" s="1310" t="s">
        <v>274</v>
      </c>
      <c r="W14" s="1237"/>
    </row>
    <row r="15" spans="1:28" ht="14.25" customHeight="1">
      <c r="J15" s="499"/>
      <c r="K15" s="499"/>
      <c r="L15" s="1313"/>
      <c r="M15" s="1313"/>
      <c r="N15" s="631"/>
      <c r="O15" s="1319" t="s">
        <v>579</v>
      </c>
      <c r="P15" s="1317" t="s">
        <v>270</v>
      </c>
      <c r="Q15" s="1318"/>
      <c r="R15" s="1293" t="s">
        <v>616</v>
      </c>
      <c r="S15" s="1294"/>
      <c r="T15" s="1295"/>
      <c r="U15" s="1297"/>
      <c r="V15" s="1311"/>
      <c r="W15" s="1237"/>
    </row>
    <row r="16" spans="1:28" ht="33.75" customHeight="1">
      <c r="J16" s="499"/>
      <c r="K16" s="499"/>
      <c r="L16" s="1313"/>
      <c r="M16" s="1313"/>
      <c r="N16" s="632"/>
      <c r="O16" s="1320"/>
      <c r="P16" s="505" t="s">
        <v>580</v>
      </c>
      <c r="Q16" s="505" t="s">
        <v>6</v>
      </c>
      <c r="R16" s="506" t="s">
        <v>273</v>
      </c>
      <c r="S16" s="1308" t="s">
        <v>272</v>
      </c>
      <c r="T16" s="1309"/>
      <c r="U16" s="1298"/>
      <c r="V16" s="1312"/>
      <c r="W16" s="1237"/>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01">
        <f ca="1">OFFSET(S17,0,-1)+1</f>
        <v>7</v>
      </c>
      <c r="T17" s="1301"/>
      <c r="U17" s="617">
        <f ca="1">OFFSET(U17,0,-2)+1</f>
        <v>8</v>
      </c>
      <c r="V17" s="618">
        <f ca="1">OFFSET(V17,0,-1)</f>
        <v>8</v>
      </c>
      <c r="W17" s="617">
        <f ca="1">OFFSET(W17,0,-1)+1</f>
        <v>9</v>
      </c>
    </row>
    <row r="18" spans="1:28" ht="22.5">
      <c r="A18" s="1284">
        <v>1</v>
      </c>
      <c r="B18" s="795"/>
      <c r="C18" s="795"/>
      <c r="D18" s="795"/>
      <c r="E18" s="796"/>
      <c r="F18" s="797"/>
      <c r="G18" s="797"/>
      <c r="H18" s="797"/>
      <c r="I18" s="798"/>
      <c r="J18" s="793"/>
      <c r="K18" s="800"/>
      <c r="L18" s="562">
        <f>mergeValue(A18)</f>
        <v>1</v>
      </c>
      <c r="M18" s="610" t="s">
        <v>19</v>
      </c>
      <c r="N18" s="615"/>
      <c r="O18" s="1285"/>
      <c r="P18" s="1285"/>
      <c r="Q18" s="1285"/>
      <c r="R18" s="1285"/>
      <c r="S18" s="1285"/>
      <c r="T18" s="1285"/>
      <c r="U18" s="1285"/>
      <c r="V18" s="1285"/>
      <c r="W18" s="599" t="s">
        <v>719</v>
      </c>
      <c r="Y18" s="558"/>
      <c r="Z18" s="558" t="str">
        <f t="shared" ref="Z18:Z31" si="0">IF(M18="","",M18 )</f>
        <v>Наименование тарифа</v>
      </c>
      <c r="AA18" s="558"/>
      <c r="AB18" s="558"/>
    </row>
    <row r="19" spans="1:28" ht="22.5">
      <c r="A19" s="1284"/>
      <c r="B19" s="1284">
        <v>1</v>
      </c>
      <c r="C19" s="795"/>
      <c r="D19" s="795"/>
      <c r="E19" s="797"/>
      <c r="F19" s="797"/>
      <c r="G19" s="797"/>
      <c r="H19" s="797"/>
      <c r="I19" s="792"/>
      <c r="J19" s="791"/>
      <c r="K19" s="794"/>
      <c r="L19" s="562" t="str">
        <f>mergeValue(A19) &amp;"."&amp; mergeValue(B19)</f>
        <v>1.1</v>
      </c>
      <c r="M19" s="516" t="s">
        <v>15</v>
      </c>
      <c r="N19" s="615"/>
      <c r="O19" s="1285"/>
      <c r="P19" s="1285"/>
      <c r="Q19" s="1285"/>
      <c r="R19" s="1285"/>
      <c r="S19" s="1285"/>
      <c r="T19" s="1285"/>
      <c r="U19" s="1285"/>
      <c r="V19" s="1285"/>
      <c r="W19" s="599" t="s">
        <v>460</v>
      </c>
      <c r="Y19" s="558"/>
      <c r="Z19" s="558" t="str">
        <f t="shared" si="0"/>
        <v>Территория действия тарифа</v>
      </c>
      <c r="AA19" s="558"/>
      <c r="AB19" s="558"/>
    </row>
    <row r="20" spans="1:28" ht="22.5">
      <c r="A20" s="1284"/>
      <c r="B20" s="1284"/>
      <c r="C20" s="1284">
        <v>1</v>
      </c>
      <c r="D20" s="795"/>
      <c r="E20" s="797"/>
      <c r="F20" s="797"/>
      <c r="G20" s="797"/>
      <c r="H20" s="797"/>
      <c r="I20" s="799"/>
      <c r="J20" s="791"/>
      <c r="K20" s="794"/>
      <c r="L20" s="562" t="str">
        <f>mergeValue(A20) &amp;"."&amp; mergeValue(B20)&amp;"."&amp; mergeValue(C20)</f>
        <v>1.1.1</v>
      </c>
      <c r="M20" s="517" t="s">
        <v>7</v>
      </c>
      <c r="N20" s="615"/>
      <c r="O20" s="1285"/>
      <c r="P20" s="1285"/>
      <c r="Q20" s="1285"/>
      <c r="R20" s="1285"/>
      <c r="S20" s="1285"/>
      <c r="T20" s="1285"/>
      <c r="U20" s="1285"/>
      <c r="V20" s="1285"/>
      <c r="W20" s="599" t="s">
        <v>601</v>
      </c>
      <c r="Y20" s="558"/>
      <c r="Z20" s="558" t="str">
        <f t="shared" si="0"/>
        <v xml:space="preserve">Наименование системы теплоснабжения </v>
      </c>
      <c r="AA20" s="558"/>
      <c r="AB20" s="558"/>
    </row>
    <row r="21" spans="1:28" ht="22.5">
      <c r="A21" s="1284"/>
      <c r="B21" s="1284"/>
      <c r="C21" s="1284"/>
      <c r="D21" s="1284">
        <v>1</v>
      </c>
      <c r="E21" s="797"/>
      <c r="F21" s="797"/>
      <c r="G21" s="797"/>
      <c r="H21" s="797"/>
      <c r="I21" s="799"/>
      <c r="J21" s="791"/>
      <c r="K21" s="794"/>
      <c r="L21" s="562" t="str">
        <f>mergeValue(A21) &amp;"."&amp; mergeValue(B21)&amp;"."&amp; mergeValue(C21)&amp;"."&amp; mergeValue(D21)</f>
        <v>1.1.1.1</v>
      </c>
      <c r="M21" s="518" t="s">
        <v>21</v>
      </c>
      <c r="N21" s="615"/>
      <c r="O21" s="1285"/>
      <c r="P21" s="1285"/>
      <c r="Q21" s="1285"/>
      <c r="R21" s="1285"/>
      <c r="S21" s="1285"/>
      <c r="T21" s="1285"/>
      <c r="U21" s="1285"/>
      <c r="V21" s="1285"/>
      <c r="W21" s="599" t="s">
        <v>602</v>
      </c>
      <c r="Y21" s="558"/>
      <c r="Z21" s="558" t="str">
        <f t="shared" si="0"/>
        <v xml:space="preserve">Источник тепловой энергии  </v>
      </c>
      <c r="AA21" s="558"/>
      <c r="AB21" s="558"/>
    </row>
    <row r="22" spans="1:28" ht="78.75">
      <c r="A22" s="1284"/>
      <c r="B22" s="1284"/>
      <c r="C22" s="1284"/>
      <c r="D22" s="1284"/>
      <c r="E22" s="1284">
        <v>1</v>
      </c>
      <c r="F22" s="797"/>
      <c r="G22" s="797"/>
      <c r="H22" s="795">
        <v>1</v>
      </c>
      <c r="I22" s="1284">
        <v>1</v>
      </c>
      <c r="J22" s="797"/>
      <c r="K22" s="802"/>
      <c r="L22" s="562" t="str">
        <f>mergeValue(A22) &amp;"."&amp; mergeValue(B22)&amp;"."&amp; mergeValue(C22)&amp;"."&amp; mergeValue(D22)&amp;"."&amp; mergeValue(E22)</f>
        <v>1.1.1.1.1</v>
      </c>
      <c r="M22" s="524" t="s">
        <v>8</v>
      </c>
      <c r="N22" s="615"/>
      <c r="O22" s="1286"/>
      <c r="P22" s="1286"/>
      <c r="Q22" s="1286"/>
      <c r="R22" s="1286"/>
      <c r="S22" s="1286"/>
      <c r="T22" s="1286"/>
      <c r="U22" s="1286"/>
      <c r="V22" s="1286"/>
      <c r="W22" s="599" t="s">
        <v>720</v>
      </c>
      <c r="Y22" s="558"/>
      <c r="Z22" s="558" t="str">
        <f t="shared" si="0"/>
        <v>Схема подключения теплопотребляющей установки к коллектору источника тепловой энергии</v>
      </c>
      <c r="AA22" s="558"/>
      <c r="AB22" s="558"/>
    </row>
    <row r="23" spans="1:28" ht="33.75">
      <c r="A23" s="1284"/>
      <c r="B23" s="1284"/>
      <c r="C23" s="1284"/>
      <c r="D23" s="1284"/>
      <c r="E23" s="1284"/>
      <c r="F23" s="1284">
        <v>1</v>
      </c>
      <c r="G23" s="795"/>
      <c r="H23" s="795"/>
      <c r="I23" s="1284"/>
      <c r="J23" s="1284">
        <v>1</v>
      </c>
      <c r="K23" s="803"/>
      <c r="L23" s="562" t="str">
        <f>mergeValue(A23) &amp;"."&amp; mergeValue(B23)&amp;"."&amp; mergeValue(C23)&amp;"."&amp; mergeValue(D23)&amp;"."&amp; mergeValue(E23)&amp;"."&amp; mergeValue(F23)</f>
        <v>1.1.1.1.1.1</v>
      </c>
      <c r="M23" s="525" t="s">
        <v>9</v>
      </c>
      <c r="N23" s="615"/>
      <c r="O23" s="1287"/>
      <c r="P23" s="1288"/>
      <c r="Q23" s="1288"/>
      <c r="R23" s="1288"/>
      <c r="S23" s="1288"/>
      <c r="T23" s="1288"/>
      <c r="U23" s="1288"/>
      <c r="V23" s="1289"/>
      <c r="W23" s="599" t="s">
        <v>721</v>
      </c>
      <c r="Y23" s="558"/>
      <c r="Z23" s="558" t="str">
        <f t="shared" si="0"/>
        <v>Группа потребителей</v>
      </c>
      <c r="AA23" s="558"/>
      <c r="AB23" s="558"/>
    </row>
    <row r="24" spans="1:28" ht="122.1" customHeight="1">
      <c r="A24" s="1284"/>
      <c r="B24" s="1284"/>
      <c r="C24" s="1284"/>
      <c r="D24" s="1284"/>
      <c r="E24" s="1284"/>
      <c r="F24" s="1284"/>
      <c r="G24" s="795">
        <v>1</v>
      </c>
      <c r="H24" s="795"/>
      <c r="I24" s="1284"/>
      <c r="J24" s="1284"/>
      <c r="K24" s="803">
        <v>1</v>
      </c>
      <c r="L24" s="562" t="str">
        <f>mergeValue(A24) &amp;"."&amp; mergeValue(B24)&amp;"."&amp; mergeValue(C24)&amp;"."&amp; mergeValue(D24)&amp;"."&amp; mergeValue(E24)&amp;"."&amp; mergeValue(F24)&amp;"."&amp; mergeValue(G24)</f>
        <v>1.1.1.1.1.1.1</v>
      </c>
      <c r="M24" s="1089"/>
      <c r="N24" s="615"/>
      <c r="O24" s="532"/>
      <c r="P24" s="532"/>
      <c r="Q24" s="1040"/>
      <c r="R24" s="1290"/>
      <c r="S24" s="1292" t="s">
        <v>83</v>
      </c>
      <c r="T24" s="1291"/>
      <c r="U24" s="1292" t="s">
        <v>84</v>
      </c>
      <c r="V24" s="532"/>
      <c r="W24" s="1302" t="s">
        <v>722</v>
      </c>
      <c r="X24" s="554" t="str">
        <f>strCheckDate(O25:V25)</f>
        <v/>
      </c>
      <c r="Y24" s="558"/>
      <c r="Z24" s="558" t="str">
        <f t="shared" si="0"/>
        <v/>
      </c>
      <c r="AA24" s="558"/>
      <c r="AB24" s="558"/>
    </row>
    <row r="25" spans="1:28" ht="11.25" hidden="1">
      <c r="A25" s="1284"/>
      <c r="B25" s="1284"/>
      <c r="C25" s="1284"/>
      <c r="D25" s="1284"/>
      <c r="E25" s="1284"/>
      <c r="F25" s="1284"/>
      <c r="G25" s="795"/>
      <c r="H25" s="795"/>
      <c r="I25" s="1284"/>
      <c r="J25" s="1284"/>
      <c r="K25" s="803"/>
      <c r="L25" s="569"/>
      <c r="M25" s="615"/>
      <c r="N25" s="615"/>
      <c r="O25" s="532"/>
      <c r="P25" s="532"/>
      <c r="Q25" s="553" t="str">
        <f>R24 &amp; "-" &amp; T24</f>
        <v>-</v>
      </c>
      <c r="R25" s="1291"/>
      <c r="S25" s="1292"/>
      <c r="T25" s="1291"/>
      <c r="U25" s="1292"/>
      <c r="V25" s="532"/>
      <c r="W25" s="1303"/>
      <c r="Y25" s="558"/>
      <c r="Z25" s="558" t="str">
        <f t="shared" si="0"/>
        <v/>
      </c>
      <c r="AA25" s="558"/>
      <c r="AB25" s="558"/>
    </row>
    <row r="26" spans="1:28" ht="15" customHeight="1">
      <c r="A26" s="1284"/>
      <c r="B26" s="1284"/>
      <c r="C26" s="1284"/>
      <c r="D26" s="1284"/>
      <c r="E26" s="1284"/>
      <c r="F26" s="1284"/>
      <c r="G26" s="797"/>
      <c r="H26" s="795"/>
      <c r="I26" s="1284"/>
      <c r="J26" s="1284"/>
      <c r="K26" s="802"/>
      <c r="L26" s="508"/>
      <c r="M26" s="527" t="s">
        <v>24</v>
      </c>
      <c r="N26" s="534"/>
      <c r="O26" s="534"/>
      <c r="P26" s="534"/>
      <c r="Q26" s="534"/>
      <c r="R26" s="534"/>
      <c r="S26" s="534"/>
      <c r="T26" s="534"/>
      <c r="U26" s="534"/>
      <c r="V26" s="530"/>
      <c r="W26" s="1304"/>
      <c r="Y26" s="558"/>
      <c r="Z26" s="558" t="str">
        <f t="shared" si="0"/>
        <v>Добавить вид теплоносителя (параметры теплоносителя)</v>
      </c>
      <c r="AA26" s="558"/>
      <c r="AB26" s="558"/>
    </row>
    <row r="27" spans="1:28" ht="15" customHeight="1">
      <c r="A27" s="1284"/>
      <c r="B27" s="1284"/>
      <c r="C27" s="1284"/>
      <c r="D27" s="1284"/>
      <c r="E27" s="1284"/>
      <c r="F27" s="797"/>
      <c r="G27" s="797"/>
      <c r="H27" s="795"/>
      <c r="I27" s="1284"/>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4"/>
      <c r="B28" s="1284"/>
      <c r="C28" s="1284"/>
      <c r="D28" s="1284"/>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4"/>
      <c r="B29" s="1284"/>
      <c r="C29" s="1284"/>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4"/>
      <c r="B30" s="1284"/>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4"/>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7" t="s">
        <v>723</v>
      </c>
      <c r="N34" s="1277"/>
      <c r="O34" s="1277"/>
      <c r="P34" s="1277"/>
      <c r="Q34" s="1277"/>
      <c r="R34" s="1277"/>
      <c r="S34" s="1277"/>
      <c r="T34" s="1277"/>
      <c r="U34" s="1277"/>
      <c r="V34" s="1277"/>
      <c r="W34" s="1277"/>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8" t="s">
        <v>471</v>
      </c>
      <c r="G2" s="1279"/>
      <c r="H2" s="1280"/>
      <c r="I2" s="407"/>
    </row>
    <row r="3" spans="1:20" ht="3" customHeight="1"/>
    <row r="4" spans="1:20" s="182" customFormat="1" ht="11.25">
      <c r="A4" s="206"/>
      <c r="B4" s="206"/>
      <c r="C4" s="206"/>
      <c r="D4" s="206"/>
      <c r="F4" s="1237" t="s">
        <v>445</v>
      </c>
      <c r="G4" s="1237"/>
      <c r="H4" s="1237"/>
      <c r="I4" s="128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
      <c r="A8" s="1282">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82"/>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282"/>
      <c r="B12" s="1282"/>
      <c r="C12" s="1282">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 &amp;"."&amp;mergeValue(B13)&amp;"."&amp;mergeValue(C13)&amp;"."&amp;mergeValue(D13)</f>
        <v>4.1.1.1.1</v>
      </c>
      <c r="G13" s="392" t="s">
        <v>478</v>
      </c>
      <c r="H13" s="297"/>
      <c r="I13" s="1283" t="s">
        <v>570</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93"/>
      <c r="G15" s="187" t="s">
        <v>401</v>
      </c>
      <c r="H15" s="394"/>
      <c r="I15" s="395"/>
      <c r="J15" s="312"/>
      <c r="K15" s="206"/>
      <c r="L15" s="206"/>
      <c r="M15" s="206"/>
      <c r="N15" s="206"/>
      <c r="O15" s="206"/>
      <c r="P15" s="206"/>
      <c r="Q15" s="206"/>
      <c r="R15" s="206"/>
      <c r="S15" s="206"/>
      <c r="T15" s="206"/>
    </row>
    <row r="16" spans="1:20" s="182" customFormat="1" ht="18.75">
      <c r="A16" s="1282"/>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7" t="s">
        <v>572</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Т-ТН</vt:lpstr>
      <vt:lpstr>Форма 4.10.3 | Т-ТН</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2024-03-11T08:33:43Z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1.0.1</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y fmtid="{D5CDD505-2E9C-101B-9397-08002B2CF9AE}" pid="20" name="_NewReviewCycle">
    <vt:lpwstr/>
  </property>
</Properties>
</file>